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showInkAnnotation="0" codeName="ThisWorkbook" autoCompressPictures="0"/>
  <mc:AlternateContent xmlns:mc="http://schemas.openxmlformats.org/markup-compatibility/2006">
    <mc:Choice Requires="x15">
      <x15ac:absPath xmlns:x15ac="http://schemas.microsoft.com/office/spreadsheetml/2010/11/ac" url="C:\Users\joeau\OneDrive\Desktop\references\"/>
    </mc:Choice>
  </mc:AlternateContent>
  <xr:revisionPtr revIDLastSave="0" documentId="8_{3BE54D45-D95F-4F35-89A8-044834D9B5EF}" xr6:coauthVersionLast="47" xr6:coauthVersionMax="47" xr10:uidLastSave="{00000000-0000-0000-0000-000000000000}"/>
  <bookViews>
    <workbookView xWindow="5070" yWindow="5070" windowWidth="16560" windowHeight="7890" tabRatio="500" firstSheet="5" activeTab="10" xr2:uid="{00000000-000D-0000-FFFF-FFFF00000000}"/>
  </bookViews>
  <sheets>
    <sheet name="DK" sheetId="92" r:id="rId1"/>
    <sheet name="DP" sheetId="97" r:id="rId2"/>
    <sheet name="DV" sheetId="91" r:id="rId3"/>
    <sheet name="C&amp;M" sheetId="54" r:id="rId4"/>
    <sheet name="B&amp;S" sheetId="53" r:id="rId5"/>
    <sheet name="F" sheetId="71" r:id="rId6"/>
    <sheet name="Q" sheetId="80" r:id="rId7"/>
    <sheet name="A" sheetId="89" r:id="rId8"/>
    <sheet name="B" sheetId="78" r:id="rId9"/>
    <sheet name="L" sheetId="45" r:id="rId10"/>
    <sheet name="CARD" sheetId="95" r:id="rId11"/>
    <sheet name="IDEAS" sheetId="11" r:id="rId12"/>
    <sheet name="V" sheetId="64" r:id="rId13"/>
    <sheet name="S" sheetId="67" r:id="rId14"/>
    <sheet name="FOOD" sheetId="98" r:id="rId15"/>
    <sheet name="GPT cache" sheetId="99" state="veryHidden" r:id="rId16"/>
  </sheets>
  <definedNames>
    <definedName name="_xlnm._FilterDatabase" localSheetId="3" hidden="1">'C&amp;M'!$D$1:$D$228</definedName>
    <definedName name="_xlnm._FilterDatabase" localSheetId="0" hidden="1">DK!$A$1:$J$2411</definedName>
    <definedName name="_xlnm._FilterDatabase" localSheetId="11" hidden="1">IDEAS!$B$2:$B$222</definedName>
    <definedName name="ColumnTitle1" localSheetId="8">#REF!</definedName>
    <definedName name="ColumnTitle1" localSheetId="0">#REF!</definedName>
    <definedName name="ColumnTitle1" localSheetId="2">#REF!</definedName>
    <definedName name="ColumnTitle1" localSheetId="6">#REF!</definedName>
    <definedName name="ColumnTitle1">#REF!</definedName>
    <definedName name="ColumnTitle2" localSheetId="8">#REF!</definedName>
    <definedName name="ColumnTitle2" localSheetId="0">#REF!</definedName>
    <definedName name="ColumnTitle2" localSheetId="2">#REF!</definedName>
    <definedName name="ColumnTitle2" localSheetId="6">#REF!</definedName>
    <definedName name="ColumnTitle2">#REF!</definedName>
    <definedName name="ColumnTitle3" localSheetId="8">#REF!</definedName>
    <definedName name="ColumnTitle3" localSheetId="0">#REF!</definedName>
    <definedName name="ColumnTitle3" localSheetId="2">#REF!</definedName>
    <definedName name="ColumnTitle3" localSheetId="6">#REF!</definedName>
    <definedName name="ColumnTitle3">#REF!</definedName>
    <definedName name="ColumnTitle4" localSheetId="8">#REF!</definedName>
    <definedName name="ColumnTitle4" localSheetId="0">#REF!</definedName>
    <definedName name="ColumnTitle4" localSheetId="2">#REF!</definedName>
    <definedName name="ColumnTitle4" localSheetId="6">#REF!</definedName>
    <definedName name="ColumnTitle4">#REF!</definedName>
    <definedName name="WorkBook_Title" localSheetId="8">#REF!</definedName>
    <definedName name="WorkBook_Title" localSheetId="0">#REF!</definedName>
    <definedName name="WorkBook_Title" localSheetId="2">#REF!</definedName>
    <definedName name="WorkBook_Title" localSheetId="6">#REF!</definedName>
    <definedName name="WorkBook_Title">#REF!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5" i="95" l="1"/>
  <c r="C79" i="11"/>
  <c r="D79" i="11"/>
  <c r="C80" i="11"/>
  <c r="D80" i="11"/>
  <c r="C81" i="11"/>
  <c r="D81" i="11"/>
  <c r="C82" i="11"/>
  <c r="D82" i="11"/>
  <c r="C83" i="11"/>
  <c r="D83" i="11"/>
  <c r="C84" i="11"/>
  <c r="D84" i="11"/>
  <c r="C85" i="11"/>
  <c r="D85" i="11"/>
  <c r="C86" i="11"/>
  <c r="D86" i="11"/>
  <c r="C87" i="11"/>
  <c r="D87" i="11"/>
  <c r="C88" i="11"/>
  <c r="D88" i="11"/>
  <c r="C89" i="11"/>
  <c r="D89" i="11"/>
  <c r="C90" i="11"/>
  <c r="D90" i="11"/>
  <c r="C91" i="11"/>
  <c r="D91" i="11"/>
  <c r="C92" i="11"/>
  <c r="D92" i="11"/>
  <c r="H28" i="71"/>
  <c r="H29" i="71"/>
  <c r="E29" i="71"/>
  <c r="C4" i="11"/>
  <c r="D4" i="11"/>
  <c r="C12" i="11"/>
  <c r="D12" i="11"/>
  <c r="C62" i="11"/>
  <c r="D62" i="11"/>
  <c r="C2" i="11"/>
  <c r="D2" i="11"/>
  <c r="C36" i="11"/>
  <c r="D36" i="11"/>
  <c r="C66" i="11"/>
  <c r="D66" i="11"/>
  <c r="C67" i="11"/>
  <c r="D67" i="11"/>
  <c r="C68" i="11"/>
  <c r="D68" i="11"/>
  <c r="C69" i="11"/>
  <c r="D69" i="11"/>
  <c r="C5" i="11"/>
  <c r="D5" i="11"/>
  <c r="C64" i="11"/>
  <c r="D64" i="11"/>
  <c r="C14" i="11"/>
  <c r="D14" i="11"/>
  <c r="C63" i="11"/>
  <c r="D63" i="11"/>
  <c r="C31" i="11"/>
  <c r="D31" i="11"/>
  <c r="C32" i="11"/>
  <c r="D32" i="11"/>
  <c r="C3" i="11"/>
  <c r="D3" i="11"/>
  <c r="C29" i="11"/>
  <c r="D29" i="11"/>
  <c r="C30" i="11"/>
  <c r="D30" i="11"/>
  <c r="C16" i="11"/>
  <c r="D16" i="11"/>
  <c r="P95" i="95"/>
  <c r="S95" i="95" s="1"/>
  <c r="A20" i="95" l="1"/>
  <c r="B20" i="95"/>
  <c r="C20" i="95"/>
  <c r="D20" i="95"/>
  <c r="E20" i="95"/>
  <c r="F20" i="95"/>
  <c r="G20" i="95"/>
  <c r="H20" i="95"/>
  <c r="I20" i="95"/>
  <c r="J20" i="95"/>
  <c r="K20" i="95"/>
  <c r="L20" i="95"/>
  <c r="M20" i="95"/>
  <c r="Q20" i="95"/>
  <c r="A18" i="95"/>
  <c r="B18" i="95"/>
  <c r="C18" i="95"/>
  <c r="D18" i="95"/>
  <c r="E18" i="95"/>
  <c r="F18" i="95"/>
  <c r="G18" i="95"/>
  <c r="H18" i="95"/>
  <c r="I18" i="95"/>
  <c r="J18" i="95"/>
  <c r="K18" i="95"/>
  <c r="L18" i="95"/>
  <c r="M18" i="95"/>
  <c r="P18" i="95"/>
  <c r="S18" i="95" s="1"/>
  <c r="C138" i="11"/>
  <c r="D138" i="11"/>
  <c r="C528" i="11"/>
  <c r="D528" i="11"/>
  <c r="C206" i="11"/>
  <c r="D206" i="11"/>
  <c r="C772" i="11"/>
  <c r="D772" i="11"/>
  <c r="C160" i="11"/>
  <c r="D160" i="11"/>
  <c r="C183" i="11"/>
  <c r="D183" i="11"/>
  <c r="C1895" i="11"/>
  <c r="D1895" i="11"/>
  <c r="C181" i="11"/>
  <c r="D181" i="11"/>
  <c r="C75" i="11"/>
  <c r="D75" i="11"/>
  <c r="C76" i="11"/>
  <c r="D76" i="11"/>
  <c r="C77" i="11"/>
  <c r="D77" i="11"/>
  <c r="C93" i="11"/>
  <c r="D93" i="11"/>
  <c r="C103" i="11"/>
  <c r="D103" i="11"/>
  <c r="C110" i="11"/>
  <c r="D110" i="11"/>
  <c r="C116" i="11"/>
  <c r="D116" i="11"/>
  <c r="C118" i="11"/>
  <c r="D118" i="11"/>
  <c r="C119" i="11"/>
  <c r="D119" i="11"/>
  <c r="C132" i="11"/>
  <c r="D132" i="11"/>
  <c r="C137" i="11"/>
  <c r="D137" i="11"/>
  <c r="C489" i="11"/>
  <c r="D489" i="11"/>
  <c r="C218" i="11"/>
  <c r="D218" i="11"/>
  <c r="C534" i="11"/>
  <c r="D534" i="11"/>
  <c r="C41" i="11"/>
  <c r="D41" i="11"/>
  <c r="C58" i="11"/>
  <c r="D58" i="11"/>
  <c r="C60" i="11"/>
  <c r="D60" i="11"/>
  <c r="C57" i="11"/>
  <c r="D57" i="11"/>
  <c r="C59" i="11"/>
  <c r="D59" i="11"/>
  <c r="C182" i="11"/>
  <c r="D182" i="11"/>
  <c r="C26" i="11"/>
  <c r="D26" i="11"/>
  <c r="C217" i="11"/>
  <c r="D217" i="11"/>
  <c r="C61" i="11"/>
  <c r="D61" i="11"/>
  <c r="C216" i="11"/>
  <c r="D216" i="11"/>
  <c r="C136" i="11"/>
  <c r="D136" i="11"/>
  <c r="C221" i="11"/>
  <c r="D221" i="11"/>
  <c r="C37" i="11"/>
  <c r="D37" i="11"/>
  <c r="C195" i="11"/>
  <c r="D195" i="11"/>
  <c r="C39" i="11"/>
  <c r="D39" i="11"/>
  <c r="C104" i="11"/>
  <c r="D104" i="11"/>
  <c r="C40" i="11"/>
  <c r="D40" i="11"/>
  <c r="C219" i="11"/>
  <c r="D219" i="11"/>
  <c r="C6" i="11"/>
  <c r="D6" i="11"/>
  <c r="C488" i="11"/>
  <c r="D488" i="11"/>
  <c r="C448" i="11"/>
  <c r="D448" i="11"/>
  <c r="C161" i="11"/>
  <c r="D161" i="11"/>
  <c r="C240" i="11"/>
  <c r="D240" i="11"/>
  <c r="C52" i="11"/>
  <c r="D52" i="11"/>
  <c r="C38" i="11"/>
  <c r="D38" i="11"/>
  <c r="C447" i="11"/>
  <c r="D447" i="11"/>
  <c r="C117" i="11"/>
  <c r="D117" i="11"/>
  <c r="C159" i="11"/>
  <c r="D159" i="11"/>
  <c r="C155" i="11"/>
  <c r="D155" i="11"/>
  <c r="C157" i="11"/>
  <c r="D157" i="11"/>
  <c r="C258" i="11"/>
  <c r="D258" i="11"/>
  <c r="C156" i="11"/>
  <c r="D156" i="11"/>
  <c r="C163" i="11"/>
  <c r="D163" i="11"/>
  <c r="C1625" i="11"/>
  <c r="D1625" i="11"/>
  <c r="C56" i="11"/>
  <c r="D56" i="11"/>
  <c r="C55" i="11"/>
  <c r="D55" i="11"/>
  <c r="C205" i="11"/>
  <c r="D205" i="11"/>
  <c r="C34" i="11"/>
  <c r="D34" i="11"/>
  <c r="C1049" i="11"/>
  <c r="D1049" i="11"/>
  <c r="C113" i="11"/>
  <c r="D113" i="11"/>
  <c r="C53" i="11"/>
  <c r="D53" i="11"/>
  <c r="C220" i="11"/>
  <c r="D220" i="11"/>
  <c r="C162" i="11"/>
  <c r="D162" i="11"/>
  <c r="C158" i="11"/>
  <c r="D158" i="11"/>
  <c r="C581" i="11"/>
  <c r="D581" i="11"/>
  <c r="C42" i="11"/>
  <c r="D42" i="11"/>
  <c r="C10" i="11"/>
  <c r="D10" i="11"/>
  <c r="C9" i="11"/>
  <c r="D9" i="11"/>
  <c r="C44" i="11"/>
  <c r="D44" i="11"/>
  <c r="C35" i="11"/>
  <c r="D35" i="11"/>
  <c r="C43" i="11"/>
  <c r="D43" i="11"/>
  <c r="C1803" i="11"/>
  <c r="D1803" i="11"/>
  <c r="C109" i="11"/>
  <c r="D109" i="11"/>
  <c r="C148" i="11"/>
  <c r="D148" i="11"/>
  <c r="C74" i="11"/>
  <c r="D74" i="11"/>
  <c r="C193" i="11"/>
  <c r="D193" i="11"/>
  <c r="C154" i="11"/>
  <c r="D154" i="11"/>
  <c r="C674" i="11"/>
  <c r="D674" i="11"/>
  <c r="C95" i="11"/>
  <c r="D95" i="11"/>
  <c r="C8" i="11"/>
  <c r="D8" i="11"/>
  <c r="P242" i="95"/>
  <c r="C1766" i="11"/>
  <c r="D1766" i="11"/>
  <c r="C212" i="11"/>
  <c r="D212" i="11"/>
  <c r="C211" i="11"/>
  <c r="D211" i="11"/>
  <c r="C213" i="11"/>
  <c r="D213" i="11"/>
  <c r="C210" i="11"/>
  <c r="D210" i="11"/>
  <c r="C242" i="11"/>
  <c r="D242" i="11"/>
  <c r="C244" i="11"/>
  <c r="D244" i="11"/>
  <c r="C241" i="11"/>
  <c r="D241" i="11"/>
  <c r="C243" i="11"/>
  <c r="D243" i="11"/>
  <c r="E27" i="71"/>
  <c r="H27" i="71"/>
  <c r="D27" i="71"/>
  <c r="C188" i="11"/>
  <c r="D188" i="11"/>
  <c r="F14" i="89"/>
  <c r="C73" i="11"/>
  <c r="D73" i="11"/>
  <c r="C332" i="11"/>
  <c r="D332" i="11"/>
  <c r="C1767" i="11"/>
  <c r="D1767" i="11"/>
  <c r="C23" i="11"/>
  <c r="D23" i="11"/>
  <c r="C585" i="11"/>
  <c r="D585" i="11"/>
  <c r="C176" i="11"/>
  <c r="D176" i="11"/>
  <c r="C546" i="11"/>
  <c r="D546" i="11"/>
  <c r="C135" i="11"/>
  <c r="D135" i="11"/>
  <c r="C631" i="11"/>
  <c r="D631" i="11"/>
  <c r="C584" i="11"/>
  <c r="D584" i="11"/>
  <c r="C647" i="11"/>
  <c r="D647" i="11"/>
  <c r="C646" i="11"/>
  <c r="D646" i="11"/>
  <c r="C143" i="11"/>
  <c r="D143" i="11"/>
  <c r="C121" i="11"/>
  <c r="D121" i="11"/>
  <c r="C142" i="11"/>
  <c r="D142" i="11"/>
  <c r="C234" i="11"/>
  <c r="D234" i="11"/>
  <c r="C204" i="11"/>
  <c r="D204" i="11"/>
  <c r="E26" i="71"/>
  <c r="H26" i="71"/>
  <c r="D26" i="71"/>
  <c r="F11" i="89"/>
  <c r="F13" i="89"/>
  <c r="F5" i="89"/>
  <c r="C164" i="11"/>
  <c r="D164" i="11"/>
  <c r="C165" i="11"/>
  <c r="D165" i="11"/>
  <c r="C22" i="11"/>
  <c r="D22" i="11"/>
  <c r="C166" i="11"/>
  <c r="D166" i="11"/>
  <c r="C167" i="11"/>
  <c r="D167" i="11"/>
  <c r="E25" i="71"/>
  <c r="H25" i="71"/>
  <c r="D25" i="71"/>
  <c r="P39" i="95"/>
  <c r="Q39" i="95" s="1"/>
  <c r="P29" i="95"/>
  <c r="C1765" i="11"/>
  <c r="D1765" i="11"/>
  <c r="C485" i="11"/>
  <c r="D485" i="11"/>
  <c r="C696" i="11"/>
  <c r="D696" i="11"/>
  <c r="C175" i="11"/>
  <c r="D175" i="11"/>
  <c r="C1439" i="11"/>
  <c r="D1439" i="11"/>
  <c r="C189" i="11"/>
  <c r="D189" i="11"/>
  <c r="C1449" i="11"/>
  <c r="D1449" i="11"/>
  <c r="C177" i="11"/>
  <c r="D177" i="11"/>
  <c r="C1441" i="11"/>
  <c r="D1441" i="11"/>
  <c r="C1231" i="11"/>
  <c r="D1231" i="11"/>
  <c r="C115" i="11"/>
  <c r="D115" i="11"/>
  <c r="C1440" i="11"/>
  <c r="D1440" i="11"/>
  <c r="C691" i="11"/>
  <c r="D691" i="11"/>
  <c r="C203" i="11"/>
  <c r="D203" i="11"/>
  <c r="C1436" i="11"/>
  <c r="D1436" i="11"/>
  <c r="C1447" i="11"/>
  <c r="D1447" i="11"/>
  <c r="C178" i="11"/>
  <c r="D178" i="11"/>
  <c r="C174" i="11"/>
  <c r="D174" i="11"/>
  <c r="C173" i="11"/>
  <c r="D173" i="11"/>
  <c r="C1433" i="11"/>
  <c r="D1433" i="11"/>
  <c r="C1444" i="11"/>
  <c r="D1444" i="11"/>
  <c r="C1229" i="11"/>
  <c r="D1229" i="11"/>
  <c r="C24" i="11"/>
  <c r="D24" i="11"/>
  <c r="C171" i="11"/>
  <c r="D171" i="11"/>
  <c r="C586" i="11"/>
  <c r="D586" i="11"/>
  <c r="C484" i="11"/>
  <c r="D484" i="11"/>
  <c r="C1451" i="11"/>
  <c r="D1451" i="11"/>
  <c r="C169" i="11"/>
  <c r="D169" i="11"/>
  <c r="C547" i="11"/>
  <c r="D547" i="11"/>
  <c r="C172" i="11"/>
  <c r="D172" i="11"/>
  <c r="C545" i="11"/>
  <c r="D545" i="11"/>
  <c r="C331" i="11"/>
  <c r="D331" i="11"/>
  <c r="C170" i="11"/>
  <c r="D170" i="11"/>
  <c r="C482" i="11"/>
  <c r="D482" i="11"/>
  <c r="C1446" i="11"/>
  <c r="D1446" i="11"/>
  <c r="C1861" i="11"/>
  <c r="D1861" i="11"/>
  <c r="C690" i="11"/>
  <c r="D690" i="11"/>
  <c r="C613" i="11"/>
  <c r="D613" i="11"/>
  <c r="C671" i="11"/>
  <c r="D671" i="11"/>
  <c r="C114" i="11"/>
  <c r="D114" i="11"/>
  <c r="C333" i="11"/>
  <c r="D333" i="11"/>
  <c r="C1437" i="11"/>
  <c r="D1437" i="11"/>
  <c r="C1236" i="11"/>
  <c r="D1236" i="11"/>
  <c r="C128" i="11"/>
  <c r="D128" i="11"/>
  <c r="C130" i="11"/>
  <c r="D130" i="11"/>
  <c r="C107" i="11"/>
  <c r="D107" i="11"/>
  <c r="C144" i="11"/>
  <c r="D144" i="11"/>
  <c r="C481" i="11"/>
  <c r="D481" i="11"/>
  <c r="C168" i="11"/>
  <c r="D168" i="11"/>
  <c r="C1860" i="11"/>
  <c r="D1860" i="11"/>
  <c r="E24" i="71"/>
  <c r="H24" i="71"/>
  <c r="D24" i="71"/>
  <c r="A102" i="95"/>
  <c r="B102" i="95"/>
  <c r="C102" i="95"/>
  <c r="D102" i="95"/>
  <c r="E102" i="95"/>
  <c r="F102" i="95"/>
  <c r="G102" i="95"/>
  <c r="H102" i="95"/>
  <c r="I102" i="95"/>
  <c r="J102" i="95"/>
  <c r="K102" i="95"/>
  <c r="L102" i="95"/>
  <c r="M102" i="95"/>
  <c r="P102" i="95"/>
  <c r="S102" i="95" s="1"/>
  <c r="Q100" i="95"/>
  <c r="Q26" i="95"/>
  <c r="Q65" i="95"/>
  <c r="Q67" i="95"/>
  <c r="Q69" i="95"/>
  <c r="Q83" i="95"/>
  <c r="Q55" i="95"/>
  <c r="Q45" i="95"/>
  <c r="Q24" i="95"/>
  <c r="Q38" i="95"/>
  <c r="Q64" i="95"/>
  <c r="Q68" i="95"/>
  <c r="Q79" i="95"/>
  <c r="Q104" i="95"/>
  <c r="Q82" i="95"/>
  <c r="Q96" i="95"/>
  <c r="Q97" i="95"/>
  <c r="Q98" i="95"/>
  <c r="Q127" i="95"/>
  <c r="Q128" i="95"/>
  <c r="Q129" i="95"/>
  <c r="Q130" i="95"/>
  <c r="Q116" i="95"/>
  <c r="Q93" i="95"/>
  <c r="Q47" i="95"/>
  <c r="Q99" i="95"/>
  <c r="Q158" i="95"/>
  <c r="P44" i="95"/>
  <c r="S44" i="95" s="1"/>
  <c r="P101" i="95"/>
  <c r="S101" i="95" s="1"/>
  <c r="P75" i="95"/>
  <c r="S75" i="95" s="1"/>
  <c r="P13" i="95"/>
  <c r="S13" i="95" s="1"/>
  <c r="P14" i="95"/>
  <c r="S14" i="95" s="1"/>
  <c r="P9" i="95"/>
  <c r="S9" i="95" s="1"/>
  <c r="P60" i="95"/>
  <c r="S60" i="95" s="1"/>
  <c r="P54" i="95"/>
  <c r="S54" i="95" s="1"/>
  <c r="P16" i="95"/>
  <c r="S16" i="95" s="1"/>
  <c r="P17" i="95"/>
  <c r="S17" i="95" s="1"/>
  <c r="P51" i="95"/>
  <c r="S51" i="95" s="1"/>
  <c r="P100" i="95"/>
  <c r="P74" i="95"/>
  <c r="S74" i="95" s="1"/>
  <c r="P26" i="95"/>
  <c r="P22" i="95"/>
  <c r="S22" i="95" s="1"/>
  <c r="P65" i="95"/>
  <c r="S65" i="95" s="1"/>
  <c r="P66" i="95"/>
  <c r="S66" i="95" s="1"/>
  <c r="P67" i="95"/>
  <c r="P69" i="95"/>
  <c r="P83" i="95"/>
  <c r="P76" i="95"/>
  <c r="S76" i="95" s="1"/>
  <c r="P40" i="95"/>
  <c r="S40" i="95" s="1"/>
  <c r="P41" i="95"/>
  <c r="S41" i="95" s="1"/>
  <c r="P85" i="95"/>
  <c r="S85" i="95" s="1"/>
  <c r="P42" i="95"/>
  <c r="S42" i="95" s="1"/>
  <c r="P21" i="95"/>
  <c r="P19" i="95"/>
  <c r="P59" i="95"/>
  <c r="P32" i="95"/>
  <c r="S32" i="95" s="1"/>
  <c r="P33" i="95"/>
  <c r="S33" i="95" s="1"/>
  <c r="P31" i="95"/>
  <c r="S31" i="95" s="1"/>
  <c r="P30" i="95"/>
  <c r="P55" i="95"/>
  <c r="P27" i="95"/>
  <c r="S27" i="95" s="1"/>
  <c r="P45" i="95"/>
  <c r="P56" i="95"/>
  <c r="S56" i="95" s="1"/>
  <c r="P48" i="95"/>
  <c r="S48" i="95" s="1"/>
  <c r="P50" i="95"/>
  <c r="S50" i="95" s="1"/>
  <c r="P57" i="95"/>
  <c r="S57" i="95" s="1"/>
  <c r="P23" i="95"/>
  <c r="S23" i="95" s="1"/>
  <c r="P24" i="95"/>
  <c r="P77" i="95"/>
  <c r="S77" i="95" s="1"/>
  <c r="P38" i="95"/>
  <c r="P64" i="95"/>
  <c r="P68" i="95"/>
  <c r="P79" i="95"/>
  <c r="P104" i="95"/>
  <c r="S104" i="95" s="1"/>
  <c r="P81" i="95"/>
  <c r="P70" i="95"/>
  <c r="S70" i="95" s="1"/>
  <c r="P92" i="95"/>
  <c r="P82" i="95"/>
  <c r="P90" i="95"/>
  <c r="S90" i="95" s="1"/>
  <c r="P96" i="95"/>
  <c r="S96" i="95" s="1"/>
  <c r="P106" i="95"/>
  <c r="S106" i="95" s="1"/>
  <c r="P97" i="95"/>
  <c r="S97" i="95" s="1"/>
  <c r="P98" i="95"/>
  <c r="P94" i="95"/>
  <c r="S94" i="95" s="1"/>
  <c r="P105" i="95"/>
  <c r="S105" i="95" s="1"/>
  <c r="P103" i="95"/>
  <c r="S103" i="95" s="1"/>
  <c r="P115" i="95"/>
  <c r="S115" i="95" s="1"/>
  <c r="P118" i="95"/>
  <c r="P119" i="95"/>
  <c r="P120" i="95"/>
  <c r="P121" i="95"/>
  <c r="P122" i="95"/>
  <c r="P123" i="95"/>
  <c r="P124" i="95"/>
  <c r="P125" i="95"/>
  <c r="P126" i="95"/>
  <c r="P127" i="95"/>
  <c r="P128" i="95"/>
  <c r="P129" i="95"/>
  <c r="P130" i="95"/>
  <c r="P131" i="95"/>
  <c r="P132" i="95"/>
  <c r="P133" i="95"/>
  <c r="P134" i="95"/>
  <c r="P135" i="95"/>
  <c r="P136" i="95"/>
  <c r="P114" i="95"/>
  <c r="S114" i="95" s="1"/>
  <c r="P117" i="95"/>
  <c r="S117" i="95" s="1"/>
  <c r="P116" i="95"/>
  <c r="P10" i="95"/>
  <c r="S10" i="95" s="1"/>
  <c r="P11" i="95"/>
  <c r="S11" i="95" s="1"/>
  <c r="P12" i="95"/>
  <c r="P155" i="95"/>
  <c r="S155" i="95" s="1"/>
  <c r="P58" i="95"/>
  <c r="S58" i="95" s="1"/>
  <c r="P61" i="95"/>
  <c r="S61" i="95" s="1"/>
  <c r="P46" i="95"/>
  <c r="S46" i="95" s="1"/>
  <c r="P63" i="95"/>
  <c r="S63" i="95" s="1"/>
  <c r="P36" i="95"/>
  <c r="S36" i="95" s="1"/>
  <c r="P53" i="95"/>
  <c r="S53" i="95" s="1"/>
  <c r="P72" i="95"/>
  <c r="S72" i="95" s="1"/>
  <c r="P84" i="95"/>
  <c r="S84" i="95" s="1"/>
  <c r="P37" i="95"/>
  <c r="S37" i="95" s="1"/>
  <c r="P86" i="95"/>
  <c r="S86" i="95" s="1"/>
  <c r="P88" i="95"/>
  <c r="S88" i="95" s="1"/>
  <c r="P89" i="95"/>
  <c r="S89" i="95" s="1"/>
  <c r="P87" i="95"/>
  <c r="S87" i="95" s="1"/>
  <c r="P62" i="95"/>
  <c r="S62" i="95" s="1"/>
  <c r="P28" i="95"/>
  <c r="S28" i="95" s="1"/>
  <c r="P35" i="95"/>
  <c r="S35" i="95" s="1"/>
  <c r="P52" i="95"/>
  <c r="S52" i="95" s="1"/>
  <c r="P111" i="95"/>
  <c r="S111" i="95" s="1"/>
  <c r="P109" i="95"/>
  <c r="S109" i="95" s="1"/>
  <c r="P78" i="95"/>
  <c r="S78" i="95" s="1"/>
  <c r="P80" i="95"/>
  <c r="S80" i="95" s="1"/>
  <c r="P93" i="95"/>
  <c r="P110" i="95"/>
  <c r="S110" i="95" s="1"/>
  <c r="P112" i="95"/>
  <c r="S112" i="95" s="1"/>
  <c r="P107" i="95"/>
  <c r="S107" i="95" s="1"/>
  <c r="P113" i="95"/>
  <c r="S113" i="95" s="1"/>
  <c r="P108" i="95"/>
  <c r="S108" i="95" s="1"/>
  <c r="P91" i="95"/>
  <c r="S91" i="95" s="1"/>
  <c r="P47" i="95"/>
  <c r="P71" i="95"/>
  <c r="S71" i="95" s="1"/>
  <c r="P73" i="95"/>
  <c r="S73" i="95" s="1"/>
  <c r="P34" i="95"/>
  <c r="S34" i="95" s="1"/>
  <c r="P99" i="95"/>
  <c r="S99" i="95" s="1"/>
  <c r="P158" i="95"/>
  <c r="S158" i="95" s="1"/>
  <c r="P43" i="95"/>
  <c r="S43" i="95" s="1"/>
  <c r="P49" i="95"/>
  <c r="S49" i="95" s="1"/>
  <c r="P185" i="95"/>
  <c r="P186" i="95"/>
  <c r="P187" i="95"/>
  <c r="E23" i="71"/>
  <c r="H23" i="71"/>
  <c r="D23" i="71"/>
  <c r="S12" i="95"/>
  <c r="M71" i="95"/>
  <c r="L71" i="95"/>
  <c r="K71" i="95"/>
  <c r="J71" i="95"/>
  <c r="I71" i="95"/>
  <c r="H71" i="95"/>
  <c r="G71" i="95"/>
  <c r="F71" i="95"/>
  <c r="E71" i="95"/>
  <c r="D71" i="95"/>
  <c r="C71" i="95"/>
  <c r="B71" i="95"/>
  <c r="A71" i="95"/>
  <c r="C169" i="95"/>
  <c r="C1620" i="11"/>
  <c r="D1620" i="11"/>
  <c r="C1621" i="11"/>
  <c r="D1621" i="11"/>
  <c r="C1942" i="11"/>
  <c r="D1942" i="11"/>
  <c r="C695" i="11"/>
  <c r="D695" i="11"/>
  <c r="C97" i="11"/>
  <c r="D97" i="11"/>
  <c r="C1442" i="11"/>
  <c r="D1442" i="11"/>
  <c r="C1228" i="11"/>
  <c r="D1228" i="11"/>
  <c r="C101" i="11"/>
  <c r="D101" i="11"/>
  <c r="C1225" i="11"/>
  <c r="D1225" i="11"/>
  <c r="C632" i="11"/>
  <c r="D632" i="11"/>
  <c r="C672" i="11"/>
  <c r="D672" i="11"/>
  <c r="C692" i="11"/>
  <c r="D692" i="11"/>
  <c r="C1622" i="11"/>
  <c r="D1622" i="11"/>
  <c r="E22" i="71"/>
  <c r="H22" i="71"/>
  <c r="D22" i="71"/>
  <c r="C1438" i="11"/>
  <c r="D1438" i="11"/>
  <c r="C1448" i="11"/>
  <c r="D1448" i="11"/>
  <c r="C108" i="11"/>
  <c r="D108" i="11"/>
  <c r="C1234" i="11"/>
  <c r="D1234" i="11"/>
  <c r="C202" i="11"/>
  <c r="D202" i="11"/>
  <c r="C102" i="11"/>
  <c r="D102" i="11"/>
  <c r="C1224" i="11"/>
  <c r="D1224" i="11"/>
  <c r="C1752" i="11"/>
  <c r="D1752" i="11"/>
  <c r="C47" i="11"/>
  <c r="D47" i="11"/>
  <c r="C1227" i="11"/>
  <c r="D1227" i="11"/>
  <c r="C1230" i="11"/>
  <c r="D1230" i="11"/>
  <c r="C1232" i="11"/>
  <c r="D1232" i="11"/>
  <c r="C416" i="11"/>
  <c r="D416" i="11"/>
  <c r="C694" i="11"/>
  <c r="D694" i="11"/>
  <c r="C548" i="11"/>
  <c r="D548" i="11"/>
  <c r="C96" i="11"/>
  <c r="D96" i="11"/>
  <c r="C98" i="11"/>
  <c r="D98" i="11"/>
  <c r="C673" i="11"/>
  <c r="D673" i="11"/>
  <c r="C100" i="11"/>
  <c r="D100" i="11"/>
  <c r="C1235" i="11"/>
  <c r="D1235" i="11"/>
  <c r="C1434" i="11"/>
  <c r="D1434" i="11"/>
  <c r="C1751" i="11"/>
  <c r="D1751" i="11"/>
  <c r="C71" i="11"/>
  <c r="D71" i="11"/>
  <c r="C693" i="11"/>
  <c r="D693" i="11"/>
  <c r="C1226" i="11"/>
  <c r="D1226" i="11"/>
  <c r="C483" i="11"/>
  <c r="D483" i="11"/>
  <c r="C1445" i="11"/>
  <c r="D1445" i="11"/>
  <c r="C1450" i="11"/>
  <c r="D1450" i="11"/>
  <c r="C1233" i="11"/>
  <c r="D1233" i="11"/>
  <c r="C1443" i="11"/>
  <c r="D1443" i="11"/>
  <c r="H21" i="71"/>
  <c r="D21" i="71"/>
  <c r="A41" i="95"/>
  <c r="B41" i="95"/>
  <c r="C41" i="95"/>
  <c r="D41" i="95"/>
  <c r="E41" i="95"/>
  <c r="F41" i="95"/>
  <c r="A179" i="95"/>
  <c r="B179" i="95"/>
  <c r="C179" i="95"/>
  <c r="D179" i="95"/>
  <c r="E179" i="95"/>
  <c r="F179" i="95"/>
  <c r="A14" i="95"/>
  <c r="B14" i="95"/>
  <c r="C14" i="95"/>
  <c r="D14" i="95"/>
  <c r="E14" i="95"/>
  <c r="F14" i="95"/>
  <c r="A49" i="95"/>
  <c r="B49" i="95"/>
  <c r="C49" i="95"/>
  <c r="D49" i="95"/>
  <c r="E49" i="95"/>
  <c r="F49" i="95"/>
  <c r="A9" i="95"/>
  <c r="B9" i="95"/>
  <c r="C9" i="95"/>
  <c r="D9" i="95"/>
  <c r="E9" i="95"/>
  <c r="F9" i="95"/>
  <c r="A181" i="95"/>
  <c r="B181" i="95"/>
  <c r="C181" i="95"/>
  <c r="D181" i="95"/>
  <c r="E181" i="95"/>
  <c r="F181" i="95"/>
  <c r="A178" i="95"/>
  <c r="B178" i="95"/>
  <c r="C178" i="95"/>
  <c r="D178" i="95"/>
  <c r="E178" i="95"/>
  <c r="F178" i="95"/>
  <c r="A60" i="95"/>
  <c r="B60" i="95"/>
  <c r="C60" i="95"/>
  <c r="D60" i="95"/>
  <c r="E60" i="95"/>
  <c r="F60" i="95"/>
  <c r="A169" i="95"/>
  <c r="B169" i="95"/>
  <c r="E169" i="95"/>
  <c r="F169" i="95"/>
  <c r="A170" i="95"/>
  <c r="B170" i="95"/>
  <c r="C170" i="95"/>
  <c r="D170" i="95"/>
  <c r="E170" i="95"/>
  <c r="F170" i="95"/>
  <c r="A171" i="95"/>
  <c r="B171" i="95"/>
  <c r="C171" i="95"/>
  <c r="D171" i="95"/>
  <c r="E171" i="95"/>
  <c r="F171" i="95"/>
  <c r="A54" i="95"/>
  <c r="B54" i="95"/>
  <c r="C54" i="95"/>
  <c r="D54" i="95"/>
  <c r="E54" i="95"/>
  <c r="F54" i="95"/>
  <c r="A16" i="95"/>
  <c r="B16" i="95"/>
  <c r="C16" i="95"/>
  <c r="D16" i="95"/>
  <c r="E16" i="95"/>
  <c r="F16" i="95"/>
  <c r="A17" i="95"/>
  <c r="B17" i="95"/>
  <c r="C17" i="95"/>
  <c r="D17" i="95"/>
  <c r="E17" i="95"/>
  <c r="F17" i="95"/>
  <c r="A26" i="95"/>
  <c r="B26" i="95"/>
  <c r="C26" i="95"/>
  <c r="D26" i="95"/>
  <c r="E26" i="95"/>
  <c r="F26" i="95"/>
  <c r="A45" i="95"/>
  <c r="B45" i="95"/>
  <c r="C45" i="95"/>
  <c r="D45" i="95"/>
  <c r="E45" i="95"/>
  <c r="F45" i="95"/>
  <c r="A22" i="95"/>
  <c r="B22" i="95"/>
  <c r="C22" i="95"/>
  <c r="D22" i="95"/>
  <c r="E22" i="95"/>
  <c r="F22" i="95"/>
  <c r="A51" i="95"/>
  <c r="B51" i="95"/>
  <c r="C51" i="95"/>
  <c r="D51" i="95"/>
  <c r="E51" i="95"/>
  <c r="F51" i="95"/>
  <c r="A56" i="95"/>
  <c r="B56" i="95"/>
  <c r="C56" i="95"/>
  <c r="D56" i="95"/>
  <c r="E56" i="95"/>
  <c r="F56" i="95"/>
  <c r="A48" i="95"/>
  <c r="B48" i="95"/>
  <c r="C48" i="95"/>
  <c r="D48" i="95"/>
  <c r="E48" i="95"/>
  <c r="F48" i="95"/>
  <c r="A50" i="95"/>
  <c r="B50" i="95"/>
  <c r="C50" i="95"/>
  <c r="D50" i="95"/>
  <c r="E50" i="95"/>
  <c r="F50" i="95"/>
  <c r="A174" i="95"/>
  <c r="B174" i="95"/>
  <c r="C174" i="95"/>
  <c r="D174" i="95"/>
  <c r="E174" i="95"/>
  <c r="F174" i="95"/>
  <c r="A65" i="95"/>
  <c r="B65" i="95"/>
  <c r="C65" i="95"/>
  <c r="D65" i="95"/>
  <c r="E65" i="95"/>
  <c r="F65" i="95"/>
  <c r="A66" i="95"/>
  <c r="B66" i="95"/>
  <c r="C66" i="95"/>
  <c r="D66" i="95"/>
  <c r="E66" i="95"/>
  <c r="F66" i="95"/>
  <c r="A67" i="95"/>
  <c r="B67" i="95"/>
  <c r="C67" i="95"/>
  <c r="D67" i="95"/>
  <c r="E67" i="95"/>
  <c r="F67" i="95"/>
  <c r="A173" i="95"/>
  <c r="B173" i="95"/>
  <c r="C173" i="95"/>
  <c r="D173" i="95"/>
  <c r="E173" i="95"/>
  <c r="F173" i="95"/>
  <c r="A81" i="95"/>
  <c r="B81" i="95"/>
  <c r="C81" i="95"/>
  <c r="D81" i="95"/>
  <c r="E81" i="95"/>
  <c r="F81" i="95"/>
  <c r="A64" i="95"/>
  <c r="B64" i="95"/>
  <c r="C64" i="95"/>
  <c r="D64" i="95"/>
  <c r="E64" i="95"/>
  <c r="F64" i="95"/>
  <c r="A70" i="95"/>
  <c r="B70" i="95"/>
  <c r="C70" i="95"/>
  <c r="D70" i="95"/>
  <c r="E70" i="95"/>
  <c r="F70" i="95"/>
  <c r="A21" i="95"/>
  <c r="B21" i="95"/>
  <c r="C21" i="95"/>
  <c r="D21" i="95"/>
  <c r="E21" i="95"/>
  <c r="F21" i="95"/>
  <c r="A38" i="95"/>
  <c r="B38" i="95"/>
  <c r="C38" i="95"/>
  <c r="D38" i="95"/>
  <c r="E38" i="95"/>
  <c r="F38" i="95"/>
  <c r="A19" i="95"/>
  <c r="B19" i="95"/>
  <c r="C19" i="95"/>
  <c r="D19" i="95"/>
  <c r="E19" i="95"/>
  <c r="F19" i="95"/>
  <c r="A176" i="95"/>
  <c r="B176" i="95"/>
  <c r="C176" i="95"/>
  <c r="D176" i="95"/>
  <c r="E176" i="95"/>
  <c r="F176" i="95"/>
  <c r="A83" i="95"/>
  <c r="B83" i="95"/>
  <c r="C83" i="95"/>
  <c r="D83" i="95"/>
  <c r="E83" i="95"/>
  <c r="F83" i="95"/>
  <c r="A85" i="95"/>
  <c r="B85" i="95"/>
  <c r="C85" i="95"/>
  <c r="D85" i="95"/>
  <c r="E85" i="95"/>
  <c r="F85" i="95"/>
  <c r="A40" i="95"/>
  <c r="B40" i="95"/>
  <c r="C40" i="95"/>
  <c r="D40" i="95"/>
  <c r="E40" i="95"/>
  <c r="F40" i="95"/>
  <c r="A104" i="95"/>
  <c r="B104" i="95"/>
  <c r="C104" i="95"/>
  <c r="D104" i="95"/>
  <c r="E104" i="95"/>
  <c r="F104" i="95"/>
  <c r="A77" i="95"/>
  <c r="B77" i="95"/>
  <c r="C77" i="95"/>
  <c r="D77" i="95"/>
  <c r="E77" i="95"/>
  <c r="F77" i="95"/>
  <c r="A39" i="95"/>
  <c r="B39" i="95"/>
  <c r="C39" i="95"/>
  <c r="D39" i="95"/>
  <c r="E39" i="95"/>
  <c r="F39" i="95"/>
  <c r="A68" i="95"/>
  <c r="B68" i="95"/>
  <c r="C68" i="95"/>
  <c r="D68" i="95"/>
  <c r="E68" i="95"/>
  <c r="F68" i="95"/>
  <c r="A79" i="95"/>
  <c r="B79" i="95"/>
  <c r="C79" i="95"/>
  <c r="D79" i="95"/>
  <c r="E79" i="95"/>
  <c r="F79" i="95"/>
  <c r="A82" i="95"/>
  <c r="B82" i="95"/>
  <c r="C82" i="95"/>
  <c r="D82" i="95"/>
  <c r="E82" i="95"/>
  <c r="F82" i="95"/>
  <c r="A92" i="95"/>
  <c r="B92" i="95"/>
  <c r="C92" i="95"/>
  <c r="D92" i="95"/>
  <c r="E92" i="95"/>
  <c r="F92" i="95"/>
  <c r="A115" i="95"/>
  <c r="B115" i="95"/>
  <c r="C115" i="95"/>
  <c r="D115" i="95"/>
  <c r="E115" i="95"/>
  <c r="F115" i="95"/>
  <c r="A118" i="95"/>
  <c r="B118" i="95"/>
  <c r="C118" i="95"/>
  <c r="D118" i="95"/>
  <c r="E118" i="95"/>
  <c r="F118" i="95"/>
  <c r="A119" i="95"/>
  <c r="B119" i="95"/>
  <c r="C119" i="95"/>
  <c r="D119" i="95"/>
  <c r="E119" i="95"/>
  <c r="F119" i="95"/>
  <c r="A120" i="95"/>
  <c r="B120" i="95"/>
  <c r="C120" i="95"/>
  <c r="D120" i="95"/>
  <c r="E120" i="95"/>
  <c r="F120" i="95"/>
  <c r="A121" i="95"/>
  <c r="B121" i="95"/>
  <c r="C121" i="95"/>
  <c r="D121" i="95"/>
  <c r="E121" i="95"/>
  <c r="F121" i="95"/>
  <c r="A122" i="95"/>
  <c r="B122" i="95"/>
  <c r="C122" i="95"/>
  <c r="D122" i="95"/>
  <c r="E122" i="95"/>
  <c r="F122" i="95"/>
  <c r="A123" i="95"/>
  <c r="B123" i="95"/>
  <c r="C123" i="95"/>
  <c r="D123" i="95"/>
  <c r="E123" i="95"/>
  <c r="F123" i="95"/>
  <c r="A124" i="95"/>
  <c r="B124" i="95"/>
  <c r="C124" i="95"/>
  <c r="D124" i="95"/>
  <c r="E124" i="95"/>
  <c r="F124" i="95"/>
  <c r="A125" i="95"/>
  <c r="B125" i="95"/>
  <c r="C125" i="95"/>
  <c r="D125" i="95"/>
  <c r="E125" i="95"/>
  <c r="F125" i="95"/>
  <c r="A126" i="95"/>
  <c r="B126" i="95"/>
  <c r="C126" i="95"/>
  <c r="D126" i="95"/>
  <c r="E126" i="95"/>
  <c r="F126" i="95"/>
  <c r="A127" i="95"/>
  <c r="B127" i="95"/>
  <c r="C127" i="95"/>
  <c r="D127" i="95"/>
  <c r="E127" i="95"/>
  <c r="F127" i="95"/>
  <c r="A128" i="95"/>
  <c r="B128" i="95"/>
  <c r="C128" i="95"/>
  <c r="D128" i="95"/>
  <c r="E128" i="95"/>
  <c r="F128" i="95"/>
  <c r="A129" i="95"/>
  <c r="B129" i="95"/>
  <c r="C129" i="95"/>
  <c r="D129" i="95"/>
  <c r="E129" i="95"/>
  <c r="F129" i="95"/>
  <c r="A130" i="95"/>
  <c r="B130" i="95"/>
  <c r="C130" i="95"/>
  <c r="D130" i="95"/>
  <c r="E130" i="95"/>
  <c r="F130" i="95"/>
  <c r="A131" i="95"/>
  <c r="B131" i="95"/>
  <c r="C131" i="95"/>
  <c r="D131" i="95"/>
  <c r="E131" i="95"/>
  <c r="F131" i="95"/>
  <c r="A132" i="95"/>
  <c r="B132" i="95"/>
  <c r="C132" i="95"/>
  <c r="D132" i="95"/>
  <c r="E132" i="95"/>
  <c r="F132" i="95"/>
  <c r="A133" i="95"/>
  <c r="B133" i="95"/>
  <c r="C133" i="95"/>
  <c r="D133" i="95"/>
  <c r="E133" i="95"/>
  <c r="F133" i="95"/>
  <c r="A134" i="95"/>
  <c r="B134" i="95"/>
  <c r="C134" i="95"/>
  <c r="D134" i="95"/>
  <c r="E134" i="95"/>
  <c r="F134" i="95"/>
  <c r="A135" i="95"/>
  <c r="B135" i="95"/>
  <c r="C135" i="95"/>
  <c r="D135" i="95"/>
  <c r="E135" i="95"/>
  <c r="F135" i="95"/>
  <c r="A136" i="95"/>
  <c r="B136" i="95"/>
  <c r="C136" i="95"/>
  <c r="D136" i="95"/>
  <c r="E136" i="95"/>
  <c r="F136" i="95"/>
  <c r="A114" i="95"/>
  <c r="B114" i="95"/>
  <c r="C114" i="95"/>
  <c r="D114" i="95"/>
  <c r="E114" i="95"/>
  <c r="F114" i="95"/>
  <c r="A117" i="95"/>
  <c r="B117" i="95"/>
  <c r="C117" i="95"/>
  <c r="D117" i="95"/>
  <c r="E117" i="95"/>
  <c r="F117" i="95"/>
  <c r="A43" i="95"/>
  <c r="B43" i="95"/>
  <c r="C43" i="95"/>
  <c r="D43" i="95"/>
  <c r="E43" i="95"/>
  <c r="F43" i="95"/>
  <c r="A95" i="95"/>
  <c r="B95" i="95"/>
  <c r="C95" i="95"/>
  <c r="D95" i="95"/>
  <c r="E95" i="95"/>
  <c r="F95" i="95"/>
  <c r="A10" i="95"/>
  <c r="B10" i="95"/>
  <c r="C10" i="95"/>
  <c r="D10" i="95"/>
  <c r="E10" i="95"/>
  <c r="F10" i="95"/>
  <c r="A11" i="95"/>
  <c r="B11" i="95"/>
  <c r="C11" i="95"/>
  <c r="D11" i="95"/>
  <c r="E11" i="95"/>
  <c r="F11" i="95"/>
  <c r="A12" i="95"/>
  <c r="B12" i="95"/>
  <c r="C12" i="95"/>
  <c r="D12" i="95"/>
  <c r="E12" i="95"/>
  <c r="F12" i="95"/>
  <c r="A155" i="95"/>
  <c r="B155" i="95"/>
  <c r="C155" i="95"/>
  <c r="D155" i="95"/>
  <c r="E155" i="95"/>
  <c r="F155" i="95"/>
  <c r="A25" i="95"/>
  <c r="B25" i="95"/>
  <c r="C25" i="95"/>
  <c r="D25" i="95"/>
  <c r="E25" i="95"/>
  <c r="F25" i="95"/>
  <c r="A58" i="95"/>
  <c r="B58" i="95"/>
  <c r="C58" i="95"/>
  <c r="D58" i="95"/>
  <c r="E58" i="95"/>
  <c r="F58" i="95"/>
  <c r="A61" i="95"/>
  <c r="B61" i="95"/>
  <c r="C61" i="95"/>
  <c r="D61" i="95"/>
  <c r="E61" i="95"/>
  <c r="F61" i="95"/>
  <c r="A46" i="95"/>
  <c r="B46" i="95"/>
  <c r="C46" i="95"/>
  <c r="D46" i="95"/>
  <c r="E46" i="95"/>
  <c r="F46" i="95"/>
  <c r="A63" i="95"/>
  <c r="B63" i="95"/>
  <c r="C63" i="95"/>
  <c r="D63" i="95"/>
  <c r="E63" i="95"/>
  <c r="F63" i="95"/>
  <c r="A37" i="95"/>
  <c r="B37" i="95"/>
  <c r="C37" i="95"/>
  <c r="D37" i="95"/>
  <c r="E37" i="95"/>
  <c r="F37" i="95"/>
  <c r="A36" i="95"/>
  <c r="B36" i="95"/>
  <c r="C36" i="95"/>
  <c r="D36" i="95"/>
  <c r="E36" i="95"/>
  <c r="F36" i="95"/>
  <c r="A72" i="95"/>
  <c r="B72" i="95"/>
  <c r="C72" i="95"/>
  <c r="D72" i="95"/>
  <c r="E72" i="95"/>
  <c r="F72" i="95"/>
  <c r="A84" i="95"/>
  <c r="B84" i="95"/>
  <c r="C84" i="95"/>
  <c r="D84" i="95"/>
  <c r="E84" i="95"/>
  <c r="F84" i="95"/>
  <c r="A86" i="95"/>
  <c r="B86" i="95"/>
  <c r="C86" i="95"/>
  <c r="D86" i="95"/>
  <c r="E86" i="95"/>
  <c r="F86" i="95"/>
  <c r="A88" i="95"/>
  <c r="B88" i="95"/>
  <c r="C88" i="95"/>
  <c r="D88" i="95"/>
  <c r="E88" i="95"/>
  <c r="F88" i="95"/>
  <c r="A87" i="95"/>
  <c r="B87" i="95"/>
  <c r="C87" i="95"/>
  <c r="D87" i="95"/>
  <c r="E87" i="95"/>
  <c r="F87" i="95"/>
  <c r="A177" i="95"/>
  <c r="B177" i="95"/>
  <c r="C177" i="95"/>
  <c r="D177" i="95"/>
  <c r="E177" i="95"/>
  <c r="F177" i="95"/>
  <c r="A44" i="95"/>
  <c r="B44" i="95"/>
  <c r="C44" i="95"/>
  <c r="D44" i="95"/>
  <c r="E44" i="95"/>
  <c r="F44" i="95"/>
  <c r="A188" i="95"/>
  <c r="B188" i="95"/>
  <c r="C188" i="95"/>
  <c r="D188" i="95"/>
  <c r="E188" i="95"/>
  <c r="F188" i="95"/>
  <c r="A55" i="95"/>
  <c r="B55" i="95"/>
  <c r="C55" i="95"/>
  <c r="D55" i="95"/>
  <c r="E55" i="95"/>
  <c r="F55" i="95"/>
  <c r="A27" i="95"/>
  <c r="B27" i="95"/>
  <c r="C27" i="95"/>
  <c r="D27" i="95"/>
  <c r="E27" i="95"/>
  <c r="F27" i="95"/>
  <c r="A28" i="95"/>
  <c r="B28" i="95"/>
  <c r="C28" i="95"/>
  <c r="D28" i="95"/>
  <c r="E28" i="95"/>
  <c r="F28" i="95"/>
  <c r="A53" i="95"/>
  <c r="B53" i="95"/>
  <c r="C53" i="95"/>
  <c r="D53" i="95"/>
  <c r="E53" i="95"/>
  <c r="F53" i="95"/>
  <c r="A69" i="95"/>
  <c r="B69" i="95"/>
  <c r="C69" i="95"/>
  <c r="D69" i="95"/>
  <c r="E69" i="95"/>
  <c r="F69" i="95"/>
  <c r="A42" i="95"/>
  <c r="B42" i="95"/>
  <c r="C42" i="95"/>
  <c r="D42" i="95"/>
  <c r="E42" i="95"/>
  <c r="F42" i="95"/>
  <c r="A34" i="95"/>
  <c r="B34" i="95"/>
  <c r="C34" i="95"/>
  <c r="D34" i="95"/>
  <c r="E34" i="95"/>
  <c r="F34" i="95"/>
  <c r="A106" i="95"/>
  <c r="B106" i="95"/>
  <c r="C106" i="95"/>
  <c r="D106" i="95"/>
  <c r="E106" i="95"/>
  <c r="F106" i="95"/>
  <c r="A78" i="95"/>
  <c r="B78" i="95"/>
  <c r="C78" i="95"/>
  <c r="D78" i="95"/>
  <c r="E78" i="95"/>
  <c r="F78" i="95"/>
  <c r="A59" i="95"/>
  <c r="B59" i="95"/>
  <c r="C59" i="95"/>
  <c r="D59" i="95"/>
  <c r="E59" i="95"/>
  <c r="F59" i="95"/>
  <c r="A32" i="95"/>
  <c r="B32" i="95"/>
  <c r="C32" i="95"/>
  <c r="D32" i="95"/>
  <c r="E32" i="95"/>
  <c r="F32" i="95"/>
  <c r="A33" i="95"/>
  <c r="B33" i="95"/>
  <c r="C33" i="95"/>
  <c r="D33" i="95"/>
  <c r="E33" i="95"/>
  <c r="F33" i="95"/>
  <c r="A31" i="95"/>
  <c r="B31" i="95"/>
  <c r="C31" i="95"/>
  <c r="D31" i="95"/>
  <c r="E31" i="95"/>
  <c r="F31" i="95"/>
  <c r="A29" i="95"/>
  <c r="B29" i="95"/>
  <c r="C29" i="95"/>
  <c r="D29" i="95"/>
  <c r="E29" i="95"/>
  <c r="F29" i="95"/>
  <c r="A30" i="95"/>
  <c r="B30" i="95"/>
  <c r="C30" i="95"/>
  <c r="D30" i="95"/>
  <c r="E30" i="95"/>
  <c r="F30" i="95"/>
  <c r="A57" i="95"/>
  <c r="B57" i="95"/>
  <c r="C57" i="95"/>
  <c r="D57" i="95"/>
  <c r="E57" i="95"/>
  <c r="F57" i="95"/>
  <c r="A23" i="95"/>
  <c r="B23" i="95"/>
  <c r="C23" i="95"/>
  <c r="D23" i="95"/>
  <c r="E23" i="95"/>
  <c r="F23" i="95"/>
  <c r="A90" i="95"/>
  <c r="B90" i="95"/>
  <c r="C90" i="95"/>
  <c r="D90" i="95"/>
  <c r="E90" i="95"/>
  <c r="F90" i="95"/>
  <c r="A47" i="95"/>
  <c r="B47" i="95"/>
  <c r="C47" i="95"/>
  <c r="D47" i="95"/>
  <c r="E47" i="95"/>
  <c r="F47" i="95"/>
  <c r="A175" i="95"/>
  <c r="B175" i="95"/>
  <c r="C175" i="95"/>
  <c r="D175" i="95"/>
  <c r="E175" i="95"/>
  <c r="F175" i="95"/>
  <c r="A24" i="95"/>
  <c r="B24" i="95"/>
  <c r="C24" i="95"/>
  <c r="D24" i="95"/>
  <c r="E24" i="95"/>
  <c r="F24" i="95"/>
  <c r="A80" i="95"/>
  <c r="B80" i="95"/>
  <c r="C80" i="95"/>
  <c r="D80" i="95"/>
  <c r="E80" i="95"/>
  <c r="F80" i="95"/>
  <c r="A93" i="95"/>
  <c r="B93" i="95"/>
  <c r="C93" i="95"/>
  <c r="D93" i="95"/>
  <c r="E93" i="95"/>
  <c r="F93" i="95"/>
  <c r="A52" i="95"/>
  <c r="B52" i="95"/>
  <c r="C52" i="95"/>
  <c r="D52" i="95"/>
  <c r="E52" i="95"/>
  <c r="F52" i="95"/>
  <c r="A111" i="95"/>
  <c r="B111" i="95"/>
  <c r="C111" i="95"/>
  <c r="D111" i="95"/>
  <c r="E111" i="95"/>
  <c r="F111" i="95"/>
  <c r="A13" i="95"/>
  <c r="B13" i="95"/>
  <c r="C13" i="95"/>
  <c r="D13" i="95"/>
  <c r="E13" i="95"/>
  <c r="F13" i="95"/>
  <c r="A172" i="95"/>
  <c r="B172" i="95"/>
  <c r="C172" i="95"/>
  <c r="D172" i="95"/>
  <c r="E172" i="95"/>
  <c r="F172" i="95"/>
  <c r="A110" i="95"/>
  <c r="B110" i="95"/>
  <c r="C110" i="95"/>
  <c r="D110" i="95"/>
  <c r="E110" i="95"/>
  <c r="F110" i="95"/>
  <c r="A62" i="95"/>
  <c r="B62" i="95"/>
  <c r="C62" i="95"/>
  <c r="D62" i="95"/>
  <c r="E62" i="95"/>
  <c r="F62" i="95"/>
  <c r="A113" i="95"/>
  <c r="B113" i="95"/>
  <c r="C113" i="95"/>
  <c r="D113" i="95"/>
  <c r="E113" i="95"/>
  <c r="F113" i="95"/>
  <c r="A73" i="95"/>
  <c r="B73" i="95"/>
  <c r="C73" i="95"/>
  <c r="D73" i="95"/>
  <c r="E73" i="95"/>
  <c r="F73" i="95"/>
  <c r="A94" i="95"/>
  <c r="B94" i="95"/>
  <c r="C94" i="95"/>
  <c r="D94" i="95"/>
  <c r="E94" i="95"/>
  <c r="F94" i="95"/>
  <c r="A107" i="95"/>
  <c r="B107" i="95"/>
  <c r="C107" i="95"/>
  <c r="D107" i="95"/>
  <c r="E107" i="95"/>
  <c r="F107" i="95"/>
  <c r="A112" i="95"/>
  <c r="B112" i="95"/>
  <c r="C112" i="95"/>
  <c r="D112" i="95"/>
  <c r="E112" i="95"/>
  <c r="F112" i="95"/>
  <c r="A101" i="95"/>
  <c r="B101" i="95"/>
  <c r="C101" i="95"/>
  <c r="D101" i="95"/>
  <c r="E101" i="95"/>
  <c r="F101" i="95"/>
  <c r="A103" i="95"/>
  <c r="B103" i="95"/>
  <c r="C103" i="95"/>
  <c r="D103" i="95"/>
  <c r="E103" i="95"/>
  <c r="F103" i="95"/>
  <c r="A149" i="95"/>
  <c r="B149" i="95"/>
  <c r="C149" i="95"/>
  <c r="D149" i="95"/>
  <c r="E149" i="95"/>
  <c r="F149" i="95"/>
  <c r="A150" i="95"/>
  <c r="B150" i="95"/>
  <c r="C150" i="95"/>
  <c r="D150" i="95"/>
  <c r="E150" i="95"/>
  <c r="F150" i="95"/>
  <c r="A151" i="95"/>
  <c r="B151" i="95"/>
  <c r="C151" i="95"/>
  <c r="D151" i="95"/>
  <c r="E151" i="95"/>
  <c r="F151" i="95"/>
  <c r="A152" i="95"/>
  <c r="B152" i="95"/>
  <c r="C152" i="95"/>
  <c r="D152" i="95"/>
  <c r="E152" i="95"/>
  <c r="F152" i="95"/>
  <c r="A153" i="95"/>
  <c r="B153" i="95"/>
  <c r="C153" i="95"/>
  <c r="D153" i="95"/>
  <c r="E153" i="95"/>
  <c r="F153" i="95"/>
  <c r="A154" i="95"/>
  <c r="B154" i="95"/>
  <c r="C154" i="95"/>
  <c r="D154" i="95"/>
  <c r="E154" i="95"/>
  <c r="F154" i="95"/>
  <c r="A156" i="95"/>
  <c r="B156" i="95"/>
  <c r="C156" i="95"/>
  <c r="D156" i="95"/>
  <c r="E156" i="95"/>
  <c r="F156" i="95"/>
  <c r="A157" i="95"/>
  <c r="B157" i="95"/>
  <c r="C157" i="95"/>
  <c r="D157" i="95"/>
  <c r="E157" i="95"/>
  <c r="F157" i="95"/>
  <c r="A159" i="95"/>
  <c r="B159" i="95"/>
  <c r="C159" i="95"/>
  <c r="D159" i="95"/>
  <c r="E159" i="95"/>
  <c r="F159" i="95"/>
  <c r="A160" i="95"/>
  <c r="B160" i="95"/>
  <c r="C160" i="95"/>
  <c r="D160" i="95"/>
  <c r="E160" i="95"/>
  <c r="F160" i="95"/>
  <c r="A161" i="95"/>
  <c r="B161" i="95"/>
  <c r="C161" i="95"/>
  <c r="D161" i="95"/>
  <c r="E161" i="95"/>
  <c r="F161" i="95"/>
  <c r="A162" i="95"/>
  <c r="B162" i="95"/>
  <c r="C162" i="95"/>
  <c r="D162" i="95"/>
  <c r="E162" i="95"/>
  <c r="F162" i="95"/>
  <c r="A163" i="95"/>
  <c r="B163" i="95"/>
  <c r="C163" i="95"/>
  <c r="D163" i="95"/>
  <c r="E163" i="95"/>
  <c r="F163" i="95"/>
  <c r="A164" i="95"/>
  <c r="B164" i="95"/>
  <c r="C164" i="95"/>
  <c r="D164" i="95"/>
  <c r="E164" i="95"/>
  <c r="F164" i="95"/>
  <c r="A165" i="95"/>
  <c r="B165" i="95"/>
  <c r="C165" i="95"/>
  <c r="D165" i="95"/>
  <c r="E165" i="95"/>
  <c r="F165" i="95"/>
  <c r="A166" i="95"/>
  <c r="B166" i="95"/>
  <c r="C166" i="95"/>
  <c r="D166" i="95"/>
  <c r="E166" i="95"/>
  <c r="F166" i="95"/>
  <c r="A100" i="95"/>
  <c r="B100" i="95"/>
  <c r="C100" i="95"/>
  <c r="D100" i="95"/>
  <c r="E100" i="95"/>
  <c r="F100" i="95"/>
  <c r="G100" i="95"/>
  <c r="G41" i="95"/>
  <c r="G179" i="95"/>
  <c r="G14" i="95"/>
  <c r="G49" i="95"/>
  <c r="G9" i="95"/>
  <c r="G181" i="95"/>
  <c r="G178" i="95"/>
  <c r="G60" i="95"/>
  <c r="G169" i="95"/>
  <c r="G170" i="95"/>
  <c r="G171" i="95"/>
  <c r="G54" i="95"/>
  <c r="G16" i="95"/>
  <c r="G17" i="95"/>
  <c r="G26" i="95"/>
  <c r="G45" i="95"/>
  <c r="G22" i="95"/>
  <c r="G51" i="95"/>
  <c r="G56" i="95"/>
  <c r="G48" i="95"/>
  <c r="G50" i="95"/>
  <c r="G174" i="95"/>
  <c r="G65" i="95"/>
  <c r="G66" i="95"/>
  <c r="G67" i="95"/>
  <c r="G173" i="95"/>
  <c r="G81" i="95"/>
  <c r="G64" i="95"/>
  <c r="G70" i="95"/>
  <c r="G21" i="95"/>
  <c r="G38" i="95"/>
  <c r="G19" i="95"/>
  <c r="G176" i="95"/>
  <c r="G83" i="95"/>
  <c r="G85" i="95"/>
  <c r="G40" i="95"/>
  <c r="G104" i="95"/>
  <c r="G77" i="95"/>
  <c r="G39" i="95"/>
  <c r="G68" i="95"/>
  <c r="G79" i="95"/>
  <c r="G82" i="95"/>
  <c r="G92" i="95"/>
  <c r="G115" i="95"/>
  <c r="G118" i="95"/>
  <c r="G119" i="95"/>
  <c r="G120" i="95"/>
  <c r="G121" i="95"/>
  <c r="G122" i="95"/>
  <c r="G123" i="95"/>
  <c r="G124" i="95"/>
  <c r="G125" i="95"/>
  <c r="G126" i="95"/>
  <c r="G127" i="95"/>
  <c r="G128" i="95"/>
  <c r="G129" i="95"/>
  <c r="G130" i="95"/>
  <c r="G131" i="95"/>
  <c r="G132" i="95"/>
  <c r="G133" i="95"/>
  <c r="G134" i="95"/>
  <c r="G135" i="95"/>
  <c r="G136" i="95"/>
  <c r="G114" i="95"/>
  <c r="G117" i="95"/>
  <c r="G43" i="95"/>
  <c r="G95" i="95"/>
  <c r="G10" i="95"/>
  <c r="G11" i="95"/>
  <c r="G12" i="95"/>
  <c r="G155" i="95"/>
  <c r="G25" i="95"/>
  <c r="G58" i="95"/>
  <c r="G61" i="95"/>
  <c r="G46" i="95"/>
  <c r="G63" i="95"/>
  <c r="G37" i="95"/>
  <c r="G36" i="95"/>
  <c r="G72" i="95"/>
  <c r="G84" i="95"/>
  <c r="G86" i="95"/>
  <c r="G88" i="95"/>
  <c r="G87" i="95"/>
  <c r="G177" i="95"/>
  <c r="G44" i="95"/>
  <c r="G188" i="95"/>
  <c r="G55" i="95"/>
  <c r="G27" i="95"/>
  <c r="G28" i="95"/>
  <c r="G53" i="95"/>
  <c r="G69" i="95"/>
  <c r="G42" i="95"/>
  <c r="G34" i="95"/>
  <c r="G106" i="95"/>
  <c r="G78" i="95"/>
  <c r="G59" i="95"/>
  <c r="G32" i="95"/>
  <c r="G33" i="95"/>
  <c r="G31" i="95"/>
  <c r="G29" i="95"/>
  <c r="G30" i="95"/>
  <c r="G57" i="95"/>
  <c r="G23" i="95"/>
  <c r="G90" i="95"/>
  <c r="G47" i="95"/>
  <c r="G175" i="95"/>
  <c r="G24" i="95"/>
  <c r="G80" i="95"/>
  <c r="G93" i="95"/>
  <c r="G52" i="95"/>
  <c r="G111" i="95"/>
  <c r="G13" i="95"/>
  <c r="G172" i="95"/>
  <c r="G110" i="95"/>
  <c r="G62" i="95"/>
  <c r="G113" i="95"/>
  <c r="G73" i="95"/>
  <c r="G94" i="95"/>
  <c r="G107" i="95"/>
  <c r="G112" i="95"/>
  <c r="G101" i="95"/>
  <c r="G103" i="95"/>
  <c r="G149" i="95"/>
  <c r="G150" i="95"/>
  <c r="G151" i="95"/>
  <c r="G152" i="95"/>
  <c r="G153" i="95"/>
  <c r="G154" i="95"/>
  <c r="G156" i="95"/>
  <c r="G157" i="95"/>
  <c r="G159" i="95"/>
  <c r="G160" i="95"/>
  <c r="G161" i="95"/>
  <c r="G162" i="95"/>
  <c r="G163" i="95"/>
  <c r="G164" i="95"/>
  <c r="G165" i="95"/>
  <c r="G166" i="95"/>
  <c r="H95" i="95"/>
  <c r="I95" i="95"/>
  <c r="J95" i="95"/>
  <c r="H41" i="95"/>
  <c r="I41" i="95"/>
  <c r="J41" i="95"/>
  <c r="H179" i="95"/>
  <c r="I179" i="95"/>
  <c r="J179" i="95"/>
  <c r="H14" i="95"/>
  <c r="I14" i="95"/>
  <c r="J14" i="95"/>
  <c r="H49" i="95"/>
  <c r="I49" i="95"/>
  <c r="J49" i="95"/>
  <c r="H9" i="95"/>
  <c r="I9" i="95"/>
  <c r="J9" i="95"/>
  <c r="H181" i="95"/>
  <c r="I181" i="95"/>
  <c r="J181" i="95"/>
  <c r="H178" i="95"/>
  <c r="I178" i="95"/>
  <c r="J178" i="95"/>
  <c r="H60" i="95"/>
  <c r="I60" i="95"/>
  <c r="J60" i="95"/>
  <c r="H169" i="95"/>
  <c r="I169" i="95"/>
  <c r="J169" i="95"/>
  <c r="H170" i="95"/>
  <c r="I170" i="95"/>
  <c r="J170" i="95"/>
  <c r="H171" i="95"/>
  <c r="I171" i="95"/>
  <c r="J171" i="95"/>
  <c r="H54" i="95"/>
  <c r="I54" i="95"/>
  <c r="J54" i="95"/>
  <c r="H16" i="95"/>
  <c r="I16" i="95"/>
  <c r="J16" i="95"/>
  <c r="H17" i="95"/>
  <c r="I17" i="95"/>
  <c r="J17" i="95"/>
  <c r="H26" i="95"/>
  <c r="I26" i="95"/>
  <c r="J26" i="95"/>
  <c r="H45" i="95"/>
  <c r="I45" i="95"/>
  <c r="J45" i="95"/>
  <c r="H22" i="95"/>
  <c r="I22" i="95"/>
  <c r="J22" i="95"/>
  <c r="H51" i="95"/>
  <c r="I51" i="95"/>
  <c r="J51" i="95"/>
  <c r="H56" i="95"/>
  <c r="I56" i="95"/>
  <c r="J56" i="95"/>
  <c r="H48" i="95"/>
  <c r="I48" i="95"/>
  <c r="J48" i="95"/>
  <c r="H50" i="95"/>
  <c r="I50" i="95"/>
  <c r="J50" i="95"/>
  <c r="H174" i="95"/>
  <c r="I174" i="95"/>
  <c r="J174" i="95"/>
  <c r="H65" i="95"/>
  <c r="I65" i="95"/>
  <c r="J65" i="95"/>
  <c r="H66" i="95"/>
  <c r="I66" i="95"/>
  <c r="J66" i="95"/>
  <c r="H67" i="95"/>
  <c r="I67" i="95"/>
  <c r="J67" i="95"/>
  <c r="H173" i="95"/>
  <c r="I173" i="95"/>
  <c r="J173" i="95"/>
  <c r="H81" i="95"/>
  <c r="I81" i="95"/>
  <c r="J81" i="95"/>
  <c r="H64" i="95"/>
  <c r="I64" i="95"/>
  <c r="J64" i="95"/>
  <c r="H70" i="95"/>
  <c r="I70" i="95"/>
  <c r="J70" i="95"/>
  <c r="H21" i="95"/>
  <c r="I21" i="95"/>
  <c r="J21" i="95"/>
  <c r="H38" i="95"/>
  <c r="I38" i="95"/>
  <c r="J38" i="95"/>
  <c r="H19" i="95"/>
  <c r="I19" i="95"/>
  <c r="J19" i="95"/>
  <c r="H83" i="95"/>
  <c r="I83" i="95"/>
  <c r="J83" i="95"/>
  <c r="H85" i="95"/>
  <c r="I85" i="95"/>
  <c r="J85" i="95"/>
  <c r="H40" i="95"/>
  <c r="I40" i="95"/>
  <c r="J40" i="95"/>
  <c r="H104" i="95"/>
  <c r="I104" i="95"/>
  <c r="J104" i="95"/>
  <c r="H77" i="95"/>
  <c r="I77" i="95"/>
  <c r="J77" i="95"/>
  <c r="H39" i="95"/>
  <c r="I39" i="95"/>
  <c r="J39" i="95"/>
  <c r="H68" i="95"/>
  <c r="I68" i="95"/>
  <c r="J68" i="95"/>
  <c r="H79" i="95"/>
  <c r="I79" i="95"/>
  <c r="J79" i="95"/>
  <c r="H82" i="95"/>
  <c r="I82" i="95"/>
  <c r="J82" i="95"/>
  <c r="H92" i="95"/>
  <c r="I92" i="95"/>
  <c r="J92" i="95"/>
  <c r="H100" i="95"/>
  <c r="I100" i="95"/>
  <c r="J100" i="95"/>
  <c r="H115" i="95"/>
  <c r="I115" i="95"/>
  <c r="J115" i="95"/>
  <c r="H118" i="95"/>
  <c r="I118" i="95"/>
  <c r="J118" i="95"/>
  <c r="H119" i="95"/>
  <c r="I119" i="95"/>
  <c r="J119" i="95"/>
  <c r="H120" i="95"/>
  <c r="I120" i="95"/>
  <c r="J120" i="95"/>
  <c r="H121" i="95"/>
  <c r="I121" i="95"/>
  <c r="J121" i="95"/>
  <c r="H122" i="95"/>
  <c r="I122" i="95"/>
  <c r="J122" i="95"/>
  <c r="H123" i="95"/>
  <c r="I123" i="95"/>
  <c r="J123" i="95"/>
  <c r="H124" i="95"/>
  <c r="I124" i="95"/>
  <c r="J124" i="95"/>
  <c r="H125" i="95"/>
  <c r="I125" i="95"/>
  <c r="J125" i="95"/>
  <c r="H126" i="95"/>
  <c r="I126" i="95"/>
  <c r="J126" i="95"/>
  <c r="H127" i="95"/>
  <c r="I127" i="95"/>
  <c r="J127" i="95"/>
  <c r="H128" i="95"/>
  <c r="I128" i="95"/>
  <c r="J128" i="95"/>
  <c r="H129" i="95"/>
  <c r="I129" i="95"/>
  <c r="J129" i="95"/>
  <c r="H130" i="95"/>
  <c r="I130" i="95"/>
  <c r="J130" i="95"/>
  <c r="H131" i="95"/>
  <c r="I131" i="95"/>
  <c r="J131" i="95"/>
  <c r="H132" i="95"/>
  <c r="I132" i="95"/>
  <c r="J132" i="95"/>
  <c r="H133" i="95"/>
  <c r="I133" i="95"/>
  <c r="J133" i="95"/>
  <c r="H134" i="95"/>
  <c r="I134" i="95"/>
  <c r="J134" i="95"/>
  <c r="H135" i="95"/>
  <c r="I135" i="95"/>
  <c r="J135" i="95"/>
  <c r="H136" i="95"/>
  <c r="I136" i="95"/>
  <c r="J136" i="95"/>
  <c r="H114" i="95"/>
  <c r="I114" i="95"/>
  <c r="J114" i="95"/>
  <c r="H117" i="95"/>
  <c r="I117" i="95"/>
  <c r="J117" i="95"/>
  <c r="H10" i="95"/>
  <c r="I10" i="95"/>
  <c r="J10" i="95"/>
  <c r="H11" i="95"/>
  <c r="I11" i="95"/>
  <c r="J11" i="95"/>
  <c r="H12" i="95"/>
  <c r="I12" i="95"/>
  <c r="J12" i="95"/>
  <c r="H155" i="95"/>
  <c r="I155" i="95"/>
  <c r="J155" i="95"/>
  <c r="H25" i="95"/>
  <c r="I25" i="95"/>
  <c r="J25" i="95"/>
  <c r="H58" i="95"/>
  <c r="I58" i="95"/>
  <c r="J58" i="95"/>
  <c r="H61" i="95"/>
  <c r="I61" i="95"/>
  <c r="J61" i="95"/>
  <c r="H46" i="95"/>
  <c r="I46" i="95"/>
  <c r="J46" i="95"/>
  <c r="H63" i="95"/>
  <c r="I63" i="95"/>
  <c r="J63" i="95"/>
  <c r="H37" i="95"/>
  <c r="I37" i="95"/>
  <c r="J37" i="95"/>
  <c r="H36" i="95"/>
  <c r="I36" i="95"/>
  <c r="J36" i="95"/>
  <c r="H72" i="95"/>
  <c r="I72" i="95"/>
  <c r="J72" i="95"/>
  <c r="H84" i="95"/>
  <c r="I84" i="95"/>
  <c r="J84" i="95"/>
  <c r="H86" i="95"/>
  <c r="I86" i="95"/>
  <c r="J86" i="95"/>
  <c r="H88" i="95"/>
  <c r="I88" i="95"/>
  <c r="J88" i="95"/>
  <c r="H87" i="95"/>
  <c r="I87" i="95"/>
  <c r="J87" i="95"/>
  <c r="H177" i="95"/>
  <c r="I177" i="95"/>
  <c r="J177" i="95"/>
  <c r="H44" i="95"/>
  <c r="I44" i="95"/>
  <c r="J44" i="95"/>
  <c r="H188" i="95"/>
  <c r="I188" i="95"/>
  <c r="J188" i="95"/>
  <c r="H55" i="95"/>
  <c r="I55" i="95"/>
  <c r="J55" i="95"/>
  <c r="H27" i="95"/>
  <c r="I27" i="95"/>
  <c r="J27" i="95"/>
  <c r="H28" i="95"/>
  <c r="I28" i="95"/>
  <c r="J28" i="95"/>
  <c r="H53" i="95"/>
  <c r="I53" i="95"/>
  <c r="J53" i="95"/>
  <c r="H69" i="95"/>
  <c r="I69" i="95"/>
  <c r="J69" i="95"/>
  <c r="H42" i="95"/>
  <c r="I42" i="95"/>
  <c r="J42" i="95"/>
  <c r="H34" i="95"/>
  <c r="I34" i="95"/>
  <c r="J34" i="95"/>
  <c r="H106" i="95"/>
  <c r="I106" i="95"/>
  <c r="J106" i="95"/>
  <c r="H78" i="95"/>
  <c r="I78" i="95"/>
  <c r="J78" i="95"/>
  <c r="H59" i="95"/>
  <c r="I59" i="95"/>
  <c r="J59" i="95"/>
  <c r="H32" i="95"/>
  <c r="I32" i="95"/>
  <c r="J32" i="95"/>
  <c r="H33" i="95"/>
  <c r="I33" i="95"/>
  <c r="J33" i="95"/>
  <c r="H31" i="95"/>
  <c r="I31" i="95"/>
  <c r="J31" i="95"/>
  <c r="H29" i="95"/>
  <c r="I29" i="95"/>
  <c r="J29" i="95"/>
  <c r="H30" i="95"/>
  <c r="I30" i="95"/>
  <c r="J30" i="95"/>
  <c r="H57" i="95"/>
  <c r="I57" i="95"/>
  <c r="J57" i="95"/>
  <c r="H23" i="95"/>
  <c r="I23" i="95"/>
  <c r="J23" i="95"/>
  <c r="H90" i="95"/>
  <c r="I90" i="95"/>
  <c r="J90" i="95"/>
  <c r="H47" i="95"/>
  <c r="I47" i="95"/>
  <c r="J47" i="95"/>
  <c r="H175" i="95"/>
  <c r="I175" i="95"/>
  <c r="J175" i="95"/>
  <c r="H24" i="95"/>
  <c r="I24" i="95"/>
  <c r="J24" i="95"/>
  <c r="H80" i="95"/>
  <c r="I80" i="95"/>
  <c r="J80" i="95"/>
  <c r="H93" i="95"/>
  <c r="I93" i="95"/>
  <c r="J93" i="95"/>
  <c r="H52" i="95"/>
  <c r="I52" i="95"/>
  <c r="J52" i="95"/>
  <c r="H111" i="95"/>
  <c r="I111" i="95"/>
  <c r="J111" i="95"/>
  <c r="H13" i="95"/>
  <c r="I13" i="95"/>
  <c r="J13" i="95"/>
  <c r="H172" i="95"/>
  <c r="I172" i="95"/>
  <c r="J172" i="95"/>
  <c r="H110" i="95"/>
  <c r="I110" i="95"/>
  <c r="J110" i="95"/>
  <c r="H62" i="95"/>
  <c r="I62" i="95"/>
  <c r="J62" i="95"/>
  <c r="H113" i="95"/>
  <c r="I113" i="95"/>
  <c r="J113" i="95"/>
  <c r="H73" i="95"/>
  <c r="I73" i="95"/>
  <c r="J73" i="95"/>
  <c r="H94" i="95"/>
  <c r="I94" i="95"/>
  <c r="J94" i="95"/>
  <c r="H107" i="95"/>
  <c r="I107" i="95"/>
  <c r="J107" i="95"/>
  <c r="H112" i="95"/>
  <c r="I112" i="95"/>
  <c r="J112" i="95"/>
  <c r="H101" i="95"/>
  <c r="I101" i="95"/>
  <c r="J101" i="95"/>
  <c r="H103" i="95"/>
  <c r="I103" i="95"/>
  <c r="J103" i="95"/>
  <c r="H149" i="95"/>
  <c r="I149" i="95"/>
  <c r="J149" i="95"/>
  <c r="H150" i="95"/>
  <c r="I150" i="95"/>
  <c r="J150" i="95"/>
  <c r="H151" i="95"/>
  <c r="I151" i="95"/>
  <c r="J151" i="95"/>
  <c r="H152" i="95"/>
  <c r="I152" i="95"/>
  <c r="J152" i="95"/>
  <c r="H153" i="95"/>
  <c r="I153" i="95"/>
  <c r="J153" i="95"/>
  <c r="H154" i="95"/>
  <c r="I154" i="95"/>
  <c r="J154" i="95"/>
  <c r="H156" i="95"/>
  <c r="I156" i="95"/>
  <c r="J156" i="95"/>
  <c r="H157" i="95"/>
  <c r="I157" i="95"/>
  <c r="J157" i="95"/>
  <c r="H159" i="95"/>
  <c r="I159" i="95"/>
  <c r="J159" i="95"/>
  <c r="H160" i="95"/>
  <c r="I160" i="95"/>
  <c r="J160" i="95"/>
  <c r="H161" i="95"/>
  <c r="I161" i="95"/>
  <c r="J161" i="95"/>
  <c r="H162" i="95"/>
  <c r="I162" i="95"/>
  <c r="J162" i="95"/>
  <c r="H163" i="95"/>
  <c r="I163" i="95"/>
  <c r="J163" i="95"/>
  <c r="H164" i="95"/>
  <c r="I164" i="95"/>
  <c r="J164" i="95"/>
  <c r="H165" i="95"/>
  <c r="I165" i="95"/>
  <c r="J165" i="95"/>
  <c r="H166" i="95"/>
  <c r="I166" i="95"/>
  <c r="J166" i="95"/>
  <c r="H43" i="95"/>
  <c r="I43" i="95"/>
  <c r="J43" i="95"/>
  <c r="K95" i="95"/>
  <c r="K41" i="95"/>
  <c r="K179" i="95"/>
  <c r="K14" i="95"/>
  <c r="K49" i="95"/>
  <c r="K9" i="95"/>
  <c r="K181" i="95"/>
  <c r="K178" i="95"/>
  <c r="K60" i="95"/>
  <c r="K169" i="95"/>
  <c r="K170" i="95"/>
  <c r="K171" i="95"/>
  <c r="K54" i="95"/>
  <c r="K16" i="95"/>
  <c r="K17" i="95"/>
  <c r="K26" i="95"/>
  <c r="K45" i="95"/>
  <c r="K22" i="95"/>
  <c r="K51" i="95"/>
  <c r="K56" i="95"/>
  <c r="K48" i="95"/>
  <c r="K50" i="95"/>
  <c r="K174" i="95"/>
  <c r="K65" i="95"/>
  <c r="K66" i="95"/>
  <c r="K67" i="95"/>
  <c r="K173" i="95"/>
  <c r="K81" i="95"/>
  <c r="K64" i="95"/>
  <c r="K70" i="95"/>
  <c r="K21" i="95"/>
  <c r="K38" i="95"/>
  <c r="K19" i="95"/>
  <c r="K83" i="95"/>
  <c r="K85" i="95"/>
  <c r="K40" i="95"/>
  <c r="K104" i="95"/>
  <c r="K77" i="95"/>
  <c r="K39" i="95"/>
  <c r="K68" i="95"/>
  <c r="K79" i="95"/>
  <c r="K82" i="95"/>
  <c r="K92" i="95"/>
  <c r="K100" i="95"/>
  <c r="K115" i="95"/>
  <c r="K118" i="95"/>
  <c r="K119" i="95"/>
  <c r="K120" i="95"/>
  <c r="K121" i="95"/>
  <c r="K122" i="95"/>
  <c r="K123" i="95"/>
  <c r="K124" i="95"/>
  <c r="K125" i="95"/>
  <c r="K126" i="95"/>
  <c r="K127" i="95"/>
  <c r="K128" i="95"/>
  <c r="K129" i="95"/>
  <c r="K130" i="95"/>
  <c r="K131" i="95"/>
  <c r="K132" i="95"/>
  <c r="K133" i="95"/>
  <c r="K134" i="95"/>
  <c r="K135" i="95"/>
  <c r="K136" i="95"/>
  <c r="K114" i="95"/>
  <c r="K117" i="95"/>
  <c r="K10" i="95"/>
  <c r="K11" i="95"/>
  <c r="K12" i="95"/>
  <c r="K155" i="95"/>
  <c r="K25" i="95"/>
  <c r="K58" i="95"/>
  <c r="K61" i="95"/>
  <c r="K46" i="95"/>
  <c r="K63" i="95"/>
  <c r="K37" i="95"/>
  <c r="K36" i="95"/>
  <c r="K72" i="95"/>
  <c r="K84" i="95"/>
  <c r="K86" i="95"/>
  <c r="K88" i="95"/>
  <c r="K87" i="95"/>
  <c r="K177" i="95"/>
  <c r="K44" i="95"/>
  <c r="K188" i="95"/>
  <c r="K55" i="95"/>
  <c r="K27" i="95"/>
  <c r="K28" i="95"/>
  <c r="K53" i="95"/>
  <c r="K69" i="95"/>
  <c r="K42" i="95"/>
  <c r="K34" i="95"/>
  <c r="K106" i="95"/>
  <c r="K78" i="95"/>
  <c r="K59" i="95"/>
  <c r="K32" i="95"/>
  <c r="K33" i="95"/>
  <c r="K31" i="95"/>
  <c r="K29" i="95"/>
  <c r="K30" i="95"/>
  <c r="K57" i="95"/>
  <c r="K23" i="95"/>
  <c r="K90" i="95"/>
  <c r="K47" i="95"/>
  <c r="K175" i="95"/>
  <c r="K24" i="95"/>
  <c r="K80" i="95"/>
  <c r="K93" i="95"/>
  <c r="K52" i="95"/>
  <c r="K111" i="95"/>
  <c r="K13" i="95"/>
  <c r="K172" i="95"/>
  <c r="K110" i="95"/>
  <c r="K62" i="95"/>
  <c r="K113" i="95"/>
  <c r="K73" i="95"/>
  <c r="K94" i="95"/>
  <c r="K107" i="95"/>
  <c r="K112" i="95"/>
  <c r="K101" i="95"/>
  <c r="K103" i="95"/>
  <c r="K149" i="95"/>
  <c r="K150" i="95"/>
  <c r="K151" i="95"/>
  <c r="K152" i="95"/>
  <c r="K153" i="95"/>
  <c r="K154" i="95"/>
  <c r="K156" i="95"/>
  <c r="K157" i="95"/>
  <c r="K159" i="95"/>
  <c r="K160" i="95"/>
  <c r="K161" i="95"/>
  <c r="K162" i="95"/>
  <c r="K163" i="95"/>
  <c r="K164" i="95"/>
  <c r="K165" i="95"/>
  <c r="K166" i="95"/>
  <c r="K43" i="95"/>
  <c r="L95" i="95"/>
  <c r="L41" i="95"/>
  <c r="L179" i="95"/>
  <c r="L14" i="95"/>
  <c r="L49" i="95"/>
  <c r="L9" i="95"/>
  <c r="L181" i="95"/>
  <c r="L178" i="95"/>
  <c r="L60" i="95"/>
  <c r="L169" i="95"/>
  <c r="L170" i="95"/>
  <c r="L171" i="95"/>
  <c r="L54" i="95"/>
  <c r="L16" i="95"/>
  <c r="L17" i="95"/>
  <c r="L26" i="95"/>
  <c r="L45" i="95"/>
  <c r="L22" i="95"/>
  <c r="L51" i="95"/>
  <c r="L56" i="95"/>
  <c r="L48" i="95"/>
  <c r="L50" i="95"/>
  <c r="L174" i="95"/>
  <c r="L65" i="95"/>
  <c r="L66" i="95"/>
  <c r="L67" i="95"/>
  <c r="L173" i="95"/>
  <c r="L81" i="95"/>
  <c r="L64" i="95"/>
  <c r="L70" i="95"/>
  <c r="L21" i="95"/>
  <c r="L38" i="95"/>
  <c r="L19" i="95"/>
  <c r="L83" i="95"/>
  <c r="L85" i="95"/>
  <c r="L40" i="95"/>
  <c r="L104" i="95"/>
  <c r="L77" i="95"/>
  <c r="L39" i="95"/>
  <c r="L68" i="95"/>
  <c r="L79" i="95"/>
  <c r="L82" i="95"/>
  <c r="L92" i="95"/>
  <c r="L100" i="95"/>
  <c r="L115" i="95"/>
  <c r="L118" i="95"/>
  <c r="L119" i="95"/>
  <c r="L120" i="95"/>
  <c r="L121" i="95"/>
  <c r="L122" i="95"/>
  <c r="L123" i="95"/>
  <c r="L124" i="95"/>
  <c r="L125" i="95"/>
  <c r="L126" i="95"/>
  <c r="L127" i="95"/>
  <c r="L128" i="95"/>
  <c r="L129" i="95"/>
  <c r="L130" i="95"/>
  <c r="L131" i="95"/>
  <c r="L132" i="95"/>
  <c r="L133" i="95"/>
  <c r="L134" i="95"/>
  <c r="L135" i="95"/>
  <c r="L136" i="95"/>
  <c r="L114" i="95"/>
  <c r="L117" i="95"/>
  <c r="L10" i="95"/>
  <c r="L11" i="95"/>
  <c r="L12" i="95"/>
  <c r="L155" i="95"/>
  <c r="L25" i="95"/>
  <c r="L58" i="95"/>
  <c r="L61" i="95"/>
  <c r="L46" i="95"/>
  <c r="L63" i="95"/>
  <c r="L37" i="95"/>
  <c r="L36" i="95"/>
  <c r="L72" i="95"/>
  <c r="L84" i="95"/>
  <c r="L86" i="95"/>
  <c r="L88" i="95"/>
  <c r="L87" i="95"/>
  <c r="L177" i="95"/>
  <c r="L44" i="95"/>
  <c r="L188" i="95"/>
  <c r="L55" i="95"/>
  <c r="L27" i="95"/>
  <c r="L28" i="95"/>
  <c r="L53" i="95"/>
  <c r="L69" i="95"/>
  <c r="L42" i="95"/>
  <c r="L34" i="95"/>
  <c r="L106" i="95"/>
  <c r="L78" i="95"/>
  <c r="L59" i="95"/>
  <c r="L32" i="95"/>
  <c r="L33" i="95"/>
  <c r="L31" i="95"/>
  <c r="L29" i="95"/>
  <c r="L30" i="95"/>
  <c r="L57" i="95"/>
  <c r="L23" i="95"/>
  <c r="L90" i="95"/>
  <c r="L47" i="95"/>
  <c r="L175" i="95"/>
  <c r="L24" i="95"/>
  <c r="L80" i="95"/>
  <c r="L93" i="95"/>
  <c r="L52" i="95"/>
  <c r="L111" i="95"/>
  <c r="L13" i="95"/>
  <c r="L172" i="95"/>
  <c r="L110" i="95"/>
  <c r="L62" i="95"/>
  <c r="L113" i="95"/>
  <c r="L73" i="95"/>
  <c r="L94" i="95"/>
  <c r="L107" i="95"/>
  <c r="L112" i="95"/>
  <c r="L101" i="95"/>
  <c r="L103" i="95"/>
  <c r="L149" i="95"/>
  <c r="L150" i="95"/>
  <c r="L151" i="95"/>
  <c r="L152" i="95"/>
  <c r="L153" i="95"/>
  <c r="L154" i="95"/>
  <c r="L156" i="95"/>
  <c r="L157" i="95"/>
  <c r="L159" i="95"/>
  <c r="L160" i="95"/>
  <c r="L161" i="95"/>
  <c r="L162" i="95"/>
  <c r="L163" i="95"/>
  <c r="L164" i="95"/>
  <c r="L165" i="95"/>
  <c r="L166" i="95"/>
  <c r="L43" i="95"/>
  <c r="M95" i="95"/>
  <c r="M41" i="95"/>
  <c r="M179" i="95"/>
  <c r="M14" i="95"/>
  <c r="M49" i="95"/>
  <c r="M9" i="95"/>
  <c r="M181" i="95"/>
  <c r="M178" i="95"/>
  <c r="M60" i="95"/>
  <c r="M169" i="95"/>
  <c r="M170" i="95"/>
  <c r="M171" i="95"/>
  <c r="M54" i="95"/>
  <c r="M16" i="95"/>
  <c r="M17" i="95"/>
  <c r="M26" i="95"/>
  <c r="M45" i="95"/>
  <c r="M22" i="95"/>
  <c r="M51" i="95"/>
  <c r="M56" i="95"/>
  <c r="M48" i="95"/>
  <c r="M50" i="95"/>
  <c r="M174" i="95"/>
  <c r="M65" i="95"/>
  <c r="M66" i="95"/>
  <c r="M67" i="95"/>
  <c r="M173" i="95"/>
  <c r="M81" i="95"/>
  <c r="M64" i="95"/>
  <c r="M70" i="95"/>
  <c r="M21" i="95"/>
  <c r="M38" i="95"/>
  <c r="M19" i="95"/>
  <c r="M83" i="95"/>
  <c r="M85" i="95"/>
  <c r="M40" i="95"/>
  <c r="M104" i="95"/>
  <c r="M77" i="95"/>
  <c r="M39" i="95"/>
  <c r="M68" i="95"/>
  <c r="M79" i="95"/>
  <c r="M82" i="95"/>
  <c r="M92" i="95"/>
  <c r="M100" i="95"/>
  <c r="M115" i="95"/>
  <c r="M118" i="95"/>
  <c r="M119" i="95"/>
  <c r="M120" i="95"/>
  <c r="M121" i="95"/>
  <c r="M122" i="95"/>
  <c r="M123" i="95"/>
  <c r="M124" i="95"/>
  <c r="M125" i="95"/>
  <c r="M126" i="95"/>
  <c r="M127" i="95"/>
  <c r="M128" i="95"/>
  <c r="M129" i="95"/>
  <c r="M130" i="95"/>
  <c r="M131" i="95"/>
  <c r="M132" i="95"/>
  <c r="M133" i="95"/>
  <c r="M134" i="95"/>
  <c r="M135" i="95"/>
  <c r="M136" i="95"/>
  <c r="M114" i="95"/>
  <c r="M117" i="95"/>
  <c r="M10" i="95"/>
  <c r="M11" i="95"/>
  <c r="M12" i="95"/>
  <c r="M155" i="95"/>
  <c r="M25" i="95"/>
  <c r="M58" i="95"/>
  <c r="M61" i="95"/>
  <c r="M46" i="95"/>
  <c r="M63" i="95"/>
  <c r="M37" i="95"/>
  <c r="M36" i="95"/>
  <c r="M72" i="95"/>
  <c r="M84" i="95"/>
  <c r="M86" i="95"/>
  <c r="M88" i="95"/>
  <c r="M87" i="95"/>
  <c r="M177" i="95"/>
  <c r="M44" i="95"/>
  <c r="M188" i="95"/>
  <c r="M55" i="95"/>
  <c r="M27" i="95"/>
  <c r="M28" i="95"/>
  <c r="M53" i="95"/>
  <c r="M69" i="95"/>
  <c r="M42" i="95"/>
  <c r="M34" i="95"/>
  <c r="M106" i="95"/>
  <c r="M78" i="95"/>
  <c r="M59" i="95"/>
  <c r="M32" i="95"/>
  <c r="M33" i="95"/>
  <c r="M31" i="95"/>
  <c r="M29" i="95"/>
  <c r="M30" i="95"/>
  <c r="M57" i="95"/>
  <c r="M23" i="95"/>
  <c r="M90" i="95"/>
  <c r="M47" i="95"/>
  <c r="M175" i="95"/>
  <c r="M24" i="95"/>
  <c r="M80" i="95"/>
  <c r="M93" i="95"/>
  <c r="M52" i="95"/>
  <c r="M111" i="95"/>
  <c r="M13" i="95"/>
  <c r="M172" i="95"/>
  <c r="M110" i="95"/>
  <c r="M62" i="95"/>
  <c r="M113" i="95"/>
  <c r="M73" i="95"/>
  <c r="M94" i="95"/>
  <c r="M107" i="95"/>
  <c r="M112" i="95"/>
  <c r="M101" i="95"/>
  <c r="M103" i="95"/>
  <c r="M149" i="95"/>
  <c r="M150" i="95"/>
  <c r="M151" i="95"/>
  <c r="M152" i="95"/>
  <c r="M153" i="95"/>
  <c r="M154" i="95"/>
  <c r="M156" i="95"/>
  <c r="M157" i="95"/>
  <c r="M159" i="95"/>
  <c r="M160" i="95"/>
  <c r="M161" i="95"/>
  <c r="M162" i="95"/>
  <c r="M163" i="95"/>
  <c r="M164" i="95"/>
  <c r="M165" i="95"/>
  <c r="M166" i="95"/>
  <c r="M43" i="95"/>
  <c r="C1407" i="11"/>
  <c r="D1407" i="11"/>
  <c r="C1806" i="11"/>
  <c r="D1806" i="11"/>
  <c r="C1816" i="11"/>
  <c r="D1816" i="11"/>
  <c r="C1812" i="11"/>
  <c r="D1812" i="11"/>
  <c r="C1815" i="11"/>
  <c r="D1815" i="11"/>
  <c r="C1141" i="11"/>
  <c r="D1141" i="11"/>
  <c r="C1660" i="11"/>
  <c r="D1660" i="11"/>
  <c r="C1763" i="11"/>
  <c r="D1763" i="11"/>
  <c r="C1762" i="11"/>
  <c r="D1762" i="11"/>
  <c r="C372" i="11"/>
  <c r="D372" i="11"/>
  <c r="C1107" i="11"/>
  <c r="D1107" i="11"/>
  <c r="C374" i="11"/>
  <c r="D374" i="11"/>
  <c r="C1663" i="11"/>
  <c r="D1663" i="11"/>
  <c r="C1409" i="11"/>
  <c r="D1409" i="11"/>
  <c r="C531" i="11"/>
  <c r="D531" i="11"/>
  <c r="C1665" i="11"/>
  <c r="D1665" i="11"/>
  <c r="C1162" i="11"/>
  <c r="D1162" i="11"/>
  <c r="C1392" i="11"/>
  <c r="D1392" i="11"/>
  <c r="C628" i="11"/>
  <c r="D628" i="11"/>
  <c r="C134" i="11"/>
  <c r="D134" i="11"/>
  <c r="C125" i="11"/>
  <c r="D125" i="11"/>
  <c r="C120" i="11"/>
  <c r="D120" i="11"/>
  <c r="C124" i="11"/>
  <c r="D124" i="11"/>
  <c r="C123" i="11"/>
  <c r="D123" i="11"/>
  <c r="E20" i="71"/>
  <c r="H20" i="71"/>
  <c r="D20" i="71"/>
  <c r="C268" i="11"/>
  <c r="D268" i="11"/>
  <c r="C270" i="11"/>
  <c r="D270" i="11"/>
  <c r="C264" i="11"/>
  <c r="D264" i="11"/>
  <c r="C1411" i="11"/>
  <c r="D1411" i="11"/>
  <c r="C127" i="11"/>
  <c r="D127" i="11"/>
  <c r="C1104" i="11"/>
  <c r="D1104" i="11"/>
  <c r="C1764" i="11"/>
  <c r="D1764" i="11"/>
  <c r="C1379" i="11"/>
  <c r="D1379" i="11"/>
  <c r="C1143" i="11"/>
  <c r="D1143" i="11"/>
  <c r="C15" i="11"/>
  <c r="D15" i="11"/>
  <c r="C17" i="11"/>
  <c r="D17" i="11"/>
  <c r="C185" i="11"/>
  <c r="D185" i="11"/>
  <c r="C1372" i="11"/>
  <c r="D1372" i="11"/>
  <c r="C105" i="11"/>
  <c r="D105" i="11"/>
  <c r="C272" i="11"/>
  <c r="D272" i="11"/>
  <c r="C275" i="11"/>
  <c r="D275" i="11"/>
  <c r="C1664" i="11"/>
  <c r="D1664" i="11"/>
  <c r="C1820" i="11"/>
  <c r="D1820" i="11"/>
  <c r="C1131" i="11"/>
  <c r="D1131" i="11"/>
  <c r="C222" i="11"/>
  <c r="D222" i="11"/>
  <c r="C1186" i="11"/>
  <c r="D1186" i="11"/>
  <c r="C147" i="11"/>
  <c r="D147" i="11"/>
  <c r="C1187" i="11"/>
  <c r="D1187" i="11"/>
  <c r="C1135" i="11"/>
  <c r="D1135" i="11"/>
  <c r="C1814" i="11"/>
  <c r="D1814" i="11"/>
  <c r="C1136" i="11"/>
  <c r="D1136" i="11"/>
  <c r="C1415" i="11"/>
  <c r="D1415" i="11"/>
  <c r="C265" i="11"/>
  <c r="D265" i="11"/>
  <c r="C1399" i="11"/>
  <c r="D1399" i="11"/>
  <c r="C1666" i="11"/>
  <c r="D1666" i="11"/>
  <c r="C274" i="11"/>
  <c r="D274" i="11"/>
  <c r="C1070" i="11"/>
  <c r="D1070" i="11"/>
  <c r="C122" i="11"/>
  <c r="D122" i="11"/>
  <c r="C20" i="11"/>
  <c r="D20" i="11"/>
  <c r="C196" i="11"/>
  <c r="D196" i="11"/>
  <c r="C504" i="11"/>
  <c r="D504" i="11"/>
  <c r="C112" i="11"/>
  <c r="D112" i="11"/>
  <c r="C19" i="11"/>
  <c r="D19" i="11"/>
  <c r="C1810" i="11"/>
  <c r="D1810" i="11"/>
  <c r="C1397" i="11"/>
  <c r="D1397" i="11"/>
  <c r="C72" i="11"/>
  <c r="D72" i="11"/>
  <c r="C140" i="11"/>
  <c r="D140" i="11"/>
  <c r="C133" i="11"/>
  <c r="D133" i="11"/>
  <c r="C1606" i="11"/>
  <c r="D1606" i="11"/>
  <c r="C1610" i="11"/>
  <c r="D1610" i="11"/>
  <c r="C129" i="11"/>
  <c r="D129" i="11"/>
  <c r="C99" i="11"/>
  <c r="D99" i="11"/>
  <c r="C1756" i="11"/>
  <c r="D1756" i="11"/>
  <c r="C1667" i="11"/>
  <c r="D1667" i="11"/>
  <c r="C1373" i="11"/>
  <c r="D1373" i="11"/>
  <c r="C1180" i="11"/>
  <c r="D1180" i="11"/>
  <c r="C364" i="11"/>
  <c r="D364" i="11"/>
  <c r="C1176" i="11"/>
  <c r="D1176" i="11"/>
  <c r="C1757" i="11"/>
  <c r="D1757" i="11"/>
  <c r="C194" i="11"/>
  <c r="D194" i="11"/>
  <c r="C1144" i="11"/>
  <c r="D1144" i="11"/>
  <c r="C1414" i="11"/>
  <c r="D1414" i="11"/>
  <c r="C369" i="11"/>
  <c r="D369" i="11"/>
  <c r="C436" i="11"/>
  <c r="D436" i="11"/>
  <c r="C446" i="11"/>
  <c r="D446" i="11"/>
  <c r="C450" i="11"/>
  <c r="D450" i="11"/>
  <c r="C433" i="11"/>
  <c r="D433" i="11"/>
  <c r="C1163" i="11"/>
  <c r="D1163" i="11"/>
  <c r="C1168" i="11"/>
  <c r="D1168" i="11"/>
  <c r="C654" i="11"/>
  <c r="D654" i="11"/>
  <c r="C653" i="11"/>
  <c r="D653" i="11"/>
  <c r="C655" i="11"/>
  <c r="D655" i="11"/>
  <c r="C652" i="11"/>
  <c r="D652" i="11"/>
  <c r="H180" i="95"/>
  <c r="K96" i="95"/>
  <c r="K97" i="95"/>
  <c r="N158" i="95"/>
  <c r="C158" i="95" s="1"/>
  <c r="L89" i="95"/>
  <c r="P166" i="95"/>
  <c r="P165" i="95"/>
  <c r="P164" i="95"/>
  <c r="P163" i="95"/>
  <c r="P162" i="95"/>
  <c r="P161" i="95"/>
  <c r="P160" i="95"/>
  <c r="P159" i="95"/>
  <c r="P157" i="95"/>
  <c r="P156" i="95"/>
  <c r="P154" i="95"/>
  <c r="P153" i="95"/>
  <c r="P152" i="95"/>
  <c r="P151" i="95"/>
  <c r="P150" i="95"/>
  <c r="P149" i="95"/>
  <c r="P188" i="95"/>
  <c r="C126" i="11"/>
  <c r="D126" i="11"/>
  <c r="C1161" i="11"/>
  <c r="D1161" i="11"/>
  <c r="C1164" i="11"/>
  <c r="D1164" i="11"/>
  <c r="C1153" i="11"/>
  <c r="D1153" i="11"/>
  <c r="C1174" i="11"/>
  <c r="D1174" i="11"/>
  <c r="C1108" i="11"/>
  <c r="D1108" i="11"/>
  <c r="C1378" i="11"/>
  <c r="D1378" i="11"/>
  <c r="C1657" i="11"/>
  <c r="D1657" i="11"/>
  <c r="C1403" i="11"/>
  <c r="D1403" i="11"/>
  <c r="C94" i="11"/>
  <c r="D94" i="11"/>
  <c r="C1412" i="11"/>
  <c r="D1412" i="11"/>
  <c r="C1374" i="11"/>
  <c r="D1374" i="11"/>
  <c r="C1391" i="11"/>
  <c r="D1391" i="11"/>
  <c r="C1376" i="11"/>
  <c r="D1376" i="11"/>
  <c r="C1371" i="11"/>
  <c r="D1371" i="11"/>
  <c r="C1120" i="11"/>
  <c r="D1120" i="11"/>
  <c r="C1807" i="11"/>
  <c r="D1807" i="11"/>
  <c r="C444" i="11"/>
  <c r="D444" i="11"/>
  <c r="C1137" i="11"/>
  <c r="D1137" i="11"/>
  <c r="C1189" i="11"/>
  <c r="D1189" i="11"/>
  <c r="C1152" i="11"/>
  <c r="D1152" i="11"/>
  <c r="C1127" i="11"/>
  <c r="D1127" i="11"/>
  <c r="C526" i="11"/>
  <c r="D526" i="11"/>
  <c r="C537" i="11"/>
  <c r="D537" i="11"/>
  <c r="C1150" i="11"/>
  <c r="D1150" i="11"/>
  <c r="C1117" i="11"/>
  <c r="D1117" i="11"/>
  <c r="C536" i="11"/>
  <c r="D536" i="11"/>
  <c r="C11" i="11"/>
  <c r="D11" i="11"/>
  <c r="C1160" i="11"/>
  <c r="D1160" i="11"/>
  <c r="C18" i="11"/>
  <c r="D18" i="11"/>
  <c r="C1383" i="11"/>
  <c r="D1383" i="11"/>
  <c r="C1396" i="11"/>
  <c r="D1396" i="11"/>
  <c r="C1146" i="11"/>
  <c r="D1146" i="11"/>
  <c r="C490" i="11"/>
  <c r="D490" i="11"/>
  <c r="C535" i="11"/>
  <c r="D535" i="11"/>
  <c r="C1389" i="11"/>
  <c r="D1389" i="11"/>
  <c r="C1128" i="11"/>
  <c r="D1128" i="11"/>
  <c r="C527" i="11"/>
  <c r="D527" i="11"/>
  <c r="C1400" i="11"/>
  <c r="D1400" i="11"/>
  <c r="C1871" i="11"/>
  <c r="D1871" i="11"/>
  <c r="C139" i="11"/>
  <c r="D139" i="11"/>
  <c r="C1110" i="11"/>
  <c r="D1110" i="11"/>
  <c r="E19" i="71"/>
  <c r="H19" i="71"/>
  <c r="D19" i="71"/>
  <c r="C1821" i="11"/>
  <c r="D1821" i="11"/>
  <c r="C246" i="11"/>
  <c r="D246" i="11"/>
  <c r="C1138" i="11"/>
  <c r="D1138" i="11"/>
  <c r="C1134" i="11"/>
  <c r="D1134" i="11"/>
  <c r="C366" i="11"/>
  <c r="D366" i="11"/>
  <c r="C370" i="11"/>
  <c r="D370" i="11"/>
  <c r="C1863" i="11"/>
  <c r="D1863" i="11"/>
  <c r="C1375" i="11"/>
  <c r="D1375" i="11"/>
  <c r="C276" i="11"/>
  <c r="D276" i="11"/>
  <c r="C1157" i="11"/>
  <c r="D1157" i="11"/>
  <c r="C619" i="11"/>
  <c r="D619" i="11"/>
  <c r="C1039" i="11"/>
  <c r="D1039" i="11"/>
  <c r="C208" i="11"/>
  <c r="D208" i="11"/>
  <c r="C1384" i="11"/>
  <c r="D1384" i="11"/>
  <c r="C1043" i="11"/>
  <c r="D1043" i="11"/>
  <c r="C367" i="11"/>
  <c r="D367" i="11"/>
  <c r="C1661" i="11"/>
  <c r="D1661" i="11"/>
  <c r="C1658" i="11"/>
  <c r="D1658" i="11"/>
  <c r="C1760" i="11"/>
  <c r="D1760" i="11"/>
  <c r="C277" i="11"/>
  <c r="D277" i="11"/>
  <c r="C13" i="11"/>
  <c r="D13" i="11"/>
  <c r="C532" i="11"/>
  <c r="D532" i="11"/>
  <c r="C1142" i="11"/>
  <c r="D1142" i="11"/>
  <c r="C1044" i="11"/>
  <c r="D1044" i="11"/>
  <c r="C1046" i="11"/>
  <c r="D1046" i="11"/>
  <c r="C1398" i="11"/>
  <c r="D1398" i="11"/>
  <c r="C1037" i="11"/>
  <c r="D1037" i="11"/>
  <c r="C1387" i="11"/>
  <c r="D1387" i="11"/>
  <c r="C1401" i="11"/>
  <c r="D1401" i="11"/>
  <c r="C434" i="11"/>
  <c r="D434" i="11"/>
  <c r="C1410" i="11"/>
  <c r="D1410" i="11"/>
  <c r="C371" i="11"/>
  <c r="D371" i="11"/>
  <c r="C1656" i="11"/>
  <c r="D1656" i="11"/>
  <c r="C131" i="11"/>
  <c r="D131" i="11"/>
  <c r="C1869" i="11"/>
  <c r="D1869" i="11"/>
  <c r="C1381" i="11"/>
  <c r="D1381" i="11"/>
  <c r="F3" i="89"/>
  <c r="F4" i="89"/>
  <c r="F6" i="89"/>
  <c r="F7" i="89"/>
  <c r="F8" i="89"/>
  <c r="F9" i="89"/>
  <c r="F10" i="89"/>
  <c r="F12" i="89"/>
  <c r="F2" i="89"/>
  <c r="C1113" i="11"/>
  <c r="D1113" i="11"/>
  <c r="C1123" i="11"/>
  <c r="D1123" i="11"/>
  <c r="C1413" i="11"/>
  <c r="D1413" i="11"/>
  <c r="C1147" i="11"/>
  <c r="D1147" i="11"/>
  <c r="C365" i="11"/>
  <c r="D365" i="11"/>
  <c r="C1041" i="11"/>
  <c r="D1041" i="11"/>
  <c r="C1124" i="11"/>
  <c r="D1124" i="11"/>
  <c r="C1166" i="11"/>
  <c r="D1166" i="11"/>
  <c r="C1116" i="11"/>
  <c r="D1116" i="11"/>
  <c r="E18" i="71"/>
  <c r="H18" i="71"/>
  <c r="D18" i="71"/>
  <c r="C442" i="11"/>
  <c r="D442" i="11"/>
  <c r="C1802" i="11"/>
  <c r="D1802" i="11"/>
  <c r="C1761" i="11"/>
  <c r="D1761" i="11"/>
  <c r="H17" i="71"/>
  <c r="D17" i="71"/>
  <c r="C1038" i="11"/>
  <c r="D1038" i="11"/>
  <c r="C605" i="11"/>
  <c r="D605" i="11"/>
  <c r="C645" i="11"/>
  <c r="D645" i="11"/>
  <c r="C664" i="11"/>
  <c r="D664" i="11"/>
  <c r="C620" i="11"/>
  <c r="D620" i="11"/>
  <c r="C1662" i="11"/>
  <c r="D1662" i="11"/>
  <c r="C686" i="11"/>
  <c r="D686" i="11"/>
  <c r="C376" i="11"/>
  <c r="D376" i="11"/>
  <c r="C1036" i="11"/>
  <c r="D1036" i="11"/>
  <c r="C1408" i="11"/>
  <c r="D1408" i="11"/>
  <c r="C1169" i="11"/>
  <c r="D1169" i="11"/>
  <c r="C1191" i="11"/>
  <c r="D1191" i="11"/>
  <c r="C1140" i="11"/>
  <c r="D1140" i="11"/>
  <c r="C1818" i="11"/>
  <c r="D1818" i="11"/>
  <c r="C1813" i="11"/>
  <c r="D1813" i="11"/>
  <c r="C1188" i="11"/>
  <c r="D1188" i="11"/>
  <c r="C1659" i="11"/>
  <c r="D1659" i="11"/>
  <c r="C1165" i="11"/>
  <c r="D1165" i="11"/>
  <c r="C271" i="11"/>
  <c r="D271" i="11"/>
  <c r="C1826" i="11"/>
  <c r="D1826" i="11"/>
  <c r="C1609" i="11"/>
  <c r="D1609" i="11"/>
  <c r="C1809" i="11"/>
  <c r="D1809" i="11"/>
  <c r="C1833" i="11"/>
  <c r="D1833" i="11"/>
  <c r="C538" i="11"/>
  <c r="D538" i="11"/>
  <c r="C1607" i="11"/>
  <c r="D1607" i="11"/>
  <c r="C1149" i="11"/>
  <c r="D1149" i="11"/>
  <c r="C533" i="11"/>
  <c r="D533" i="11"/>
  <c r="C1804" i="11"/>
  <c r="D1804" i="11"/>
  <c r="C1158" i="11"/>
  <c r="D1158" i="11"/>
  <c r="C1042" i="11"/>
  <c r="D1042" i="11"/>
  <c r="C1386" i="11"/>
  <c r="D1386" i="11"/>
  <c r="C1385" i="11"/>
  <c r="D1385" i="11"/>
  <c r="C449" i="11"/>
  <c r="D449" i="11"/>
  <c r="C685" i="11"/>
  <c r="D685" i="11"/>
  <c r="C608" i="11"/>
  <c r="D608" i="11"/>
  <c r="C627" i="11"/>
  <c r="D627" i="11"/>
  <c r="C1118" i="11"/>
  <c r="D1118" i="11"/>
  <c r="C539" i="11"/>
  <c r="D539" i="11"/>
  <c r="C273" i="11"/>
  <c r="D273" i="11"/>
  <c r="C1836" i="11"/>
  <c r="D1836" i="11"/>
  <c r="C1402" i="11"/>
  <c r="D1402" i="11"/>
  <c r="C1395" i="11"/>
  <c r="D1395" i="11"/>
  <c r="C1835" i="11"/>
  <c r="D1835" i="11"/>
  <c r="C1819" i="11"/>
  <c r="D1819" i="11"/>
  <c r="C530" i="11"/>
  <c r="D530" i="11"/>
  <c r="C207" i="11"/>
  <c r="D207" i="11"/>
  <c r="C1822" i="11"/>
  <c r="D1822" i="11"/>
  <c r="C1388" i="11"/>
  <c r="D1388" i="11"/>
  <c r="C141" i="11"/>
  <c r="D141" i="11"/>
  <c r="C626" i="11"/>
  <c r="D626" i="11"/>
  <c r="C267" i="11"/>
  <c r="D267" i="11"/>
  <c r="C644" i="11"/>
  <c r="D644" i="11"/>
  <c r="C368" i="11"/>
  <c r="D368" i="11"/>
  <c r="C1377" i="11"/>
  <c r="D1377" i="11"/>
  <c r="C1866" i="11"/>
  <c r="D1866" i="11"/>
  <c r="H16" i="71"/>
  <c r="D16" i="71"/>
  <c r="C1824" i="11"/>
  <c r="D1824" i="11"/>
  <c r="C1832" i="11"/>
  <c r="D1832" i="11"/>
  <c r="C1834" i="11"/>
  <c r="D1834" i="11"/>
  <c r="C634" i="11"/>
  <c r="D634" i="11"/>
  <c r="C278" i="11"/>
  <c r="D278" i="11"/>
  <c r="C1758" i="11"/>
  <c r="D1758" i="11"/>
  <c r="C505" i="11"/>
  <c r="D505" i="11"/>
  <c r="C663" i="11"/>
  <c r="D663" i="11"/>
  <c r="C443" i="11"/>
  <c r="D443" i="11"/>
  <c r="C1182" i="11"/>
  <c r="D1182" i="11"/>
  <c r="C1872" i="11"/>
  <c r="D1872" i="11"/>
  <c r="C1109" i="11"/>
  <c r="D1109" i="11"/>
  <c r="C1185" i="11"/>
  <c r="D1185" i="11"/>
  <c r="C145" i="11"/>
  <c r="D145" i="11"/>
  <c r="C1139" i="11"/>
  <c r="D1139" i="11"/>
  <c r="C1608" i="11"/>
  <c r="D1608" i="11"/>
  <c r="C666" i="11"/>
  <c r="D666" i="11"/>
  <c r="C1394" i="11"/>
  <c r="D1394" i="11"/>
  <c r="C1045" i="11"/>
  <c r="D1045" i="11"/>
  <c r="C111" i="11"/>
  <c r="D111" i="11"/>
  <c r="C618" i="11"/>
  <c r="D618" i="11"/>
  <c r="C1040" i="11"/>
  <c r="D1040" i="11"/>
  <c r="C643" i="11"/>
  <c r="D643" i="11"/>
  <c r="C78" i="11"/>
  <c r="D78" i="11"/>
  <c r="C506" i="11"/>
  <c r="D506" i="11"/>
  <c r="C684" i="11"/>
  <c r="D684" i="11"/>
  <c r="C582" i="11"/>
  <c r="D582" i="11"/>
  <c r="C1827" i="11"/>
  <c r="D1827" i="11"/>
  <c r="C1382" i="11"/>
  <c r="D1382" i="11"/>
  <c r="C1393" i="11"/>
  <c r="D1393" i="11"/>
  <c r="C1183" i="11"/>
  <c r="D1183" i="11"/>
  <c r="C1831" i="11"/>
  <c r="D1831" i="11"/>
  <c r="C451" i="11"/>
  <c r="D451" i="11"/>
  <c r="C435" i="11"/>
  <c r="D435" i="11"/>
  <c r="C441" i="11"/>
  <c r="D441" i="11"/>
  <c r="C604" i="11"/>
  <c r="D604" i="11"/>
  <c r="C606" i="11"/>
  <c r="D606" i="11"/>
  <c r="C609" i="11"/>
  <c r="D609" i="11"/>
  <c r="C525" i="11"/>
  <c r="D525" i="11"/>
  <c r="C27" i="11"/>
  <c r="D27" i="11"/>
  <c r="C621" i="11"/>
  <c r="D621" i="11"/>
  <c r="C1823" i="11"/>
  <c r="D1823" i="11"/>
  <c r="C440" i="11"/>
  <c r="D440" i="11"/>
  <c r="C629" i="11"/>
  <c r="D629" i="11"/>
  <c r="C1759" i="11"/>
  <c r="D1759" i="11"/>
  <c r="C54" i="11"/>
  <c r="D54" i="11"/>
  <c r="C146" i="11"/>
  <c r="D146" i="11"/>
  <c r="C665" i="11"/>
  <c r="D665" i="11"/>
  <c r="C209" i="11"/>
  <c r="D209" i="11"/>
  <c r="C184" i="11"/>
  <c r="D184" i="11"/>
  <c r="C1133" i="11"/>
  <c r="D1133" i="11"/>
  <c r="C431" i="11"/>
  <c r="D431" i="11"/>
  <c r="C266" i="11"/>
  <c r="D266" i="11"/>
  <c r="C502" i="11"/>
  <c r="D502" i="11"/>
  <c r="C106" i="11"/>
  <c r="D106" i="11"/>
  <c r="H15" i="71"/>
  <c r="D15" i="71"/>
  <c r="C1808" i="11"/>
  <c r="D1808" i="11"/>
  <c r="C1817" i="11"/>
  <c r="D1817" i="11"/>
  <c r="C269" i="11"/>
  <c r="D269" i="11"/>
  <c r="C1873" i="11"/>
  <c r="D1873" i="11"/>
  <c r="C445" i="11"/>
  <c r="D445" i="11"/>
  <c r="C667" i="11"/>
  <c r="D667" i="11"/>
  <c r="C657" i="11"/>
  <c r="D657" i="11"/>
  <c r="C661" i="11"/>
  <c r="D661" i="11"/>
  <c r="C660" i="11"/>
  <c r="D660" i="11"/>
  <c r="C659" i="11"/>
  <c r="D659" i="11"/>
  <c r="C1193" i="11"/>
  <c r="D1193" i="11"/>
  <c r="C1754" i="11"/>
  <c r="D1754" i="11"/>
  <c r="C1800" i="11"/>
  <c r="D1800" i="11"/>
  <c r="C262" i="11"/>
  <c r="D262" i="11"/>
  <c r="C293" i="11"/>
  <c r="D293" i="11"/>
  <c r="C1210" i="11"/>
  <c r="D1210" i="11"/>
  <c r="C1868" i="11"/>
  <c r="D1868" i="11"/>
  <c r="C1034" i="11"/>
  <c r="D1034" i="11"/>
  <c r="C603" i="11"/>
  <c r="D603" i="11"/>
  <c r="C149" i="11"/>
  <c r="D149" i="11"/>
  <c r="C1801" i="11"/>
  <c r="D1801" i="11"/>
  <c r="C1035" i="11"/>
  <c r="D1035" i="11"/>
  <c r="C1791" i="11"/>
  <c r="D1791" i="11"/>
  <c r="C1076" i="11"/>
  <c r="D1076" i="11"/>
  <c r="C214" i="11"/>
  <c r="D214" i="11"/>
  <c r="C1841" i="11"/>
  <c r="D1841" i="11"/>
  <c r="C247" i="11"/>
  <c r="D247" i="11"/>
  <c r="C578" i="11"/>
  <c r="D578" i="11"/>
  <c r="C624" i="11"/>
  <c r="D624" i="11"/>
  <c r="C1351" i="11"/>
  <c r="D1351" i="11"/>
  <c r="C1151" i="11"/>
  <c r="D1151" i="11"/>
  <c r="C1839" i="11"/>
  <c r="D1839" i="11"/>
  <c r="C701" i="11"/>
  <c r="D701" i="11"/>
  <c r="C601" i="11"/>
  <c r="D601" i="11"/>
  <c r="C1805" i="11"/>
  <c r="D1805" i="11"/>
  <c r="C1794" i="11"/>
  <c r="D1794" i="11"/>
  <c r="C570" i="11"/>
  <c r="D570" i="11"/>
  <c r="C1837" i="11"/>
  <c r="D1837" i="11"/>
  <c r="C1851" i="11"/>
  <c r="D1851" i="11"/>
  <c r="C46" i="11"/>
  <c r="D46" i="11"/>
  <c r="C454" i="11"/>
  <c r="D454" i="11"/>
  <c r="C571" i="11"/>
  <c r="D571" i="11"/>
  <c r="C1205" i="11"/>
  <c r="D1205" i="11"/>
  <c r="C1850" i="11"/>
  <c r="D1850" i="11"/>
  <c r="C1753" i="11"/>
  <c r="D1753" i="11"/>
  <c r="C1870" i="11"/>
  <c r="D1870" i="11"/>
  <c r="C1789" i="11"/>
  <c r="D1789" i="11"/>
  <c r="C1362" i="11"/>
  <c r="D1362" i="11"/>
  <c r="C1069" i="11"/>
  <c r="D1069" i="11"/>
  <c r="C1122" i="11"/>
  <c r="D1122" i="11"/>
  <c r="C1095" i="11"/>
  <c r="D1095" i="11"/>
  <c r="C1212" i="11"/>
  <c r="D1212" i="11"/>
  <c r="C1199" i="11"/>
  <c r="D1199" i="11"/>
  <c r="C1828" i="11"/>
  <c r="D1828" i="11"/>
  <c r="C1424" i="11"/>
  <c r="D1424" i="11"/>
  <c r="C1077" i="11"/>
  <c r="D1077" i="11"/>
  <c r="C1711" i="11"/>
  <c r="D1711" i="11"/>
  <c r="C1829" i="11"/>
  <c r="D1829" i="11"/>
  <c r="E14" i="71"/>
  <c r="H14" i="71"/>
  <c r="D14" i="71"/>
  <c r="C501" i="11"/>
  <c r="D501" i="11"/>
  <c r="C642" i="11"/>
  <c r="D642" i="11"/>
  <c r="C1360" i="11"/>
  <c r="D1360" i="11"/>
  <c r="C639" i="11"/>
  <c r="D639" i="11"/>
  <c r="C640" i="11"/>
  <c r="D640" i="11"/>
  <c r="C25" i="11"/>
  <c r="D25" i="11"/>
  <c r="C638" i="11"/>
  <c r="D638" i="11"/>
  <c r="C1795" i="11"/>
  <c r="D1795" i="11"/>
  <c r="C1793" i="11"/>
  <c r="D1793" i="11"/>
  <c r="C1090" i="11"/>
  <c r="D1090" i="11"/>
  <c r="C1853" i="11"/>
  <c r="D1853" i="11"/>
  <c r="C1852" i="11"/>
  <c r="D1852" i="11"/>
  <c r="C1089" i="11"/>
  <c r="D1089" i="11"/>
  <c r="C519" i="11"/>
  <c r="D519" i="11"/>
  <c r="C1097" i="11"/>
  <c r="D1097" i="11"/>
  <c r="C1796" i="11"/>
  <c r="D1796" i="11"/>
  <c r="C1078" i="11"/>
  <c r="D1078" i="11"/>
  <c r="C1421" i="11"/>
  <c r="D1421" i="11"/>
  <c r="C1798" i="11"/>
  <c r="D1798" i="11"/>
  <c r="C1788" i="11"/>
  <c r="D1788" i="11"/>
  <c r="C641" i="11"/>
  <c r="D641" i="11"/>
  <c r="C576" i="11"/>
  <c r="D576" i="11"/>
  <c r="C1114" i="11"/>
  <c r="D1114" i="11"/>
  <c r="C1148" i="11"/>
  <c r="D1148" i="11"/>
  <c r="C389" i="11"/>
  <c r="D389" i="11"/>
  <c r="C1370" i="11"/>
  <c r="D1370" i="11"/>
  <c r="C358" i="11"/>
  <c r="D358" i="11"/>
  <c r="C1084" i="11"/>
  <c r="D1084" i="11"/>
  <c r="C1856" i="11"/>
  <c r="D1856" i="11"/>
  <c r="C625" i="11"/>
  <c r="D625" i="11"/>
  <c r="C152" i="11"/>
  <c r="D152" i="11"/>
  <c r="C529" i="11"/>
  <c r="D529" i="11"/>
  <c r="C1420" i="11"/>
  <c r="D1420" i="11"/>
  <c r="C1830" i="11"/>
  <c r="D1830" i="11"/>
  <c r="C597" i="11"/>
  <c r="D597" i="11"/>
  <c r="C1785" i="11"/>
  <c r="D1785" i="11"/>
  <c r="C594" i="11"/>
  <c r="D594" i="11"/>
  <c r="C516" i="11"/>
  <c r="D516" i="11"/>
  <c r="C1857" i="11"/>
  <c r="D1857" i="11"/>
  <c r="C1849" i="11"/>
  <c r="D1849" i="11"/>
  <c r="C252" i="11"/>
  <c r="D252" i="11"/>
  <c r="C557" i="11"/>
  <c r="D557" i="11"/>
  <c r="C223" i="11"/>
  <c r="D223" i="11"/>
  <c r="C1101" i="11"/>
  <c r="D1101" i="11"/>
  <c r="C1721" i="11"/>
  <c r="D1721" i="11"/>
  <c r="C1717" i="11"/>
  <c r="D1717" i="11"/>
  <c r="C651" i="11"/>
  <c r="D651" i="11"/>
  <c r="C1838" i="11"/>
  <c r="D1838" i="11"/>
  <c r="C623" i="11"/>
  <c r="D623" i="11"/>
  <c r="C1345" i="11"/>
  <c r="D1345" i="11"/>
  <c r="C565" i="11"/>
  <c r="D565" i="11"/>
  <c r="C567" i="11"/>
  <c r="D567" i="11"/>
  <c r="C596" i="11"/>
  <c r="D596" i="11"/>
  <c r="C566" i="11"/>
  <c r="D566" i="11"/>
  <c r="V24" i="71"/>
  <c r="V25" i="71"/>
  <c r="V26" i="71"/>
  <c r="V27" i="71"/>
  <c r="V78" i="71"/>
  <c r="V79" i="71"/>
  <c r="V93" i="71"/>
  <c r="C1246" i="11"/>
  <c r="D1246" i="11"/>
  <c r="C1247" i="11"/>
  <c r="D1247" i="11"/>
  <c r="C1221" i="11"/>
  <c r="D1221" i="11"/>
  <c r="C1215" i="11"/>
  <c r="D1215" i="11"/>
  <c r="C877" i="11"/>
  <c r="D877" i="11"/>
  <c r="C1220" i="11"/>
  <c r="D1220" i="11"/>
  <c r="C1425" i="11"/>
  <c r="D1425" i="11"/>
  <c r="C1843" i="11"/>
  <c r="D1843" i="11"/>
  <c r="C515" i="11"/>
  <c r="D515" i="11"/>
  <c r="C522" i="11"/>
  <c r="D522" i="11"/>
  <c r="C524" i="11"/>
  <c r="D524" i="11"/>
  <c r="C1874" i="11"/>
  <c r="D1874" i="11"/>
  <c r="C1422" i="11"/>
  <c r="D1422" i="11"/>
  <c r="C560" i="11"/>
  <c r="D560" i="11"/>
  <c r="C1909" i="11"/>
  <c r="D1909" i="11"/>
  <c r="C514" i="11"/>
  <c r="D514" i="11"/>
  <c r="C1790" i="11"/>
  <c r="D1790" i="11"/>
  <c r="C630" i="11"/>
  <c r="D630" i="11"/>
  <c r="C1194" i="11"/>
  <c r="D1194" i="11"/>
  <c r="C517" i="11"/>
  <c r="D517" i="11"/>
  <c r="C1799" i="11"/>
  <c r="D1799" i="11"/>
  <c r="C561" i="11"/>
  <c r="D561" i="11"/>
  <c r="C1098" i="11"/>
  <c r="D1098" i="11"/>
  <c r="C1605" i="11"/>
  <c r="D1605" i="11"/>
  <c r="C1755" i="11"/>
  <c r="D1755" i="11"/>
  <c r="C1171" i="11"/>
  <c r="D1171" i="11"/>
  <c r="C1132" i="11"/>
  <c r="D1132" i="11"/>
  <c r="C1112" i="11"/>
  <c r="D1112" i="11"/>
  <c r="C1179" i="11"/>
  <c r="D1179" i="11"/>
  <c r="C1797" i="11"/>
  <c r="D1797" i="11"/>
  <c r="C1126" i="11"/>
  <c r="D1126" i="11"/>
  <c r="C1203" i="11"/>
  <c r="D1203" i="11"/>
  <c r="C562" i="11"/>
  <c r="D562" i="11"/>
  <c r="C285" i="11"/>
  <c r="D285" i="11"/>
  <c r="C1363" i="11"/>
  <c r="D1363" i="11"/>
  <c r="C669" i="11"/>
  <c r="D669" i="11"/>
  <c r="C1175" i="11"/>
  <c r="D1175" i="11"/>
  <c r="C1675" i="11"/>
  <c r="D1675" i="11"/>
  <c r="C230" i="11"/>
  <c r="D230" i="11"/>
  <c r="C1181" i="11"/>
  <c r="D1181" i="11"/>
  <c r="C1085" i="11"/>
  <c r="D1085" i="11"/>
  <c r="C1724" i="11"/>
  <c r="D1724" i="11"/>
  <c r="E13" i="71"/>
  <c r="H13" i="71"/>
  <c r="D13" i="71"/>
  <c r="C1601" i="11"/>
  <c r="D1601" i="11"/>
  <c r="C580" i="11"/>
  <c r="D580" i="11"/>
  <c r="C1111" i="11"/>
  <c r="D1111" i="11"/>
  <c r="C1167" i="11"/>
  <c r="D1167" i="11"/>
  <c r="C1192" i="11"/>
  <c r="D1192" i="11"/>
  <c r="C1170" i="11"/>
  <c r="D1170" i="11"/>
  <c r="C1145" i="11"/>
  <c r="D1145" i="11"/>
  <c r="C1172" i="11"/>
  <c r="D1172" i="11"/>
  <c r="C1178" i="11"/>
  <c r="D1178" i="11"/>
  <c r="C1177" i="11"/>
  <c r="D1177" i="11"/>
  <c r="C1159" i="11"/>
  <c r="D1159" i="11"/>
  <c r="C1129" i="11"/>
  <c r="D1129" i="11"/>
  <c r="C1173" i="11"/>
  <c r="D1173" i="11"/>
  <c r="C1155" i="11"/>
  <c r="D1155" i="11"/>
  <c r="C1080" i="11"/>
  <c r="D1080" i="11"/>
  <c r="C1119" i="11"/>
  <c r="D1119" i="11"/>
  <c r="C1106" i="11"/>
  <c r="D1106" i="11"/>
  <c r="C1125" i="11"/>
  <c r="D1125" i="11"/>
  <c r="C1105" i="11"/>
  <c r="D1105" i="11"/>
  <c r="C1184" i="11"/>
  <c r="D1184" i="11"/>
  <c r="C498" i="11"/>
  <c r="D498" i="11"/>
  <c r="C1115" i="11"/>
  <c r="D1115" i="11"/>
  <c r="C1121" i="11"/>
  <c r="D1121" i="11"/>
  <c r="C1156" i="11"/>
  <c r="D1156" i="11"/>
  <c r="C1154" i="11"/>
  <c r="D1154" i="11"/>
  <c r="C572" i="11"/>
  <c r="D572" i="11"/>
  <c r="C1274" i="11"/>
  <c r="D1274" i="11"/>
  <c r="C1269" i="11"/>
  <c r="D1269" i="11"/>
  <c r="C1238" i="11"/>
  <c r="D1238" i="11"/>
  <c r="C360" i="11"/>
  <c r="D360" i="11"/>
  <c r="C1811" i="11"/>
  <c r="D1811" i="11"/>
  <c r="C573" i="11"/>
  <c r="D573" i="11"/>
  <c r="C1279" i="11"/>
  <c r="D1279" i="11"/>
  <c r="C1390" i="11"/>
  <c r="D1390" i="11"/>
  <c r="C662" i="11"/>
  <c r="D662" i="11"/>
  <c r="C598" i="11"/>
  <c r="D598" i="11"/>
  <c r="C1091" i="11"/>
  <c r="D1091" i="11"/>
  <c r="C1686" i="11"/>
  <c r="D1686" i="11"/>
  <c r="C245" i="11"/>
  <c r="D245" i="11"/>
  <c r="C1198" i="11"/>
  <c r="D1198" i="11"/>
  <c r="C540" i="11"/>
  <c r="D540" i="11"/>
  <c r="C1366" i="11"/>
  <c r="D1366" i="11"/>
  <c r="C1214" i="11"/>
  <c r="D1214" i="11"/>
  <c r="C1222" i="11"/>
  <c r="D1222" i="11"/>
  <c r="C1219" i="11"/>
  <c r="D1219" i="11"/>
  <c r="C1202" i="11"/>
  <c r="D1202" i="11"/>
  <c r="C1196" i="11"/>
  <c r="D1196" i="11"/>
  <c r="C523" i="11"/>
  <c r="D523" i="11"/>
  <c r="C575" i="11"/>
  <c r="D575" i="11"/>
  <c r="C1848" i="11"/>
  <c r="D1848" i="11"/>
  <c r="C1197" i="11"/>
  <c r="D1197" i="11"/>
  <c r="C521" i="11"/>
  <c r="D521" i="11"/>
  <c r="C1792" i="11"/>
  <c r="D1792" i="11"/>
  <c r="C577" i="11"/>
  <c r="D577" i="11"/>
  <c r="C574" i="11"/>
  <c r="D574" i="11"/>
  <c r="C1277" i="11"/>
  <c r="D1277" i="11"/>
  <c r="C45" i="11"/>
  <c r="D45" i="11"/>
  <c r="C225" i="11"/>
  <c r="D225" i="11"/>
  <c r="C611" i="11"/>
  <c r="D611" i="11"/>
  <c r="C1206" i="11"/>
  <c r="D1206" i="11"/>
  <c r="C579" i="11"/>
  <c r="D579" i="11"/>
  <c r="C497" i="11"/>
  <c r="D497" i="11"/>
  <c r="C496" i="11"/>
  <c r="D496" i="11"/>
  <c r="C1356" i="11"/>
  <c r="D1356" i="11"/>
  <c r="C499" i="11"/>
  <c r="D499" i="11"/>
  <c r="C1099" i="11"/>
  <c r="D1099" i="11"/>
  <c r="C1081" i="11"/>
  <c r="D1081" i="11"/>
  <c r="C1074" i="11"/>
  <c r="D1074" i="11"/>
  <c r="C599" i="11"/>
  <c r="D599" i="11"/>
  <c r="C1676" i="11"/>
  <c r="D1676" i="11"/>
  <c r="C7" i="11"/>
  <c r="D7" i="11"/>
  <c r="C607" i="11"/>
  <c r="D607" i="11"/>
  <c r="C1367" i="11"/>
  <c r="D1367" i="11"/>
  <c r="C1272" i="11"/>
  <c r="D1272" i="11"/>
  <c r="C1270" i="11"/>
  <c r="D1270" i="11"/>
  <c r="C564" i="11"/>
  <c r="D564" i="11"/>
  <c r="C1858" i="11"/>
  <c r="D1858" i="11"/>
  <c r="C555" i="11"/>
  <c r="D555" i="11"/>
  <c r="C1614" i="11"/>
  <c r="D1614" i="11"/>
  <c r="C1223" i="11"/>
  <c r="D1223" i="11"/>
  <c r="C1100" i="11"/>
  <c r="D1100" i="11"/>
  <c r="C1353" i="11"/>
  <c r="D1353" i="11"/>
  <c r="C1887" i="11"/>
  <c r="D1887" i="11"/>
  <c r="C818" i="11"/>
  <c r="D818" i="11"/>
  <c r="C863" i="11"/>
  <c r="D863" i="11"/>
  <c r="C1259" i="11"/>
  <c r="D1259" i="11"/>
  <c r="C1258" i="11"/>
  <c r="D1258" i="11"/>
  <c r="C600" i="11"/>
  <c r="D600" i="11"/>
  <c r="C1369" i="11"/>
  <c r="D1369" i="11"/>
  <c r="C261" i="11"/>
  <c r="D261" i="11"/>
  <c r="E12" i="71"/>
  <c r="H12" i="71"/>
  <c r="D12" i="71"/>
  <c r="C283" i="11"/>
  <c r="D283" i="11"/>
  <c r="C1358" i="11"/>
  <c r="D1358" i="11"/>
  <c r="C1281" i="11"/>
  <c r="D1281" i="11"/>
  <c r="C215" i="11"/>
  <c r="D215" i="11"/>
  <c r="C70" i="11"/>
  <c r="D70" i="11"/>
  <c r="C804" i="11"/>
  <c r="D804" i="11"/>
  <c r="C491" i="11"/>
  <c r="D491" i="11"/>
  <c r="C1842" i="11"/>
  <c r="D1842" i="11"/>
  <c r="C1854" i="11"/>
  <c r="D1854" i="11"/>
  <c r="C543" i="11"/>
  <c r="D543" i="11"/>
  <c r="C495" i="11"/>
  <c r="D495" i="11"/>
  <c r="C513" i="11"/>
  <c r="D513" i="11"/>
  <c r="C500" i="11"/>
  <c r="D500" i="11"/>
  <c r="C778" i="11"/>
  <c r="D778" i="11"/>
  <c r="C544" i="11"/>
  <c r="D544" i="11"/>
  <c r="C1092" i="11"/>
  <c r="D1092" i="11"/>
  <c r="D675" i="11"/>
  <c r="D698" i="11"/>
  <c r="D1886" i="11"/>
  <c r="D677" i="11"/>
  <c r="D334" i="11"/>
  <c r="D335" i="11"/>
  <c r="D336" i="11"/>
  <c r="D337" i="11"/>
  <c r="D338" i="11"/>
  <c r="D339" i="11"/>
  <c r="D340" i="11"/>
  <c r="D678" i="11"/>
  <c r="D341" i="11"/>
  <c r="D342" i="11"/>
  <c r="D343" i="11"/>
  <c r="D344" i="11"/>
  <c r="D345" i="11"/>
  <c r="D346" i="11"/>
  <c r="D347" i="11"/>
  <c r="D348" i="11"/>
  <c r="D349" i="11"/>
  <c r="D350" i="11"/>
  <c r="D351" i="11"/>
  <c r="D679" i="11"/>
  <c r="D680" i="11"/>
  <c r="D352" i="11"/>
  <c r="D353" i="11"/>
  <c r="D681" i="11"/>
  <c r="D354" i="11"/>
  <c r="D355" i="11"/>
  <c r="D356" i="11"/>
  <c r="D357" i="11"/>
  <c r="D682" i="11"/>
  <c r="D359" i="11"/>
  <c r="D361" i="11"/>
  <c r="D683" i="11"/>
  <c r="D362" i="11"/>
  <c r="D363" i="11"/>
  <c r="D373" i="11"/>
  <c r="D375" i="11"/>
  <c r="D377" i="11"/>
  <c r="D378" i="11"/>
  <c r="D379" i="11"/>
  <c r="D687" i="11"/>
  <c r="D688" i="11"/>
  <c r="D380" i="11"/>
  <c r="D381" i="11"/>
  <c r="D382" i="11"/>
  <c r="D383" i="11"/>
  <c r="D384" i="11"/>
  <c r="D385" i="11"/>
  <c r="D386" i="11"/>
  <c r="D387" i="11"/>
  <c r="D388" i="11"/>
  <c r="D390" i="11"/>
  <c r="D391" i="11"/>
  <c r="D392" i="11"/>
  <c r="D393" i="11"/>
  <c r="D394" i="11"/>
  <c r="D395" i="11"/>
  <c r="D396" i="11"/>
  <c r="D397" i="11"/>
  <c r="D398" i="11"/>
  <c r="D399" i="11"/>
  <c r="D400" i="11"/>
  <c r="D401" i="11"/>
  <c r="D402" i="11"/>
  <c r="D403" i="11"/>
  <c r="D404" i="11"/>
  <c r="D405" i="11"/>
  <c r="D406" i="11"/>
  <c r="D407" i="11"/>
  <c r="D408" i="11"/>
  <c r="D409" i="11"/>
  <c r="D410" i="11"/>
  <c r="D411" i="11"/>
  <c r="D412" i="11"/>
  <c r="D413" i="11"/>
  <c r="D414" i="11"/>
  <c r="D415" i="11"/>
  <c r="D689" i="11"/>
  <c r="D1899" i="11"/>
  <c r="D1900" i="11"/>
  <c r="D1901" i="11"/>
  <c r="D697" i="11"/>
  <c r="D1902" i="11"/>
  <c r="D1903" i="11"/>
  <c r="D1904" i="11"/>
  <c r="D699" i="11"/>
  <c r="D418" i="11"/>
  <c r="D419" i="11"/>
  <c r="D700" i="11"/>
  <c r="D420" i="11"/>
  <c r="D421" i="11"/>
  <c r="D422" i="11"/>
  <c r="D423" i="11"/>
  <c r="D424" i="11"/>
  <c r="D425" i="11"/>
  <c r="D426" i="11"/>
  <c r="D427" i="11"/>
  <c r="D428" i="11"/>
  <c r="D429" i="11"/>
  <c r="D430" i="11"/>
  <c r="D432" i="11"/>
  <c r="D437" i="11"/>
  <c r="D438" i="11"/>
  <c r="D439" i="11"/>
  <c r="D452" i="11"/>
  <c r="D702" i="11"/>
  <c r="D453" i="11"/>
  <c r="D455" i="11"/>
  <c r="D456" i="11"/>
  <c r="D457" i="11"/>
  <c r="D458" i="11"/>
  <c r="D459" i="11"/>
  <c r="D460" i="11"/>
  <c r="D461" i="11"/>
  <c r="D462" i="11"/>
  <c r="D463" i="11"/>
  <c r="D464" i="11"/>
  <c r="D465" i="11"/>
  <c r="D466" i="11"/>
  <c r="D467" i="11"/>
  <c r="D468" i="11"/>
  <c r="D469" i="11"/>
  <c r="D470" i="11"/>
  <c r="D471" i="11"/>
  <c r="D472" i="11"/>
  <c r="D473" i="11"/>
  <c r="D474" i="11"/>
  <c r="D475" i="11"/>
  <c r="D476" i="11"/>
  <c r="D477" i="11"/>
  <c r="D478" i="11"/>
  <c r="D479" i="11"/>
  <c r="D480" i="11"/>
  <c r="D492" i="11"/>
  <c r="D259" i="11"/>
  <c r="D263" i="11"/>
  <c r="D279" i="11"/>
  <c r="D280" i="11"/>
  <c r="D281" i="11"/>
  <c r="D493" i="11"/>
  <c r="D65" i="11"/>
  <c r="D282" i="11"/>
  <c r="D151" i="11"/>
  <c r="D668" i="11"/>
  <c r="D284" i="11"/>
  <c r="D286" i="11"/>
  <c r="D287" i="11"/>
  <c r="D288" i="11"/>
  <c r="D289" i="11"/>
  <c r="D231" i="11"/>
  <c r="D290" i="11"/>
  <c r="D1875" i="11"/>
  <c r="D291" i="11"/>
  <c r="D292" i="11"/>
  <c r="D670" i="11"/>
  <c r="D295" i="11"/>
  <c r="D296" i="11"/>
  <c r="D297" i="11"/>
  <c r="D298" i="11"/>
  <c r="D299" i="11"/>
  <c r="D300" i="11"/>
  <c r="D301" i="11"/>
  <c r="D302" i="11"/>
  <c r="D303" i="11"/>
  <c r="D304" i="11"/>
  <c r="D305" i="11"/>
  <c r="D306" i="11"/>
  <c r="D307" i="11"/>
  <c r="D308" i="11"/>
  <c r="D1876" i="11"/>
  <c r="D309" i="11"/>
  <c r="D310" i="11"/>
  <c r="D311" i="11"/>
  <c r="D312" i="11"/>
  <c r="D313" i="11"/>
  <c r="D314" i="11"/>
  <c r="D315" i="11"/>
  <c r="D316" i="11"/>
  <c r="D317" i="11"/>
  <c r="D318" i="11"/>
  <c r="D319" i="11"/>
  <c r="D320" i="11"/>
  <c r="D321" i="11"/>
  <c r="D322" i="11"/>
  <c r="D323" i="11"/>
  <c r="D324" i="11"/>
  <c r="D325" i="11"/>
  <c r="D568" i="11"/>
  <c r="D326" i="11"/>
  <c r="D327" i="11"/>
  <c r="D328" i="11"/>
  <c r="D330" i="11"/>
  <c r="D494" i="11"/>
  <c r="D569" i="11"/>
  <c r="D802" i="11"/>
  <c r="D1082" i="11"/>
  <c r="D816" i="11"/>
  <c r="D817" i="11"/>
  <c r="D260" i="11"/>
  <c r="D520" i="11"/>
  <c r="D820" i="11"/>
  <c r="D192" i="11"/>
  <c r="D1096" i="11"/>
  <c r="D1130" i="11"/>
  <c r="D1825" i="11"/>
  <c r="D1195" i="11"/>
  <c r="D1840" i="11"/>
  <c r="D849" i="11"/>
  <c r="D1201" i="11"/>
  <c r="D226" i="11"/>
  <c r="D1844" i="11"/>
  <c r="D1845" i="11"/>
  <c r="D1846" i="11"/>
  <c r="D1847" i="11"/>
  <c r="D1217" i="11"/>
  <c r="D232" i="11"/>
  <c r="D233" i="11"/>
  <c r="D1033" i="11"/>
  <c r="D503" i="11"/>
  <c r="D1047" i="11"/>
  <c r="D507" i="11"/>
  <c r="D1048" i="11"/>
  <c r="D508" i="11"/>
  <c r="D1066" i="11"/>
  <c r="D1067" i="11"/>
  <c r="D1068" i="11"/>
  <c r="D509" i="11"/>
  <c r="D510" i="11"/>
  <c r="D511" i="11"/>
  <c r="D512" i="11"/>
  <c r="D518" i="11"/>
  <c r="D1073" i="11"/>
  <c r="D1075" i="11"/>
  <c r="D1079" i="11"/>
  <c r="D1083" i="11"/>
  <c r="D1086" i="11"/>
  <c r="D1361" i="11"/>
  <c r="D1087" i="11"/>
  <c r="D1088" i="11"/>
  <c r="D1093" i="11"/>
  <c r="D1094" i="11"/>
  <c r="D1102" i="11"/>
  <c r="D1103" i="11"/>
  <c r="D1190" i="11"/>
  <c r="D21" i="11"/>
  <c r="D1200" i="11"/>
  <c r="D1204" i="11"/>
  <c r="D1207" i="11"/>
  <c r="D1208" i="11"/>
  <c r="D541" i="11"/>
  <c r="D542" i="11"/>
  <c r="D1209" i="11"/>
  <c r="D1211" i="11"/>
  <c r="D1213" i="11"/>
  <c r="D1216" i="11"/>
  <c r="D1218" i="11"/>
  <c r="D294" i="11"/>
  <c r="D1239" i="11"/>
  <c r="D1240" i="11"/>
  <c r="D610" i="11"/>
  <c r="D224" i="11"/>
  <c r="D612" i="11"/>
  <c r="D1241" i="11"/>
  <c r="D227" i="11"/>
  <c r="D228" i="11"/>
  <c r="D150" i="11"/>
  <c r="D1242" i="11"/>
  <c r="D1613" i="11"/>
  <c r="D248" i="11"/>
  <c r="D1615" i="11"/>
  <c r="D1243" i="11"/>
  <c r="D1244" i="11"/>
  <c r="D1245" i="11"/>
  <c r="D249" i="11"/>
  <c r="D1248" i="11"/>
  <c r="D1249" i="11"/>
  <c r="D250" i="11"/>
  <c r="D1250" i="11"/>
  <c r="D1619" i="11"/>
  <c r="D1251" i="11"/>
  <c r="D1252" i="11"/>
  <c r="D1859" i="11"/>
  <c r="D1253" i="11"/>
  <c r="D1254" i="11"/>
  <c r="D253" i="11"/>
  <c r="D254" i="11"/>
  <c r="D255" i="11"/>
  <c r="D329" i="11"/>
  <c r="D1255" i="11"/>
  <c r="D1941" i="11"/>
  <c r="D1256" i="11"/>
  <c r="D256" i="11"/>
  <c r="D257" i="11"/>
  <c r="D1257" i="11"/>
  <c r="D1260" i="11"/>
  <c r="D656" i="11"/>
  <c r="D1273" i="11"/>
  <c r="D556" i="11"/>
  <c r="D658" i="11"/>
  <c r="D553" i="11"/>
  <c r="D554" i="11"/>
  <c r="D1268" i="11"/>
  <c r="D558" i="11"/>
  <c r="D559" i="11"/>
  <c r="D1275" i="11"/>
  <c r="D1867" i="11"/>
  <c r="D1278" i="11"/>
  <c r="D229" i="11"/>
  <c r="D563" i="11"/>
  <c r="D1280" i="11"/>
  <c r="D251" i="11"/>
  <c r="D153" i="11"/>
  <c r="D1355" i="11"/>
  <c r="D1359" i="11"/>
  <c r="D28" i="11"/>
  <c r="D186" i="11"/>
  <c r="D1432" i="11"/>
  <c r="D187" i="11"/>
  <c r="D200" i="11"/>
  <c r="D595" i="11"/>
  <c r="D602" i="11"/>
  <c r="D1603" i="11"/>
  <c r="D1604" i="11"/>
  <c r="D33" i="11"/>
  <c r="D1611" i="11"/>
  <c r="D197" i="11"/>
  <c r="D1616" i="11"/>
  <c r="D1855" i="11"/>
  <c r="D198" i="11"/>
  <c r="D199" i="11"/>
  <c r="D1618" i="11"/>
  <c r="D201" i="11"/>
  <c r="D1648" i="11"/>
  <c r="D1649" i="11"/>
  <c r="D1650" i="11"/>
  <c r="D615" i="11"/>
  <c r="D1651" i="11"/>
  <c r="D1652" i="11"/>
  <c r="D616" i="11"/>
  <c r="D617" i="11"/>
  <c r="D1653" i="11"/>
  <c r="D1654" i="11"/>
  <c r="D1655" i="11"/>
  <c r="D1668" i="11"/>
  <c r="D622" i="11"/>
  <c r="D1669" i="11"/>
  <c r="D1670" i="11"/>
  <c r="D1671" i="11"/>
  <c r="D1672" i="11"/>
  <c r="D1673" i="11"/>
  <c r="D1674" i="11"/>
  <c r="D1677" i="11"/>
  <c r="D1678" i="11"/>
  <c r="D1679" i="11"/>
  <c r="D1680" i="11"/>
  <c r="D1681" i="11"/>
  <c r="D1682" i="11"/>
  <c r="D1683" i="11"/>
  <c r="D1684" i="11"/>
  <c r="D1685" i="11"/>
  <c r="D1687" i="11"/>
  <c r="D1688" i="11"/>
  <c r="D1689" i="11"/>
  <c r="D1898" i="11"/>
  <c r="D1690" i="11"/>
  <c r="D1691" i="11"/>
  <c r="D1692" i="11"/>
  <c r="D1693" i="11"/>
  <c r="D1694" i="11"/>
  <c r="D1695" i="11"/>
  <c r="D1696" i="11"/>
  <c r="D1697" i="11"/>
  <c r="D1698" i="11"/>
  <c r="D1699" i="11"/>
  <c r="D1700" i="11"/>
  <c r="D1701" i="11"/>
  <c r="D1702" i="11"/>
  <c r="D1703" i="11"/>
  <c r="D1704" i="11"/>
  <c r="D1705" i="11"/>
  <c r="D1706" i="11"/>
  <c r="D1707" i="11"/>
  <c r="D1708" i="11"/>
  <c r="D1709" i="11"/>
  <c r="D1710" i="11"/>
  <c r="D1712" i="11"/>
  <c r="D1713" i="11"/>
  <c r="D1714" i="11"/>
  <c r="D1715" i="11"/>
  <c r="D1716" i="11"/>
  <c r="D1718" i="11"/>
  <c r="D1719" i="11"/>
  <c r="D1720" i="11"/>
  <c r="D1722" i="11"/>
  <c r="D1723" i="11"/>
  <c r="D1725" i="11"/>
  <c r="D1726" i="11"/>
  <c r="D1727" i="11"/>
  <c r="D1728" i="11"/>
  <c r="D1729" i="11"/>
  <c r="D1730" i="11"/>
  <c r="D1731" i="11"/>
  <c r="D1732" i="11"/>
  <c r="D1733" i="11"/>
  <c r="D1734" i="11"/>
  <c r="D1735" i="11"/>
  <c r="D1736" i="11"/>
  <c r="D1737" i="11"/>
  <c r="D1738" i="11"/>
  <c r="D1739" i="11"/>
  <c r="D1740" i="11"/>
  <c r="D1741" i="11"/>
  <c r="D1742" i="11"/>
  <c r="D1743" i="11"/>
  <c r="D1744" i="11"/>
  <c r="D1745" i="11"/>
  <c r="D1746" i="11"/>
  <c r="D1747" i="11"/>
  <c r="D1748" i="11"/>
  <c r="D1749" i="11"/>
  <c r="D1750" i="11"/>
  <c r="D1768" i="11"/>
  <c r="D635" i="11"/>
  <c r="D636" i="11"/>
  <c r="D637" i="11"/>
  <c r="D1786" i="11"/>
  <c r="D1787" i="11"/>
  <c r="D1864" i="11"/>
  <c r="D1865" i="11"/>
  <c r="D649" i="11"/>
  <c r="D650" i="11"/>
  <c r="D676" i="11"/>
  <c r="C676" i="11"/>
  <c r="C569" i="11"/>
  <c r="C427" i="11"/>
  <c r="C260" i="11"/>
  <c r="C820" i="11"/>
  <c r="C33" i="11"/>
  <c r="C802" i="11"/>
  <c r="C494" i="11"/>
  <c r="C1280" i="11"/>
  <c r="C1130" i="11"/>
  <c r="C1845" i="11"/>
  <c r="C520" i="11"/>
  <c r="C1694" i="11"/>
  <c r="C1693" i="11"/>
  <c r="C1359" i="11"/>
  <c r="C1201" i="11"/>
  <c r="C1096" i="11"/>
  <c r="C192" i="11"/>
  <c r="C602" i="11"/>
  <c r="C1847" i="11"/>
  <c r="C658" i="11"/>
  <c r="C1355" i="11"/>
  <c r="C1691" i="11"/>
  <c r="C259" i="11"/>
  <c r="C558" i="11"/>
  <c r="C282" i="11"/>
  <c r="C288" i="11"/>
  <c r="C1846" i="11"/>
  <c r="C1840" i="11"/>
  <c r="C1082" i="11"/>
  <c r="C817" i="11"/>
  <c r="C226" i="11"/>
  <c r="C1844" i="11"/>
  <c r="C689" i="11"/>
  <c r="C650" i="11"/>
  <c r="C1275" i="11"/>
  <c r="C1368" i="11"/>
  <c r="D1368" i="11"/>
  <c r="C1364" i="11"/>
  <c r="D1364" i="11"/>
  <c r="C1357" i="11"/>
  <c r="D1357" i="11"/>
  <c r="C1350" i="11"/>
  <c r="D1350" i="11"/>
  <c r="C1604" i="11"/>
  <c r="C1651" i="11"/>
  <c r="C1079" i="11"/>
  <c r="C773" i="11"/>
  <c r="C324" i="11"/>
  <c r="C776" i="11"/>
  <c r="C1268" i="11"/>
  <c r="C263" i="11"/>
  <c r="C151" i="11"/>
  <c r="C279" i="11"/>
  <c r="C280" i="11"/>
  <c r="C281" i="11"/>
  <c r="C65" i="11"/>
  <c r="C668" i="11"/>
  <c r="C493" i="11"/>
  <c r="C289" i="11"/>
  <c r="C231" i="11"/>
  <c r="C284" i="11"/>
  <c r="C286" i="11"/>
  <c r="C290" i="11"/>
  <c r="C287" i="11"/>
  <c r="C291" i="11"/>
  <c r="C292" i="11"/>
  <c r="C780" i="11"/>
  <c r="C325" i="11"/>
  <c r="C295" i="11"/>
  <c r="C296" i="11"/>
  <c r="C297" i="11"/>
  <c r="C298" i="11"/>
  <c r="C299" i="11"/>
  <c r="C300" i="11"/>
  <c r="C301" i="11"/>
  <c r="C302" i="11"/>
  <c r="C303" i="11"/>
  <c r="C304" i="11"/>
  <c r="C305" i="11"/>
  <c r="C306" i="11"/>
  <c r="C307" i="11"/>
  <c r="C1876" i="11"/>
  <c r="C309" i="11"/>
  <c r="C310" i="11"/>
  <c r="C311" i="11"/>
  <c r="C312" i="11"/>
  <c r="C313" i="11"/>
  <c r="C314" i="11"/>
  <c r="C315" i="11"/>
  <c r="C316" i="11"/>
  <c r="C317" i="11"/>
  <c r="C318" i="11"/>
  <c r="C319" i="11"/>
  <c r="C320" i="11"/>
  <c r="C321" i="11"/>
  <c r="C322" i="11"/>
  <c r="C323" i="11"/>
  <c r="C1875" i="11"/>
  <c r="C670" i="11"/>
  <c r="C568" i="11"/>
  <c r="C326" i="11"/>
  <c r="C308" i="11"/>
  <c r="C327" i="11"/>
  <c r="C330" i="11"/>
  <c r="C1075" i="11"/>
  <c r="C1316" i="11"/>
  <c r="C328" i="11"/>
  <c r="C396" i="11"/>
  <c r="C387" i="11"/>
  <c r="C394" i="11"/>
  <c r="C1317" i="11"/>
  <c r="C424" i="11"/>
  <c r="C460" i="11"/>
  <c r="C475" i="11"/>
  <c r="C927" i="11"/>
  <c r="C928" i="11"/>
  <c r="C1102" i="11"/>
  <c r="C477" i="11"/>
  <c r="C478" i="11"/>
  <c r="C785" i="11"/>
  <c r="C1652" i="11"/>
  <c r="C559" i="11"/>
  <c r="C786" i="11"/>
  <c r="C787" i="11"/>
  <c r="C1677" i="11"/>
  <c r="C563" i="11"/>
  <c r="C336" i="11"/>
  <c r="C1338" i="11"/>
  <c r="C1339" i="11"/>
  <c r="C791" i="11"/>
  <c r="C1067" i="11"/>
  <c r="C792" i="11"/>
  <c r="C1072" i="11"/>
  <c r="C793" i="11"/>
  <c r="C492" i="11"/>
  <c r="C698" i="11"/>
  <c r="C1903" i="11"/>
  <c r="C615" i="11"/>
  <c r="C678" i="11"/>
  <c r="C351" i="11"/>
  <c r="C337" i="11"/>
  <c r="C809" i="11"/>
  <c r="C1650" i="11"/>
  <c r="C1093" i="11"/>
  <c r="C812" i="11"/>
  <c r="C819" i="11"/>
  <c r="C1086" i="11"/>
  <c r="C816" i="11"/>
  <c r="C462" i="11"/>
  <c r="C829" i="11"/>
  <c r="C1190" i="11"/>
  <c r="C831" i="11"/>
  <c r="C838" i="11"/>
  <c r="C832" i="11"/>
  <c r="C1730" i="11"/>
  <c r="C830" i="11"/>
  <c r="C553" i="11"/>
  <c r="C346" i="11"/>
  <c r="C437" i="11"/>
  <c r="C834" i="11"/>
  <c r="C439" i="11"/>
  <c r="C1649" i="11"/>
  <c r="C373" i="11"/>
  <c r="C857" i="11"/>
  <c r="C859" i="11"/>
  <c r="C1207" i="11"/>
  <c r="C1718" i="11"/>
  <c r="C461" i="11"/>
  <c r="C842" i="11"/>
  <c r="C1195" i="11"/>
  <c r="C843" i="11"/>
  <c r="C844" i="11"/>
  <c r="C1204" i="11"/>
  <c r="C1825" i="11"/>
  <c r="C233" i="11"/>
  <c r="C845" i="11"/>
  <c r="C379" i="11"/>
  <c r="C1418" i="11"/>
  <c r="C846" i="11"/>
  <c r="C380" i="11"/>
  <c r="C381" i="11"/>
  <c r="C858" i="11"/>
  <c r="C1867" i="11"/>
  <c r="C1361" i="11"/>
  <c r="C1417" i="11"/>
  <c r="C861" i="11"/>
  <c r="C1083" i="11"/>
  <c r="C869" i="11"/>
  <c r="C860" i="11"/>
  <c r="C1278" i="11"/>
  <c r="C1208" i="11"/>
  <c r="C229" i="11"/>
  <c r="C1211" i="11"/>
  <c r="C1655" i="11"/>
  <c r="C875" i="11"/>
  <c r="C876" i="11"/>
  <c r="C1216" i="11"/>
  <c r="C232" i="11"/>
  <c r="C1217" i="11"/>
  <c r="C1218" i="11"/>
  <c r="C399" i="11"/>
  <c r="C1088" i="11"/>
  <c r="C186" i="11"/>
  <c r="C1200" i="11"/>
  <c r="C1314" i="11"/>
  <c r="C251" i="11"/>
  <c r="C1315" i="11"/>
  <c r="C541" i="11"/>
  <c r="C1103" i="11"/>
  <c r="C1094" i="11"/>
  <c r="C1209" i="11"/>
  <c r="C21" i="11"/>
  <c r="C1213" i="11"/>
  <c r="C542" i="11"/>
  <c r="C294" i="11"/>
  <c r="C187" i="11"/>
  <c r="C1033" i="11"/>
  <c r="C507" i="11"/>
  <c r="C503" i="11"/>
  <c r="C1047" i="11"/>
  <c r="C508" i="11"/>
  <c r="C1048" i="11"/>
  <c r="C1050" i="11"/>
  <c r="C1688" i="11"/>
  <c r="C1898" i="11"/>
  <c r="C1648" i="11"/>
  <c r="C1726" i="11"/>
  <c r="C1066" i="11"/>
  <c r="C1068" i="11"/>
  <c r="C509" i="11"/>
  <c r="C511" i="11"/>
  <c r="C512" i="11"/>
  <c r="C1071" i="11"/>
  <c r="C510" i="11"/>
  <c r="C1254" i="11"/>
  <c r="C1619" i="11"/>
  <c r="C1248" i="11"/>
  <c r="C1615" i="11"/>
  <c r="C1251" i="11"/>
  <c r="C253" i="11"/>
  <c r="C254" i="11"/>
  <c r="C1242" i="11"/>
  <c r="C1252" i="11"/>
  <c r="C255" i="11"/>
  <c r="C1613" i="11"/>
  <c r="C1243" i="11"/>
  <c r="C1859" i="11"/>
  <c r="C329" i="11"/>
  <c r="C1253" i="11"/>
  <c r="C1255" i="11"/>
  <c r="C1240" i="11"/>
  <c r="C1941" i="11"/>
  <c r="C1256" i="11"/>
  <c r="C612" i="11"/>
  <c r="C1244" i="11"/>
  <c r="C1249" i="11"/>
  <c r="C1239" i="11"/>
  <c r="C248" i="11"/>
  <c r="C610" i="11"/>
  <c r="C256" i="11"/>
  <c r="C1245" i="11"/>
  <c r="C1241" i="11"/>
  <c r="C250" i="11"/>
  <c r="C1250" i="11"/>
  <c r="C257" i="11"/>
  <c r="C224" i="11"/>
  <c r="C227" i="11"/>
  <c r="C249" i="11"/>
  <c r="C228" i="11"/>
  <c r="C1257" i="11"/>
  <c r="C150" i="11"/>
  <c r="C551" i="11"/>
  <c r="C1313" i="11"/>
  <c r="C1308" i="11"/>
  <c r="C552" i="11"/>
  <c r="C1309" i="11"/>
  <c r="C1310" i="11"/>
  <c r="C1260" i="11"/>
  <c r="C656" i="11"/>
  <c r="C554" i="11"/>
  <c r="C1273" i="11"/>
  <c r="C556" i="11"/>
  <c r="C1311" i="11"/>
  <c r="C1312" i="11"/>
  <c r="C1344" i="11"/>
  <c r="C1349" i="11"/>
  <c r="C1352" i="11"/>
  <c r="C28" i="11"/>
  <c r="C1416" i="11"/>
  <c r="C1380" i="11"/>
  <c r="C153" i="11"/>
  <c r="C1432" i="11"/>
  <c r="C595" i="11"/>
  <c r="C1603" i="11"/>
  <c r="C1611" i="11"/>
  <c r="C197" i="11"/>
  <c r="C1616" i="11"/>
  <c r="C198" i="11"/>
  <c r="C199" i="11"/>
  <c r="C1855" i="11"/>
  <c r="C1618" i="11"/>
  <c r="C200" i="11"/>
  <c r="C201" i="11"/>
  <c r="C1668" i="11"/>
  <c r="C1702" i="11"/>
  <c r="C1741" i="11"/>
  <c r="C622" i="11"/>
  <c r="C1681" i="11"/>
  <c r="C849" i="11"/>
  <c r="C1682" i="11"/>
  <c r="C1712" i="11"/>
  <c r="C1703" i="11"/>
  <c r="C1743" i="11"/>
  <c r="C1683" i="11"/>
  <c r="C1713" i="11"/>
  <c r="C1669" i="11"/>
  <c r="C1744" i="11"/>
  <c r="C1731" i="11"/>
  <c r="C1714" i="11"/>
  <c r="C1745" i="11"/>
  <c r="C1684" i="11"/>
  <c r="C1670" i="11"/>
  <c r="C1715" i="11"/>
  <c r="C1671" i="11"/>
  <c r="C1732" i="11"/>
  <c r="C1672" i="11"/>
  <c r="C1746" i="11"/>
  <c r="C1685" i="11"/>
  <c r="C1687" i="11"/>
  <c r="C1704" i="11"/>
  <c r="C1747" i="11"/>
  <c r="C1750" i="11"/>
  <c r="C1673" i="11"/>
  <c r="C1689" i="11"/>
  <c r="C1719" i="11"/>
  <c r="C1647" i="11"/>
  <c r="C1690" i="11"/>
  <c r="C1706" i="11"/>
  <c r="C1720" i="11"/>
  <c r="C1733" i="11"/>
  <c r="C616" i="11"/>
  <c r="C1692" i="11"/>
  <c r="C617" i="11"/>
  <c r="C1722" i="11"/>
  <c r="C1695" i="11"/>
  <c r="C1723" i="11"/>
  <c r="C1653" i="11"/>
  <c r="C1696" i="11"/>
  <c r="C1735" i="11"/>
  <c r="C1087" i="11"/>
  <c r="C1736" i="11"/>
  <c r="C1654" i="11"/>
  <c r="C1678" i="11"/>
  <c r="C1679" i="11"/>
  <c r="C1709" i="11"/>
  <c r="C1737" i="11"/>
  <c r="C1725" i="11"/>
  <c r="C1680" i="11"/>
  <c r="C1697" i="11"/>
  <c r="C1727" i="11"/>
  <c r="C1738" i="11"/>
  <c r="C1698" i="11"/>
  <c r="C1728" i="11"/>
  <c r="C1699" i="11"/>
  <c r="C1748" i="11"/>
  <c r="C1749" i="11"/>
  <c r="C1729" i="11"/>
  <c r="C1700" i="11"/>
  <c r="C1739" i="11"/>
  <c r="C1701" i="11"/>
  <c r="C1710" i="11"/>
  <c r="C1740" i="11"/>
  <c r="C1716" i="11"/>
  <c r="C1705" i="11"/>
  <c r="C1707" i="11"/>
  <c r="C1674" i="11"/>
  <c r="C1742" i="11"/>
  <c r="C1734" i="11"/>
  <c r="C1708" i="11"/>
  <c r="C1768" i="11"/>
  <c r="C635" i="11"/>
  <c r="C636" i="11"/>
  <c r="C637" i="11"/>
  <c r="C1786" i="11"/>
  <c r="C1787" i="11"/>
  <c r="C1864" i="11"/>
  <c r="C1865" i="11"/>
  <c r="C649" i="11"/>
  <c r="C680" i="11"/>
  <c r="C339" i="11"/>
  <c r="C1073" i="11"/>
  <c r="C675" i="11"/>
  <c r="C1886" i="11"/>
  <c r="C341" i="11"/>
  <c r="C348" i="11"/>
  <c r="C338" i="11"/>
  <c r="C350" i="11"/>
  <c r="C342" i="11"/>
  <c r="C518" i="11"/>
  <c r="C334" i="11"/>
  <c r="C335" i="11"/>
  <c r="C359" i="11"/>
  <c r="C677" i="11"/>
  <c r="C679" i="11"/>
  <c r="C352" i="11"/>
  <c r="C343" i="11"/>
  <c r="C361" i="11"/>
  <c r="C344" i="11"/>
  <c r="C363" i="11"/>
  <c r="C681" i="11"/>
  <c r="C354" i="11"/>
  <c r="C355" i="11"/>
  <c r="C356" i="11"/>
  <c r="C357" i="11"/>
  <c r="C347" i="11"/>
  <c r="C349" i="11"/>
  <c r="C682" i="11"/>
  <c r="C375" i="11"/>
  <c r="C377" i="11"/>
  <c r="C382" i="11"/>
  <c r="C378" i="11"/>
  <c r="C683" i="11"/>
  <c r="C362" i="11"/>
  <c r="C353" i="11"/>
  <c r="C345" i="11"/>
  <c r="C340" i="11"/>
  <c r="C383" i="11"/>
  <c r="C687" i="11"/>
  <c r="C385" i="11"/>
  <c r="C390" i="11"/>
  <c r="C391" i="11"/>
  <c r="C386" i="11"/>
  <c r="C398" i="11"/>
  <c r="C393" i="11"/>
  <c r="C395" i="11"/>
  <c r="C384" i="11"/>
  <c r="C388" i="11"/>
  <c r="C688" i="11"/>
  <c r="C401" i="11"/>
  <c r="C392" i="11"/>
  <c r="C397" i="11"/>
  <c r="C402" i="11"/>
  <c r="C403" i="11"/>
  <c r="C404" i="11"/>
  <c r="C405" i="11"/>
  <c r="C406" i="11"/>
  <c r="C400" i="11"/>
  <c r="C407" i="11"/>
  <c r="C408" i="11"/>
  <c r="C409" i="11"/>
  <c r="C410" i="11"/>
  <c r="C411" i="11"/>
  <c r="C412" i="11"/>
  <c r="C413" i="11"/>
  <c r="C414" i="11"/>
  <c r="C415" i="11"/>
  <c r="C1899" i="11"/>
  <c r="C1900" i="11"/>
  <c r="C1901" i="11"/>
  <c r="C697" i="11"/>
  <c r="C463" i="11"/>
  <c r="C465" i="11"/>
  <c r="C466" i="11"/>
  <c r="C467" i="11"/>
  <c r="C468" i="11"/>
  <c r="C469" i="11"/>
  <c r="C470" i="11"/>
  <c r="C471" i="11"/>
  <c r="C472" i="11"/>
  <c r="C473" i="11"/>
  <c r="C699" i="11"/>
  <c r="C1904" i="11"/>
  <c r="C1902" i="11"/>
  <c r="C421" i="11"/>
  <c r="C418" i="11"/>
  <c r="C428" i="11"/>
  <c r="C422" i="11"/>
  <c r="C453" i="11"/>
  <c r="C432" i="11"/>
  <c r="C456" i="11"/>
  <c r="C700" i="11"/>
  <c r="C425" i="11"/>
  <c r="C420" i="11"/>
  <c r="C458" i="11"/>
  <c r="C459" i="11"/>
  <c r="C452" i="11"/>
  <c r="C455" i="11"/>
  <c r="C429" i="11"/>
  <c r="C423" i="11"/>
  <c r="C438" i="11"/>
  <c r="C464" i="11"/>
  <c r="C426" i="11"/>
  <c r="C457" i="11"/>
  <c r="C702" i="11"/>
  <c r="C430" i="11"/>
  <c r="C419" i="11"/>
  <c r="C479" i="11"/>
  <c r="C474" i="11"/>
  <c r="C476" i="11"/>
  <c r="C480" i="11"/>
  <c r="C583" i="11"/>
  <c r="D773" i="11"/>
  <c r="D776" i="11"/>
  <c r="D780" i="11"/>
  <c r="D785" i="11"/>
  <c r="D786" i="11"/>
  <c r="D787" i="11"/>
  <c r="D1338" i="11"/>
  <c r="D1339" i="11"/>
  <c r="D791" i="11"/>
  <c r="D792" i="11"/>
  <c r="D1072" i="11"/>
  <c r="D793" i="11"/>
  <c r="D812" i="11"/>
  <c r="D830" i="11"/>
  <c r="D857" i="11"/>
  <c r="D842" i="11"/>
  <c r="D819" i="11"/>
  <c r="D809" i="11"/>
  <c r="D838" i="11"/>
  <c r="D831" i="11"/>
  <c r="D832" i="11"/>
  <c r="D834" i="11"/>
  <c r="D843" i="11"/>
  <c r="D829" i="11"/>
  <c r="D861" i="11"/>
  <c r="D844" i="11"/>
  <c r="D845" i="11"/>
  <c r="D1418" i="11"/>
  <c r="D846" i="11"/>
  <c r="D1417" i="11"/>
  <c r="D860" i="11"/>
  <c r="D875" i="11"/>
  <c r="D858" i="11"/>
  <c r="D869" i="11"/>
  <c r="D876" i="11"/>
  <c r="D859" i="11"/>
  <c r="D1314" i="11"/>
  <c r="D1315" i="11"/>
  <c r="D1316" i="11"/>
  <c r="D1317" i="11"/>
  <c r="D927" i="11"/>
  <c r="D928" i="11"/>
  <c r="D1050" i="11"/>
  <c r="D1071" i="11"/>
  <c r="D1313" i="11"/>
  <c r="D1308" i="11"/>
  <c r="D552" i="11"/>
  <c r="D1309" i="11"/>
  <c r="D1310" i="11"/>
  <c r="D551" i="11"/>
  <c r="D1312" i="11"/>
  <c r="D1311" i="11"/>
  <c r="D1349" i="11"/>
  <c r="D1344" i="11"/>
  <c r="D1352" i="11"/>
  <c r="D1380" i="11"/>
  <c r="D1416" i="11"/>
  <c r="D583" i="11"/>
  <c r="D1647" i="11"/>
  <c r="D1331" i="11"/>
  <c r="C1331" i="11" s="1"/>
  <c r="D1323" i="11"/>
  <c r="C1323" i="11" s="1"/>
  <c r="D1318" i="11"/>
  <c r="C1318" i="11" s="1"/>
  <c r="D712" i="11"/>
  <c r="D713" i="11"/>
  <c r="D714" i="11"/>
  <c r="D715" i="11"/>
  <c r="D716" i="11"/>
  <c r="D717" i="11"/>
  <c r="D718" i="11"/>
  <c r="D719" i="11"/>
  <c r="D720" i="11"/>
  <c r="D721" i="11"/>
  <c r="D722" i="11"/>
  <c r="D723" i="11"/>
  <c r="D724" i="11"/>
  <c r="D725" i="11"/>
  <c r="D726" i="11"/>
  <c r="D727" i="11"/>
  <c r="D728" i="11"/>
  <c r="D729" i="11"/>
  <c r="D730" i="11"/>
  <c r="D731" i="11"/>
  <c r="D732" i="11"/>
  <c r="D733" i="11"/>
  <c r="D734" i="11"/>
  <c r="D735" i="11"/>
  <c r="D736" i="11"/>
  <c r="D737" i="11"/>
  <c r="E11" i="71"/>
  <c r="H11" i="71"/>
  <c r="D11" i="71"/>
  <c r="D1326" i="11"/>
  <c r="C1326" i="11" s="1"/>
  <c r="D782" i="11"/>
  <c r="C782" i="11" s="1"/>
  <c r="D1032" i="11"/>
  <c r="C1032" i="11" s="1"/>
  <c r="D1065" i="11"/>
  <c r="C1065" i="11" s="1"/>
  <c r="D1322" i="11"/>
  <c r="C1322" i="11" s="1"/>
  <c r="D1320" i="11"/>
  <c r="C1320" i="11" s="1"/>
  <c r="D1321" i="11"/>
  <c r="C1321" i="11" s="1"/>
  <c r="D1325" i="11"/>
  <c r="C1325" i="11" s="1"/>
  <c r="D1324" i="11"/>
  <c r="C1324" i="11" s="1"/>
  <c r="D1327" i="11"/>
  <c r="C1327" i="11" s="1"/>
  <c r="D1595" i="11"/>
  <c r="C1595" i="11" s="1"/>
  <c r="D1646" i="11"/>
  <c r="C1646" i="11" s="1"/>
  <c r="D1645" i="11"/>
  <c r="C1645" i="11" s="1"/>
  <c r="D1885" i="11"/>
  <c r="C1885" i="11" s="1"/>
  <c r="E10" i="71"/>
  <c r="H10" i="71"/>
  <c r="D1332" i="11"/>
  <c r="C1332" i="11" s="1"/>
  <c r="D781" i="11"/>
  <c r="C781" i="11" s="1"/>
  <c r="D784" i="11"/>
  <c r="C784" i="11" s="1"/>
  <c r="D783" i="11"/>
  <c r="C783" i="11" s="1"/>
  <c r="E9" i="71"/>
  <c r="H9" i="71"/>
  <c r="D1319" i="11"/>
  <c r="C1319" i="11" s="1"/>
  <c r="D1328" i="11"/>
  <c r="C1328" i="11" s="1"/>
  <c r="D1334" i="11"/>
  <c r="C1334" i="11" s="1"/>
  <c r="D1333" i="11"/>
  <c r="C1333" i="11" s="1"/>
  <c r="D1329" i="11"/>
  <c r="C1329" i="11" s="1"/>
  <c r="D1330" i="11"/>
  <c r="C1330" i="11" s="1"/>
  <c r="D774" i="11"/>
  <c r="C774" i="11" s="1"/>
  <c r="D775" i="11"/>
  <c r="C775" i="11" s="1"/>
  <c r="D800" i="11"/>
  <c r="D806" i="11"/>
  <c r="D1405" i="11"/>
  <c r="D815" i="11"/>
  <c r="D807" i="11"/>
  <c r="D777" i="11"/>
  <c r="D1335" i="11"/>
  <c r="D1404" i="11"/>
  <c r="D1406" i="11"/>
  <c r="D794" i="11"/>
  <c r="D1340" i="11"/>
  <c r="D1557" i="11"/>
  <c r="D935" i="11"/>
  <c r="D1600" i="11"/>
  <c r="D1599" i="11"/>
  <c r="D1336" i="11"/>
  <c r="D1264" i="11"/>
  <c r="D1261" i="11"/>
  <c r="D1602" i="11"/>
  <c r="D1263" i="11"/>
  <c r="D795" i="11"/>
  <c r="D796" i="11"/>
  <c r="D797" i="11"/>
  <c r="D1262" i="11"/>
  <c r="D1598" i="11"/>
  <c r="D789" i="11"/>
  <c r="D1597" i="11"/>
  <c r="D1337" i="11"/>
  <c r="D803" i="11"/>
  <c r="D1266" i="11"/>
  <c r="D1267" i="11"/>
  <c r="D1265" i="11"/>
  <c r="D1596" i="11"/>
  <c r="D825" i="11"/>
  <c r="D779" i="11"/>
  <c r="D799" i="11"/>
  <c r="D1347" i="11"/>
  <c r="D1348" i="11"/>
  <c r="D823" i="11"/>
  <c r="D1271" i="11"/>
  <c r="D801" i="11"/>
  <c r="D810" i="11"/>
  <c r="D1354" i="11"/>
  <c r="D1341" i="11"/>
  <c r="D1343" i="11"/>
  <c r="D814" i="11"/>
  <c r="D826" i="11"/>
  <c r="D824" i="11"/>
  <c r="D805" i="11"/>
  <c r="D813" i="11"/>
  <c r="D790" i="11"/>
  <c r="D821" i="11"/>
  <c r="D1276" i="11"/>
  <c r="D850" i="11"/>
  <c r="D811" i="11"/>
  <c r="D808" i="11"/>
  <c r="D837" i="11"/>
  <c r="D841" i="11"/>
  <c r="D1346" i="11"/>
  <c r="D833" i="11"/>
  <c r="D840" i="11"/>
  <c r="D1237" i="11"/>
  <c r="D854" i="11"/>
  <c r="D836" i="11"/>
  <c r="D828" i="11"/>
  <c r="D839" i="11"/>
  <c r="D1365" i="11"/>
  <c r="D835" i="11"/>
  <c r="D874" i="11"/>
  <c r="D870" i="11"/>
  <c r="D788" i="11"/>
  <c r="D852" i="11"/>
  <c r="D899" i="11"/>
  <c r="D1423" i="11"/>
  <c r="D851" i="11"/>
  <c r="D847" i="11"/>
  <c r="D822" i="11"/>
  <c r="D1419" i="11"/>
  <c r="D1612" i="11"/>
  <c r="D862" i="11"/>
  <c r="D848" i="11"/>
  <c r="D853" i="11"/>
  <c r="D856" i="11"/>
  <c r="D868" i="11"/>
  <c r="D884" i="11"/>
  <c r="D827" i="11"/>
  <c r="D864" i="11"/>
  <c r="D871" i="11"/>
  <c r="D865" i="11"/>
  <c r="D873" i="11"/>
  <c r="D798" i="11"/>
  <c r="D872" i="11"/>
  <c r="D867" i="11"/>
  <c r="D855" i="11"/>
  <c r="D1617" i="11"/>
  <c r="D866" i="11"/>
  <c r="D891" i="11"/>
  <c r="D882" i="11"/>
  <c r="D898" i="11"/>
  <c r="D880" i="11"/>
  <c r="D883" i="11"/>
  <c r="D893" i="11"/>
  <c r="D885" i="11"/>
  <c r="D890" i="11"/>
  <c r="D888" i="11"/>
  <c r="D878" i="11"/>
  <c r="D889" i="11"/>
  <c r="D881" i="11"/>
  <c r="D887" i="11"/>
  <c r="D1908" i="11"/>
  <c r="D886" i="11"/>
  <c r="D1427" i="11"/>
  <c r="D892" i="11"/>
  <c r="D904" i="11"/>
  <c r="D1429" i="11"/>
  <c r="D895" i="11"/>
  <c r="D1431" i="11"/>
  <c r="D879" i="11"/>
  <c r="D1342" i="11"/>
  <c r="D922" i="11"/>
  <c r="D914" i="11"/>
  <c r="D901" i="11"/>
  <c r="D911" i="11"/>
  <c r="D916" i="11"/>
  <c r="D919" i="11"/>
  <c r="D1428" i="11"/>
  <c r="D908" i="11"/>
  <c r="D924" i="11"/>
  <c r="D1426" i="11"/>
  <c r="D921" i="11"/>
  <c r="D906" i="11"/>
  <c r="D913" i="11"/>
  <c r="D903" i="11"/>
  <c r="D923" i="11"/>
  <c r="D902" i="11"/>
  <c r="D917" i="11"/>
  <c r="D912" i="11"/>
  <c r="D905" i="11"/>
  <c r="D909" i="11"/>
  <c r="D910" i="11"/>
  <c r="D907" i="11"/>
  <c r="D1430" i="11"/>
  <c r="D900" i="11"/>
  <c r="D918" i="11"/>
  <c r="D894" i="11"/>
  <c r="D897" i="11"/>
  <c r="D896" i="11"/>
  <c r="D920" i="11"/>
  <c r="D915" i="11"/>
  <c r="D1624" i="11"/>
  <c r="D1030" i="11"/>
  <c r="D943" i="11"/>
  <c r="D994" i="11"/>
  <c r="D929" i="11"/>
  <c r="D956" i="11"/>
  <c r="D1592" i="11"/>
  <c r="D982" i="11"/>
  <c r="D960" i="11"/>
  <c r="D947" i="11"/>
  <c r="D1007" i="11"/>
  <c r="D975" i="11"/>
  <c r="D1029" i="11"/>
  <c r="D1015" i="11"/>
  <c r="D925" i="11"/>
  <c r="D1435" i="11"/>
  <c r="D926" i="11"/>
  <c r="D973" i="11"/>
  <c r="D946" i="11"/>
  <c r="D930" i="11"/>
  <c r="D1642" i="11"/>
  <c r="D1882" i="11"/>
  <c r="D1894" i="11"/>
  <c r="D1888" i="11"/>
  <c r="D1889" i="11"/>
  <c r="D1891" i="11"/>
  <c r="D1893" i="11"/>
  <c r="D1879" i="11"/>
  <c r="D1877" i="11"/>
  <c r="D1880" i="11"/>
  <c r="D1884" i="11"/>
  <c r="D1883" i="11"/>
  <c r="D1881" i="11"/>
  <c r="D1906" i="11"/>
  <c r="D1905" i="11"/>
  <c r="D1581" i="11"/>
  <c r="D1481" i="11"/>
  <c r="D1583" i="11"/>
  <c r="D1640" i="11"/>
  <c r="D1636" i="11"/>
  <c r="D1644" i="11"/>
  <c r="D1630" i="11"/>
  <c r="E7" i="71"/>
  <c r="H7" i="71"/>
  <c r="D1878" i="11"/>
  <c r="D1892" i="11"/>
  <c r="D1907" i="11"/>
  <c r="H6" i="71"/>
  <c r="D1623" i="11"/>
  <c r="D958" i="11"/>
  <c r="D999" i="11"/>
  <c r="D934" i="11"/>
  <c r="D936" i="11"/>
  <c r="D944" i="11"/>
  <c r="D1019" i="11"/>
  <c r="D937" i="11"/>
  <c r="D952" i="11"/>
  <c r="D1004" i="11"/>
  <c r="D940" i="11"/>
  <c r="D1023" i="11"/>
  <c r="D931" i="11"/>
  <c r="D1003" i="11"/>
  <c r="D954" i="11"/>
  <c r="D1011" i="11"/>
  <c r="D953" i="11"/>
  <c r="D939" i="11"/>
  <c r="D980" i="11"/>
  <c r="D970" i="11"/>
  <c r="D945" i="11"/>
  <c r="D993" i="11"/>
  <c r="D977" i="11"/>
  <c r="D1017" i="11"/>
  <c r="D949" i="11"/>
  <c r="D1012" i="11"/>
  <c r="D978" i="11"/>
  <c r="D962" i="11"/>
  <c r="D950" i="11"/>
  <c r="D1028" i="11"/>
  <c r="D966" i="11"/>
  <c r="D1018" i="11"/>
  <c r="D1020" i="11"/>
  <c r="D979" i="11"/>
  <c r="D1014" i="11"/>
  <c r="D1008" i="11"/>
  <c r="D1296" i="11"/>
  <c r="D1301" i="11"/>
  <c r="D1295" i="11"/>
  <c r="D1294" i="11"/>
  <c r="D1291" i="11"/>
  <c r="D1306" i="11"/>
  <c r="D1284" i="11"/>
  <c r="D1286" i="11"/>
  <c r="D1287" i="11"/>
  <c r="D1288" i="11"/>
  <c r="D1292" i="11"/>
  <c r="D1303" i="11"/>
  <c r="D1304" i="11"/>
  <c r="D1285" i="11"/>
  <c r="D1297" i="11"/>
  <c r="D1289" i="11"/>
  <c r="D1282" i="11"/>
  <c r="D1299" i="11"/>
  <c r="D1572" i="11"/>
  <c r="D1482" i="11"/>
  <c r="D1493" i="11"/>
  <c r="D1488" i="11"/>
  <c r="D1586" i="11"/>
  <c r="D1585" i="11"/>
  <c r="D1497" i="11"/>
  <c r="D1571" i="11"/>
  <c r="D1452" i="11"/>
  <c r="D1537" i="11"/>
  <c r="D1495" i="11"/>
  <c r="D1513" i="11"/>
  <c r="D1576" i="11"/>
  <c r="D1570" i="11"/>
  <c r="D1533" i="11"/>
  <c r="D1502" i="11"/>
  <c r="D1515" i="11"/>
  <c r="D1473" i="11"/>
  <c r="D1501" i="11"/>
  <c r="D1540" i="11"/>
  <c r="D1526" i="11"/>
  <c r="D1500" i="11"/>
  <c r="D1486" i="11"/>
  <c r="D1487" i="11"/>
  <c r="D1506" i="11"/>
  <c r="D1524" i="11"/>
  <c r="D1490" i="11"/>
  <c r="D1559" i="11"/>
  <c r="D1558" i="11"/>
  <c r="D1511" i="11"/>
  <c r="D1458" i="11"/>
  <c r="D1532" i="11"/>
  <c r="D1503" i="11"/>
  <c r="D1507" i="11"/>
  <c r="D1523" i="11"/>
  <c r="D1485" i="11"/>
  <c r="D1469" i="11"/>
  <c r="D1529" i="11"/>
  <c r="D1001" i="11"/>
  <c r="D997" i="11"/>
  <c r="D1573" i="11"/>
  <c r="D1590" i="11"/>
  <c r="D1554" i="11"/>
  <c r="D1541" i="11"/>
  <c r="D1467" i="11"/>
  <c r="D1538" i="11"/>
  <c r="D1504" i="11"/>
  <c r="D1629" i="11"/>
  <c r="D1628" i="11"/>
  <c r="D1890" i="11"/>
  <c r="D1010" i="11"/>
  <c r="D961" i="11"/>
  <c r="H3" i="71"/>
  <c r="H4" i="71"/>
  <c r="H5" i="71"/>
  <c r="H2" i="71"/>
  <c r="D1302" i="11"/>
  <c r="D1290" i="11"/>
  <c r="D955" i="11"/>
  <c r="D986" i="11"/>
  <c r="D1027" i="11"/>
  <c r="D988" i="11"/>
  <c r="D933" i="11"/>
  <c r="D987" i="11"/>
  <c r="D932" i="11"/>
  <c r="D942" i="11"/>
  <c r="D991" i="11"/>
  <c r="D1474" i="11"/>
  <c r="D1514" i="11"/>
  <c r="D1525" i="11"/>
  <c r="D1528" i="11"/>
  <c r="D1534" i="11"/>
  <c r="D1545" i="11"/>
  <c r="D1546" i="11"/>
  <c r="D1574" i="11"/>
  <c r="D1575" i="11"/>
  <c r="D1578" i="11"/>
  <c r="D1582" i="11"/>
  <c r="D1589" i="11"/>
  <c r="D1591" i="11"/>
  <c r="D1499" i="11"/>
  <c r="D1509" i="11"/>
  <c r="D1510" i="11"/>
  <c r="D1512" i="11"/>
  <c r="D1522" i="11"/>
  <c r="D1548" i="11"/>
  <c r="D1551" i="11"/>
  <c r="D1560" i="11"/>
  <c r="D1556" i="11"/>
  <c r="D1568" i="11"/>
  <c r="D1519" i="11"/>
  <c r="D1542" i="11"/>
  <c r="D1478" i="11"/>
  <c r="D1498" i="11"/>
  <c r="D1462" i="11"/>
  <c r="D1464" i="11"/>
  <c r="D1465" i="11"/>
  <c r="D1494" i="11"/>
  <c r="D1520" i="11"/>
  <c r="D1536" i="11"/>
  <c r="D1549" i="11"/>
  <c r="D1550" i="11"/>
  <c r="D1552" i="11"/>
  <c r="D1562" i="11"/>
  <c r="D1577" i="11"/>
  <c r="D1470" i="11"/>
  <c r="D1491" i="11"/>
  <c r="D1492" i="11"/>
  <c r="D1579" i="11"/>
  <c r="D1635" i="11"/>
  <c r="D1780" i="11"/>
  <c r="D1773" i="11"/>
  <c r="D1775" i="11"/>
  <c r="D1776" i="11"/>
  <c r="D1782" i="11"/>
  <c r="D1783" i="11"/>
  <c r="D1771" i="11"/>
  <c r="D1778" i="11"/>
  <c r="D1770" i="11"/>
  <c r="D1777" i="11"/>
  <c r="D703" i="11"/>
  <c r="D704" i="11"/>
  <c r="D705" i="11"/>
  <c r="D706" i="11"/>
  <c r="D707" i="11"/>
  <c r="D708" i="11"/>
  <c r="D709" i="11"/>
  <c r="D710" i="11"/>
  <c r="D711" i="11"/>
  <c r="D738" i="11"/>
  <c r="D739" i="11"/>
  <c r="D740" i="11"/>
  <c r="D741" i="11"/>
  <c r="D742" i="11"/>
  <c r="D743" i="11"/>
  <c r="D744" i="11"/>
  <c r="D745" i="11"/>
  <c r="D746" i="11"/>
  <c r="D747" i="11"/>
  <c r="D748" i="11"/>
  <c r="D749" i="11"/>
  <c r="D750" i="11"/>
  <c r="D751" i="11"/>
  <c r="D752" i="11"/>
  <c r="D753" i="11"/>
  <c r="D754" i="11"/>
  <c r="D755" i="11"/>
  <c r="D756" i="11"/>
  <c r="D757" i="11"/>
  <c r="D758" i="11"/>
  <c r="D759" i="11"/>
  <c r="D760" i="11"/>
  <c r="D761" i="11"/>
  <c r="D762" i="11"/>
  <c r="D763" i="11"/>
  <c r="D764" i="11"/>
  <c r="D765" i="11"/>
  <c r="D766" i="11"/>
  <c r="D767" i="11"/>
  <c r="D768" i="11"/>
  <c r="D769" i="11"/>
  <c r="D770" i="11"/>
  <c r="D771" i="11"/>
  <c r="D1006" i="11"/>
  <c r="D1013" i="11"/>
  <c r="D951" i="11"/>
  <c r="D957" i="11"/>
  <c r="D1026" i="11"/>
  <c r="D964" i="11"/>
  <c r="D989" i="11"/>
  <c r="D967" i="11"/>
  <c r="D983" i="11"/>
  <c r="D992" i="11"/>
  <c r="D1021" i="11"/>
  <c r="D1025" i="11"/>
  <c r="D963" i="11"/>
  <c r="D976" i="11"/>
  <c r="D965" i="11"/>
  <c r="D984" i="11"/>
  <c r="D1024" i="11"/>
  <c r="D941" i="11"/>
  <c r="D968" i="11"/>
  <c r="D990" i="11"/>
  <c r="D969" i="11"/>
  <c r="D971" i="11"/>
  <c r="D995" i="11"/>
  <c r="D998" i="11"/>
  <c r="D1002" i="11"/>
  <c r="D1016" i="11"/>
  <c r="D1031" i="11"/>
  <c r="D1005" i="11"/>
  <c r="D938" i="11"/>
  <c r="D948" i="11"/>
  <c r="D959" i="11"/>
  <c r="D972" i="11"/>
  <c r="D974" i="11"/>
  <c r="D981" i="11"/>
  <c r="D985" i="11"/>
  <c r="D996" i="11"/>
  <c r="D1000" i="11"/>
  <c r="D1009" i="11"/>
  <c r="D1022" i="11"/>
  <c r="D1059" i="11"/>
  <c r="D1064" i="11"/>
  <c r="D1054" i="11"/>
  <c r="D1058" i="11"/>
  <c r="D1055" i="11"/>
  <c r="D1051" i="11"/>
  <c r="D1052" i="11"/>
  <c r="D1053" i="11"/>
  <c r="D1056" i="11"/>
  <c r="D1057" i="11"/>
  <c r="D1060" i="11"/>
  <c r="D1061" i="11"/>
  <c r="D1062" i="11"/>
  <c r="D1063" i="11"/>
  <c r="D1307" i="11"/>
  <c r="D1283" i="11"/>
  <c r="D1300" i="11"/>
  <c r="D1293" i="11"/>
  <c r="D1298" i="11"/>
  <c r="D1305" i="11"/>
  <c r="D1508" i="11"/>
  <c r="D1543" i="11"/>
  <c r="D1477" i="11"/>
  <c r="D1479" i="11"/>
  <c r="D1455" i="11"/>
  <c r="D1484" i="11"/>
  <c r="D1561" i="11"/>
  <c r="D1460" i="11"/>
  <c r="D1463" i="11"/>
  <c r="D1521" i="11"/>
  <c r="D1468" i="11"/>
  <c r="D1593" i="11"/>
  <c r="D1480" i="11"/>
  <c r="D1584" i="11"/>
  <c r="D1505" i="11"/>
  <c r="D1471" i="11"/>
  <c r="D1453" i="11"/>
  <c r="D1580" i="11"/>
  <c r="D1457" i="11"/>
  <c r="D1461" i="11"/>
  <c r="D1569" i="11"/>
  <c r="D1547" i="11"/>
  <c r="D1466" i="11"/>
  <c r="D1459" i="11"/>
  <c r="D1566" i="11"/>
  <c r="D1472" i="11"/>
  <c r="D1517" i="11"/>
  <c r="D1489" i="11"/>
  <c r="D1516" i="11"/>
  <c r="D1539" i="11"/>
  <c r="D1553" i="11"/>
  <c r="D1565" i="11"/>
  <c r="D1564" i="11"/>
  <c r="D1594" i="11"/>
  <c r="D1454" i="11"/>
  <c r="D1456" i="11"/>
  <c r="D1475" i="11"/>
  <c r="D1476" i="11"/>
  <c r="D1483" i="11"/>
  <c r="D1496" i="11"/>
  <c r="D1518" i="11"/>
  <c r="D1527" i="11"/>
  <c r="D1530" i="11"/>
  <c r="D1531" i="11"/>
  <c r="D1535" i="11"/>
  <c r="D1544" i="11"/>
  <c r="D1555" i="11"/>
  <c r="D1563" i="11"/>
  <c r="D1567" i="11"/>
  <c r="D1587" i="11"/>
  <c r="D1588" i="11"/>
  <c r="D1632" i="11"/>
  <c r="D1641" i="11"/>
  <c r="D1643" i="11"/>
  <c r="D1627" i="11"/>
  <c r="D1626" i="11"/>
  <c r="D1637" i="11"/>
  <c r="D1634" i="11"/>
  <c r="D1638" i="11"/>
  <c r="D1639" i="11"/>
  <c r="D1631" i="11"/>
  <c r="D1633" i="11"/>
  <c r="D1784" i="11"/>
  <c r="D1779" i="11"/>
  <c r="D1781" i="11"/>
  <c r="D1769" i="11"/>
  <c r="D1772" i="11"/>
  <c r="D1774" i="11"/>
  <c r="D1924" i="11"/>
  <c r="E4" i="71"/>
  <c r="C2812" i="45"/>
  <c r="B2810" i="45"/>
  <c r="AD84" i="53"/>
  <c r="J76" i="53"/>
  <c r="S76" i="53"/>
  <c r="S75" i="53"/>
  <c r="H79" i="53"/>
  <c r="J79" i="53"/>
  <c r="S79" i="53"/>
  <c r="Z68" i="53"/>
  <c r="Z69" i="53"/>
  <c r="Z71" i="53"/>
  <c r="Z72" i="53"/>
  <c r="Z75" i="53"/>
  <c r="X79" i="53"/>
  <c r="Z79" i="53"/>
  <c r="AB79" i="53"/>
  <c r="O76" i="53"/>
  <c r="Q79" i="53"/>
  <c r="Q72" i="53"/>
  <c r="Q75" i="53"/>
  <c r="X76" i="53"/>
  <c r="Z76" i="53"/>
  <c r="Q76" i="53"/>
  <c r="H76" i="53"/>
  <c r="AB76" i="53"/>
  <c r="X77" i="53"/>
  <c r="Z77" i="53"/>
  <c r="O77" i="53"/>
  <c r="Q77" i="53"/>
  <c r="S77" i="53"/>
  <c r="AB77" i="53"/>
  <c r="X78" i="53"/>
  <c r="Z78" i="53"/>
  <c r="O78" i="53"/>
  <c r="Q78" i="53"/>
  <c r="S78" i="53"/>
  <c r="AB78" i="53"/>
  <c r="O79" i="53"/>
  <c r="AB75" i="53"/>
  <c r="U13" i="53"/>
  <c r="V13" i="53"/>
  <c r="W13" i="53"/>
  <c r="X13" i="53"/>
  <c r="Y13" i="53"/>
  <c r="T13" i="53"/>
  <c r="T25" i="53"/>
  <c r="T12" i="53"/>
  <c r="T31" i="53"/>
  <c r="T35" i="53"/>
  <c r="T40" i="53"/>
  <c r="T45" i="53"/>
  <c r="T49" i="53"/>
  <c r="T7" i="53"/>
  <c r="T55" i="53"/>
  <c r="T60" i="53"/>
  <c r="T54" i="53"/>
  <c r="T8" i="53"/>
  <c r="T10" i="53"/>
  <c r="V25" i="53"/>
  <c r="V31" i="53"/>
  <c r="V35" i="53"/>
  <c r="V40" i="53"/>
  <c r="V45" i="53"/>
  <c r="V49" i="53"/>
  <c r="V12" i="53"/>
  <c r="V7" i="53"/>
  <c r="V55" i="53"/>
  <c r="V60" i="53"/>
  <c r="V54" i="53"/>
  <c r="V8" i="53"/>
  <c r="V10" i="53"/>
  <c r="X25" i="53"/>
  <c r="X31" i="53"/>
  <c r="X35" i="53"/>
  <c r="X40" i="53"/>
  <c r="X45" i="53"/>
  <c r="X49" i="53"/>
  <c r="X12" i="53"/>
  <c r="X7" i="53"/>
  <c r="X55" i="53"/>
  <c r="X60" i="53"/>
  <c r="X54" i="53"/>
  <c r="X8" i="53"/>
  <c r="X10" i="53"/>
  <c r="Z70" i="53"/>
  <c r="Z73" i="53"/>
  <c r="Z81" i="53"/>
  <c r="X86" i="53"/>
  <c r="Z86" i="53"/>
  <c r="Q68" i="53"/>
  <c r="Q69" i="53"/>
  <c r="K13" i="53"/>
  <c r="K25" i="53"/>
  <c r="K31" i="53"/>
  <c r="K35" i="53"/>
  <c r="K40" i="53"/>
  <c r="K45" i="53"/>
  <c r="K49" i="53"/>
  <c r="K12" i="53"/>
  <c r="K7" i="53"/>
  <c r="K55" i="53"/>
  <c r="K60" i="53"/>
  <c r="K54" i="53"/>
  <c r="K8" i="53"/>
  <c r="K10" i="53"/>
  <c r="M13" i="53"/>
  <c r="M25" i="53"/>
  <c r="M31" i="53"/>
  <c r="M35" i="53"/>
  <c r="M40" i="53"/>
  <c r="M45" i="53"/>
  <c r="M49" i="53"/>
  <c r="M12" i="53"/>
  <c r="M7" i="53"/>
  <c r="M55" i="53"/>
  <c r="M60" i="53"/>
  <c r="M54" i="53"/>
  <c r="M8" i="53"/>
  <c r="M10" i="53"/>
  <c r="O13" i="53"/>
  <c r="O25" i="53"/>
  <c r="O31" i="53"/>
  <c r="O35" i="53"/>
  <c r="O40" i="53"/>
  <c r="O45" i="53"/>
  <c r="O49" i="53"/>
  <c r="O12" i="53"/>
  <c r="O7" i="53"/>
  <c r="O55" i="53"/>
  <c r="O60" i="53"/>
  <c r="O54" i="53"/>
  <c r="O8" i="53"/>
  <c r="O10" i="53"/>
  <c r="Q70" i="53"/>
  <c r="Q71" i="53"/>
  <c r="Q73" i="53"/>
  <c r="Q81" i="53"/>
  <c r="O86" i="53"/>
  <c r="Q86" i="53"/>
  <c r="H68" i="53"/>
  <c r="H69" i="53"/>
  <c r="D13" i="53"/>
  <c r="D25" i="53"/>
  <c r="D31" i="53"/>
  <c r="D35" i="53"/>
  <c r="D40" i="53"/>
  <c r="D45" i="53"/>
  <c r="D49" i="53"/>
  <c r="D12" i="53"/>
  <c r="D7" i="53"/>
  <c r="D55" i="53"/>
  <c r="D60" i="53"/>
  <c r="D54" i="53"/>
  <c r="D8" i="53"/>
  <c r="D10" i="53"/>
  <c r="F13" i="53"/>
  <c r="F25" i="53"/>
  <c r="F31" i="53"/>
  <c r="F35" i="53"/>
  <c r="F40" i="53"/>
  <c r="F45" i="53"/>
  <c r="F49" i="53"/>
  <c r="F12" i="53"/>
  <c r="F7" i="53"/>
  <c r="F55" i="53"/>
  <c r="F60" i="53"/>
  <c r="F54" i="53"/>
  <c r="F8" i="53"/>
  <c r="F10" i="53"/>
  <c r="H70" i="53"/>
  <c r="H71" i="53"/>
  <c r="H72" i="53"/>
  <c r="H73" i="53"/>
  <c r="H86" i="53"/>
  <c r="J86" i="53"/>
  <c r="S86" i="53"/>
  <c r="AB86" i="53"/>
  <c r="X85" i="53"/>
  <c r="Z85" i="53"/>
  <c r="O85" i="53"/>
  <c r="Q85" i="53"/>
  <c r="H85" i="53"/>
  <c r="J85" i="53"/>
  <c r="S85" i="53"/>
  <c r="AB85" i="53"/>
  <c r="X84" i="53"/>
  <c r="Z84" i="53"/>
  <c r="O84" i="53"/>
  <c r="Q84" i="53"/>
  <c r="H84" i="53"/>
  <c r="J84" i="53"/>
  <c r="S84" i="53"/>
  <c r="AB84" i="53"/>
  <c r="X83" i="53"/>
  <c r="Z83" i="53"/>
  <c r="O83" i="53"/>
  <c r="Q83" i="53"/>
  <c r="H83" i="53"/>
  <c r="J83" i="53"/>
  <c r="S83" i="53"/>
  <c r="AB83" i="53"/>
  <c r="X82" i="53"/>
  <c r="Z82" i="53"/>
  <c r="O82" i="53"/>
  <c r="Q82" i="53"/>
  <c r="H82" i="53"/>
  <c r="J82" i="53"/>
  <c r="S82" i="53"/>
  <c r="AB82" i="53"/>
  <c r="AB81" i="53"/>
  <c r="AA81" i="53"/>
  <c r="Y81" i="53"/>
  <c r="H78" i="53"/>
  <c r="J78" i="53"/>
  <c r="H77" i="53"/>
  <c r="J77" i="53"/>
  <c r="AA75" i="53"/>
  <c r="Y75" i="53"/>
  <c r="Y71" i="53"/>
  <c r="X5" i="53"/>
  <c r="V5" i="53"/>
  <c r="T5" i="53"/>
  <c r="S81" i="53"/>
  <c r="R81" i="53"/>
  <c r="P81" i="53"/>
  <c r="H81" i="53"/>
  <c r="G81" i="53"/>
  <c r="R75" i="53"/>
  <c r="P75" i="53"/>
  <c r="H75" i="53"/>
  <c r="J75" i="53"/>
  <c r="G75" i="53"/>
  <c r="P71" i="53"/>
  <c r="G71" i="53"/>
  <c r="O5" i="53"/>
  <c r="M5" i="53"/>
  <c r="K5" i="53"/>
  <c r="F5" i="53"/>
  <c r="D5" i="53"/>
  <c r="J15" i="95"/>
  <c r="D169" i="95"/>
  <c r="G89" i="95"/>
  <c r="D180" i="95"/>
  <c r="A109" i="95"/>
  <c r="C105" i="95"/>
  <c r="F99" i="95"/>
  <c r="C96" i="95"/>
  <c r="E75" i="95"/>
  <c r="G15" i="95"/>
  <c r="B105" i="95"/>
  <c r="A89" i="95"/>
  <c r="B96" i="95"/>
  <c r="A15" i="95"/>
  <c r="D75" i="95"/>
  <c r="D97" i="95"/>
  <c r="G99" i="95"/>
  <c r="A108" i="95"/>
  <c r="C74" i="95"/>
  <c r="A116" i="95"/>
  <c r="F76" i="95"/>
  <c r="F98" i="95"/>
  <c r="E97" i="95"/>
  <c r="E180" i="95"/>
  <c r="F168" i="95"/>
  <c r="G105" i="95"/>
  <c r="G96" i="95"/>
  <c r="D105" i="95"/>
  <c r="B108" i="95"/>
  <c r="B109" i="95"/>
  <c r="F35" i="95"/>
  <c r="F91" i="95"/>
  <c r="B89" i="95"/>
  <c r="B116" i="95"/>
  <c r="F97" i="95"/>
  <c r="D96" i="95"/>
  <c r="F180" i="95"/>
  <c r="B15" i="95"/>
  <c r="F75" i="95"/>
  <c r="D74" i="95"/>
  <c r="D35" i="95"/>
  <c r="B74" i="95"/>
  <c r="G35" i="95"/>
  <c r="G180" i="95"/>
  <c r="A105" i="95"/>
  <c r="E168" i="95"/>
  <c r="E99" i="95"/>
  <c r="C35" i="95"/>
  <c r="C91" i="95"/>
  <c r="E98" i="95"/>
  <c r="C97" i="95"/>
  <c r="A96" i="95"/>
  <c r="C180" i="95"/>
  <c r="E76" i="95"/>
  <c r="C75" i="95"/>
  <c r="A74" i="95"/>
  <c r="E35" i="95"/>
  <c r="E91" i="95"/>
  <c r="D91" i="95"/>
  <c r="G74" i="95"/>
  <c r="F108" i="95"/>
  <c r="D168" i="95"/>
  <c r="F109" i="95"/>
  <c r="D99" i="95"/>
  <c r="B35" i="95"/>
  <c r="B91" i="95"/>
  <c r="F89" i="95"/>
  <c r="F116" i="95"/>
  <c r="D98" i="95"/>
  <c r="B97" i="95"/>
  <c r="B180" i="95"/>
  <c r="D76" i="95"/>
  <c r="F15" i="95"/>
  <c r="B75" i="95"/>
  <c r="G108" i="95"/>
  <c r="G109" i="95"/>
  <c r="G116" i="95"/>
  <c r="E108" i="95"/>
  <c r="C168" i="95"/>
  <c r="E109" i="95"/>
  <c r="C99" i="95"/>
  <c r="A35" i="95"/>
  <c r="A91" i="95"/>
  <c r="E89" i="95"/>
  <c r="E116" i="95"/>
  <c r="C98" i="95"/>
  <c r="A97" i="95"/>
  <c r="A180" i="95"/>
  <c r="C76" i="95"/>
  <c r="E15" i="95"/>
  <c r="A75" i="95"/>
  <c r="G168" i="95"/>
  <c r="G98" i="95"/>
  <c r="G76" i="95"/>
  <c r="F105" i="95"/>
  <c r="D108" i="95"/>
  <c r="B168" i="95"/>
  <c r="D109" i="95"/>
  <c r="B99" i="95"/>
  <c r="D89" i="95"/>
  <c r="D116" i="95"/>
  <c r="B98" i="95"/>
  <c r="F96" i="95"/>
  <c r="B76" i="95"/>
  <c r="D15" i="95"/>
  <c r="F74" i="95"/>
  <c r="G91" i="95"/>
  <c r="G97" i="95"/>
  <c r="G75" i="95"/>
  <c r="E105" i="95"/>
  <c r="C108" i="95"/>
  <c r="A168" i="95"/>
  <c r="C109" i="95"/>
  <c r="A99" i="95"/>
  <c r="C89" i="95"/>
  <c r="C116" i="95"/>
  <c r="A98" i="95"/>
  <c r="E96" i="95"/>
  <c r="A76" i="95"/>
  <c r="C15" i="95"/>
  <c r="E74" i="95"/>
  <c r="K99" i="95"/>
  <c r="I74" i="95"/>
  <c r="L109" i="95"/>
  <c r="H35" i="95"/>
  <c r="I97" i="95"/>
  <c r="I168" i="95"/>
  <c r="M168" i="95"/>
  <c r="K74" i="95"/>
  <c r="M96" i="95"/>
  <c r="I96" i="95"/>
  <c r="M35" i="95"/>
  <c r="K105" i="95"/>
  <c r="K35" i="95"/>
  <c r="J168" i="95"/>
  <c r="I35" i="95"/>
  <c r="J116" i="95"/>
  <c r="H74" i="95"/>
  <c r="I116" i="95"/>
  <c r="J75" i="95"/>
  <c r="J96" i="95"/>
  <c r="L97" i="95"/>
  <c r="K180" i="95"/>
  <c r="J105" i="95"/>
  <c r="I75" i="95"/>
  <c r="M75" i="95"/>
  <c r="L116" i="95"/>
  <c r="H105" i="95"/>
  <c r="H91" i="95"/>
  <c r="M91" i="95"/>
  <c r="K91" i="95"/>
  <c r="J97" i="95"/>
  <c r="M108" i="95"/>
  <c r="M109" i="95"/>
  <c r="M116" i="95"/>
  <c r="M97" i="95"/>
  <c r="M76" i="95"/>
  <c r="L35" i="95"/>
  <c r="L74" i="95"/>
  <c r="K89" i="95"/>
  <c r="I105" i="95"/>
  <c r="H108" i="95"/>
  <c r="H109" i="95"/>
  <c r="J35" i="95"/>
  <c r="H116" i="95"/>
  <c r="H97" i="95"/>
  <c r="H76" i="95"/>
  <c r="I15" i="95"/>
  <c r="J74" i="95"/>
  <c r="L98" i="95"/>
  <c r="H15" i="95"/>
  <c r="L108" i="95"/>
  <c r="L76" i="95"/>
  <c r="J89" i="95"/>
  <c r="L176" i="95"/>
  <c r="M105" i="95"/>
  <c r="M15" i="95"/>
  <c r="L168" i="95"/>
  <c r="L96" i="95"/>
  <c r="L75" i="95"/>
  <c r="K98" i="95"/>
  <c r="K176" i="95"/>
  <c r="H168" i="95"/>
  <c r="I89" i="95"/>
  <c r="J98" i="95"/>
  <c r="H96" i="95"/>
  <c r="J176" i="95"/>
  <c r="H75" i="95"/>
  <c r="M89" i="95"/>
  <c r="L91" i="95"/>
  <c r="K108" i="95"/>
  <c r="K109" i="95"/>
  <c r="K116" i="95"/>
  <c r="K76" i="95"/>
  <c r="J91" i="95"/>
  <c r="H89" i="95"/>
  <c r="I98" i="95"/>
  <c r="I176" i="95"/>
  <c r="M99" i="95"/>
  <c r="M180" i="95"/>
  <c r="L105" i="95"/>
  <c r="L15" i="95"/>
  <c r="K168" i="95"/>
  <c r="K75" i="95"/>
  <c r="J99" i="95"/>
  <c r="I91" i="95"/>
  <c r="H98" i="95"/>
  <c r="J180" i="95"/>
  <c r="H176" i="95"/>
  <c r="M74" i="95"/>
  <c r="J108" i="95"/>
  <c r="J109" i="95"/>
  <c r="I99" i="95"/>
  <c r="I180" i="95"/>
  <c r="J76" i="95"/>
  <c r="P15" i="95"/>
  <c r="M98" i="95"/>
  <c r="M176" i="95"/>
  <c r="L99" i="95"/>
  <c r="L180" i="95"/>
  <c r="K15" i="95"/>
  <c r="I108" i="95"/>
  <c r="I109" i="95"/>
  <c r="H99" i="95"/>
  <c r="I76" i="95"/>
  <c r="S93" i="95" l="1"/>
  <c r="S68" i="95"/>
  <c r="S64" i="95"/>
  <c r="S45" i="95"/>
  <c r="S67" i="95"/>
  <c r="J158" i="95"/>
  <c r="F158" i="95"/>
  <c r="S100" i="95"/>
  <c r="S47" i="95"/>
  <c r="S24" i="95"/>
  <c r="S83" i="95"/>
  <c r="S26" i="95"/>
  <c r="S79" i="95"/>
  <c r="M158" i="95"/>
  <c r="A158" i="95"/>
  <c r="H158" i="95"/>
  <c r="D158" i="95"/>
  <c r="I158" i="95"/>
  <c r="K158" i="95"/>
  <c r="G158" i="95"/>
  <c r="B158" i="95"/>
  <c r="E158" i="95"/>
  <c r="L158" i="95"/>
  <c r="S55" i="95"/>
  <c r="S69" i="95"/>
  <c r="S82" i="95"/>
  <c r="S38" i="95"/>
  <c r="S116" i="95"/>
  <c r="S98" i="95"/>
  <c r="V3" i="95"/>
  <c r="Y3" i="95"/>
  <c r="T3" i="95"/>
  <c r="W3" i="95"/>
  <c r="U3" i="95"/>
  <c r="Z3" i="95"/>
  <c r="Z2" i="95" s="1"/>
  <c r="X3" i="95"/>
  <c r="P3" i="95"/>
  <c r="V2" i="95" l="1"/>
  <c r="U2" i="95"/>
  <c r="T2" i="95"/>
  <c r="W2" i="95"/>
  <c r="X2" i="95"/>
  <c r="Y2" i="95"/>
</calcChain>
</file>

<file path=xl/sharedStrings.xml><?xml version="1.0" encoding="utf-8"?>
<sst xmlns="http://schemas.openxmlformats.org/spreadsheetml/2006/main" count="24636" uniqueCount="9522">
  <si>
    <t>Movies</t>
  </si>
  <si>
    <t>Check out OKR goal setting process</t>
  </si>
  <si>
    <t>Groceries</t>
  </si>
  <si>
    <t>travel blog about 50 states vacation</t>
  </si>
  <si>
    <t>come back to "cooking" section inheatlh hierarchy</t>
  </si>
  <si>
    <t>Look into the top think tanks and see if they have resources I can add to my routine</t>
  </si>
  <si>
    <t>experiment design HBS p104 and 109</t>
  </si>
  <si>
    <t>Laundry</t>
  </si>
  <si>
    <t>finish trip pack list in Notes</t>
  </si>
  <si>
    <t>self talk processes HOHEP p 142</t>
  </si>
  <si>
    <t>Write 200 words a day</t>
  </si>
  <si>
    <t>x</t>
  </si>
  <si>
    <t>music theory and piano</t>
  </si>
  <si>
    <t xml:space="preserve">computer training </t>
  </si>
  <si>
    <t>check out Masterclass</t>
  </si>
  <si>
    <t>ask for feedback</t>
  </si>
  <si>
    <t>practice speech and comms</t>
  </si>
  <si>
    <t>online courses</t>
  </si>
  <si>
    <t>interior design concepts</t>
  </si>
  <si>
    <t>magic tricks</t>
  </si>
  <si>
    <t>add creatine to cycle once doing heavy weight lifting next winter</t>
  </si>
  <si>
    <t>52 week programs: art projects, workouts, audio types</t>
  </si>
  <si>
    <t>Maintenance</t>
  </si>
  <si>
    <t>end of life care; look into individual life annuties and end of life care insurance</t>
  </si>
  <si>
    <t>mix with people outside of comfort zone; get outside of my comfort zone</t>
  </si>
  <si>
    <t>cooking as a skill</t>
  </si>
  <si>
    <t>Flesh out progrqam for executive function time</t>
  </si>
  <si>
    <t>look more into fitbit app</t>
  </si>
  <si>
    <t>start a active adult mobile home park</t>
  </si>
  <si>
    <t>Week of 9/26/22</t>
  </si>
  <si>
    <t>Week of 9/12/22</t>
  </si>
  <si>
    <t>-build my own portable speaker box</t>
  </si>
  <si>
    <t>-check out turmeric</t>
  </si>
  <si>
    <t>-store coffee in the freezer?</t>
  </si>
  <si>
    <t>-check out athletic greens</t>
  </si>
  <si>
    <t>-seasonal drink menu</t>
  </si>
  <si>
    <t>get into UFC</t>
  </si>
  <si>
    <t>how do I use mental categories: perception, memory, emotion, motivation, executive functions, introspection, imagination, language, neurophysiology</t>
  </si>
  <si>
    <t>become a better listener</t>
  </si>
  <si>
    <t>look into these Acceptance and Commitment therapy methods: philosophical evaluation, cost benefit analysis, mindfulness training, emphasis on metaphor rather than active-directive disputing</t>
  </si>
  <si>
    <t>how to stimulate more right brain thinking</t>
  </si>
  <si>
    <t>learn Spanish</t>
  </si>
  <si>
    <t>lucid dreaming</t>
  </si>
  <si>
    <t>social etiquette</t>
  </si>
  <si>
    <t>use writing to organize my thoughts</t>
  </si>
  <si>
    <t>look more into "Thought Process" sub statements</t>
  </si>
  <si>
    <t>what can I do to be productive when my energy is down?</t>
  </si>
  <si>
    <t>what are the simple things in life</t>
  </si>
  <si>
    <t>figure out a way to incorporate days where I don't do my routine</t>
  </si>
  <si>
    <t>put yourself in someone else's shoes</t>
  </si>
  <si>
    <t>online culinary program</t>
  </si>
  <si>
    <t>start a blog</t>
  </si>
  <si>
    <t>sensory deprivation experience</t>
  </si>
  <si>
    <t>best place to live every 20 years back to civ start-novel idea?</t>
  </si>
  <si>
    <t>develop feedback analysis per HBS (2nd chapter?)</t>
  </si>
  <si>
    <t>novel where human implants control what you see, hear, say and even possibly think built in and monitored by the state</t>
  </si>
  <si>
    <t>ADUs on properties in low income areas in Peoria</t>
  </si>
  <si>
    <t>train Jiu jitsu</t>
  </si>
  <si>
    <t>start my own substack</t>
  </si>
  <si>
    <t>sober October</t>
  </si>
  <si>
    <t>-None</t>
  </si>
  <si>
    <t>-Rogan meats</t>
  </si>
  <si>
    <t>-</t>
  </si>
  <si>
    <t>reverse osmosis system with minerals</t>
  </si>
  <si>
    <t>Nature trip process</t>
  </si>
  <si>
    <t>Red light therapy</t>
  </si>
  <si>
    <t>Score review process at end of year with mag chart</t>
  </si>
  <si>
    <t>visit old timers in care homes</t>
  </si>
  <si>
    <t>Home</t>
  </si>
  <si>
    <t>What are you grateful for?</t>
  </si>
  <si>
    <t>What are the top three events from yesterday?</t>
  </si>
  <si>
    <t>What did you have for dinner?</t>
  </si>
  <si>
    <t>How did you feel about your day?</t>
  </si>
  <si>
    <t>Daily Questionaire</t>
  </si>
  <si>
    <t>What did you observe about your partner yesterday?</t>
  </si>
  <si>
    <t>Weekly Questionaire</t>
  </si>
  <si>
    <t>What was my biggest error yesterday?</t>
  </si>
  <si>
    <t>Person of the Week</t>
  </si>
  <si>
    <t>Joe</t>
  </si>
  <si>
    <t>Jess</t>
  </si>
  <si>
    <t>All Friends Called this Quarter</t>
  </si>
  <si>
    <t>Yearly Recap of Photos</t>
  </si>
  <si>
    <t>Yearly Recap of Scores Presentation</t>
  </si>
  <si>
    <t>Yearly Recap of Music</t>
  </si>
  <si>
    <t>Review Last Year's Predictions</t>
  </si>
  <si>
    <t>ITEM</t>
  </si>
  <si>
    <t>WEIGHT</t>
  </si>
  <si>
    <t>Drink of the Week</t>
  </si>
  <si>
    <t>Jan</t>
  </si>
  <si>
    <t>Winter</t>
  </si>
  <si>
    <t>#</t>
  </si>
  <si>
    <t>Great time in the bedroom</t>
  </si>
  <si>
    <t>Spending the morning in bed with my computer</t>
  </si>
  <si>
    <t>Knocking out the project table with a drink in hand</t>
  </si>
  <si>
    <t>She had a fun time in the bedroom</t>
  </si>
  <si>
    <t>I feel a little off kilter because I didn’t have the direction I needed to really perform in a satisfying way</t>
  </si>
  <si>
    <t>The Bears got the number one overall pick because the Texans pulled off a win at the last minute</t>
  </si>
  <si>
    <t>Today I am going to eat properly</t>
  </si>
  <si>
    <t>Eating multiple packs of skittles and the rest of the shitty food</t>
  </si>
  <si>
    <t>What was my biggest failure last week?</t>
  </si>
  <si>
    <t>Over consuming food and drugs</t>
  </si>
  <si>
    <t>What is my waist measurement?</t>
  </si>
  <si>
    <t>Art Project of the Week</t>
  </si>
  <si>
    <t>One day a week should be dedicated to rests, a sabbath practice</t>
  </si>
  <si>
    <t>Joint new skill development using DISCO and "ten core physical skills"</t>
  </si>
  <si>
    <t>Sport of the month</t>
  </si>
  <si>
    <t>Research podcasts by category</t>
  </si>
  <si>
    <t>Write prompts in leader of gratefulness and affirmations</t>
  </si>
  <si>
    <t xml:space="preserve"> need a process for qaurterly talk about marriage</t>
  </si>
  <si>
    <t>Didgital travel concept charles is putting out there</t>
  </si>
  <si>
    <t>Create marriage questionaire for slef counseling</t>
  </si>
  <si>
    <t>Catch up study club back notes after paper chopper</t>
  </si>
  <si>
    <t>I need controlled outburts of eating but most I need to fllow the plan</t>
  </si>
  <si>
    <t>Fix my sled ornament</t>
  </si>
  <si>
    <t>Mental health workbook</t>
  </si>
  <si>
    <t>Interview Parents for Time Capsule</t>
  </si>
  <si>
    <t>Pool</t>
  </si>
  <si>
    <t>Learn a Language</t>
  </si>
  <si>
    <t>Run for Office</t>
  </si>
  <si>
    <t>Siding</t>
  </si>
  <si>
    <t>Flooring</t>
  </si>
  <si>
    <t>Phone</t>
  </si>
  <si>
    <t>Tree Removal</t>
  </si>
  <si>
    <t>Pest Control</t>
  </si>
  <si>
    <t>Room Function List</t>
  </si>
  <si>
    <t>Concept Board Blockouts</t>
  </si>
  <si>
    <t>Concept Board Images</t>
  </si>
  <si>
    <t>Sample Board</t>
  </si>
  <si>
    <t>Color Board</t>
  </si>
  <si>
    <t>Space Planning</t>
  </si>
  <si>
    <t>Preliminary Floor Plan Sketch</t>
  </si>
  <si>
    <t>Design Specifications</t>
  </si>
  <si>
    <t>Design Concepts QC Checklist</t>
  </si>
  <si>
    <t>2D Owner Producted Sketch</t>
  </si>
  <si>
    <t>ACTUAL JUL 22</t>
  </si>
  <si>
    <t>BUDGET JUL 22</t>
  </si>
  <si>
    <t>ACTUAL AUG 22</t>
  </si>
  <si>
    <t>BUDGET AUG 22</t>
  </si>
  <si>
    <t>ACTUAL SEP 22</t>
  </si>
  <si>
    <t>BUDGET SEP 22</t>
  </si>
  <si>
    <t>SAVINGS 3Q-22</t>
  </si>
  <si>
    <r>
      <t>SAVINGS SPENT</t>
    </r>
    <r>
      <rPr>
        <b/>
        <sz val="10"/>
        <color theme="1" tint="0.24994659260841701"/>
        <rFont val="Times New Roman"/>
        <family val="1"/>
      </rPr>
      <t xml:space="preserve">     </t>
    </r>
    <r>
      <rPr>
        <b/>
        <u/>
        <sz val="10"/>
        <color theme="1" tint="0.24994659260841701"/>
        <rFont val="Times New Roman"/>
        <family val="1"/>
      </rPr>
      <t>3Q-22</t>
    </r>
  </si>
  <si>
    <t>TOTAL TO DATE</t>
  </si>
  <si>
    <t>ACTUAL OCT 22</t>
  </si>
  <si>
    <t>BUDGET OCT 22</t>
  </si>
  <si>
    <t>ACTUAL NOV 22</t>
  </si>
  <si>
    <t>BUDGET NOV 22</t>
  </si>
  <si>
    <t>ACTUAL DEC 22</t>
  </si>
  <si>
    <t>BUDGET DEC 22</t>
  </si>
  <si>
    <t>SAVINGS 4Q-22</t>
  </si>
  <si>
    <r>
      <t>SAVINGS SPENT</t>
    </r>
    <r>
      <rPr>
        <b/>
        <sz val="10"/>
        <color theme="1" tint="0.24994659260841701"/>
        <rFont val="Times New Roman"/>
        <family val="1"/>
      </rPr>
      <t xml:space="preserve">     4</t>
    </r>
    <r>
      <rPr>
        <b/>
        <u/>
        <sz val="10"/>
        <color theme="1" tint="0.24994659260841701"/>
        <rFont val="Times New Roman"/>
        <family val="1"/>
      </rPr>
      <t>Q-22</t>
    </r>
  </si>
  <si>
    <t>MONTHLY OVERALL</t>
  </si>
  <si>
    <t>INCOME</t>
  </si>
  <si>
    <t>Monthly Income</t>
  </si>
  <si>
    <t>Net Monthly Income</t>
  </si>
  <si>
    <t>EXPENSES</t>
  </si>
  <si>
    <t>Monthly Obligations</t>
  </si>
  <si>
    <t>Monthly Discretionary</t>
  </si>
  <si>
    <t>BALANCE</t>
  </si>
  <si>
    <t>Monthly Balance</t>
  </si>
  <si>
    <t>OBLIGATIONS TOTAL</t>
  </si>
  <si>
    <t>HOUSING TOTAL</t>
  </si>
  <si>
    <t>Mortgage or rent</t>
  </si>
  <si>
    <t>Electricity</t>
  </si>
  <si>
    <t>Cable</t>
  </si>
  <si>
    <t>ADD THREE NEW EXPENSES AND CAR INSURANCE</t>
  </si>
  <si>
    <t>Gas</t>
  </si>
  <si>
    <t>Water</t>
  </si>
  <si>
    <t>Sewer</t>
  </si>
  <si>
    <t>Waste removal</t>
  </si>
  <si>
    <t>Property Tax</t>
  </si>
  <si>
    <t>TRANSPORTATION TOTAL</t>
  </si>
  <si>
    <t>Vehicle Payments</t>
  </si>
  <si>
    <t>Insurance</t>
  </si>
  <si>
    <t>Licensing</t>
  </si>
  <si>
    <t>Fuel</t>
  </si>
  <si>
    <t>FOOD TOTAL</t>
  </si>
  <si>
    <t>Home Supplies</t>
  </si>
  <si>
    <r>
      <t>Pets</t>
    </r>
    <r>
      <rPr>
        <sz val="8"/>
        <color theme="1" tint="0.24994659260841701"/>
        <rFont val="Times New Roman"/>
        <family val="1"/>
      </rPr>
      <t xml:space="preserve"> (All Costs)</t>
    </r>
  </si>
  <si>
    <t>INSURANCE TOTAL</t>
  </si>
  <si>
    <t>Health</t>
  </si>
  <si>
    <t>Life</t>
  </si>
  <si>
    <t>Disability</t>
  </si>
  <si>
    <t>PERSONAL CARE TOTAL</t>
  </si>
  <si>
    <t>Medical</t>
  </si>
  <si>
    <t>Vision</t>
  </si>
  <si>
    <t>Dental</t>
  </si>
  <si>
    <r>
      <t xml:space="preserve">Hair/Nails/Spa </t>
    </r>
    <r>
      <rPr>
        <sz val="8"/>
        <color theme="1" tint="0.24994659260841701"/>
        <rFont val="Times New Roman"/>
        <family val="1"/>
      </rPr>
      <t>(not products)</t>
    </r>
  </si>
  <si>
    <t>LOANS TOTAL</t>
  </si>
  <si>
    <t>Corporate</t>
  </si>
  <si>
    <t>Student</t>
  </si>
  <si>
    <t>Sue</t>
  </si>
  <si>
    <t>MONTHLY TAXES TOTAL</t>
  </si>
  <si>
    <t>Federal</t>
  </si>
  <si>
    <t>State</t>
  </si>
  <si>
    <t>FICA</t>
  </si>
  <si>
    <t>DISCRETIONARY TOTAL</t>
  </si>
  <si>
    <t>ENTERTAINMENT TOTAL</t>
  </si>
  <si>
    <t>Dining Out</t>
  </si>
  <si>
    <t>Streaming Services</t>
  </si>
  <si>
    <t>Music Services</t>
  </si>
  <si>
    <t>SPENDING TOTAL</t>
  </si>
  <si>
    <t>Jessica</t>
  </si>
  <si>
    <t>Marijuana</t>
  </si>
  <si>
    <t>Note: Shopping includes all items except for home remodeling, furniture, and home decorations</t>
  </si>
  <si>
    <t>QUARTERLY OVERALL</t>
  </si>
  <si>
    <t>Quarterly Income</t>
  </si>
  <si>
    <t>Quarterly Taxes</t>
  </si>
  <si>
    <t>Net Quarterly Income</t>
  </si>
  <si>
    <t>Total Monthly Savings</t>
  </si>
  <si>
    <t>Total Monthly &amp; Quarterly Net Savings</t>
  </si>
  <si>
    <r>
      <t xml:space="preserve">Quarterly Funding            </t>
    </r>
    <r>
      <rPr>
        <b/>
        <sz val="10"/>
        <color theme="1" tint="0.24994659260841701"/>
        <rFont val="Times New Roman"/>
        <family val="1"/>
      </rPr>
      <t xml:space="preserve"> (ADJUST YELLOW)</t>
    </r>
  </si>
  <si>
    <t>Quarterly Savings</t>
  </si>
  <si>
    <t>QUARTERLY FUNDING DISTRIBUTION</t>
  </si>
  <si>
    <t>Home Maintenance</t>
  </si>
  <si>
    <t>Home Furniture &amp; Decoration</t>
  </si>
  <si>
    <t>Home Remodeling</t>
  </si>
  <si>
    <t>Vacation</t>
  </si>
  <si>
    <t>QUARTERLY SAVINGS DISTRIBUTION</t>
  </si>
  <si>
    <t>Cash Fund</t>
  </si>
  <si>
    <t>Employer 401K</t>
  </si>
  <si>
    <t>Market Investments</t>
  </si>
  <si>
    <t>Speculative Investments</t>
  </si>
  <si>
    <t>Additional Debt Repayment (PMI)</t>
  </si>
  <si>
    <t>INVEST FUNDS IN HSA EVERY QUARTER</t>
  </si>
  <si>
    <t>TIMING</t>
  </si>
  <si>
    <t>ACTION</t>
  </si>
  <si>
    <t>WHAT</t>
  </si>
  <si>
    <t>WHERE</t>
  </si>
  <si>
    <t>Period 1</t>
  </si>
  <si>
    <t>Period 2</t>
  </si>
  <si>
    <t>Clean</t>
  </si>
  <si>
    <t>Hard Surfaces</t>
  </si>
  <si>
    <t>01: Interior-General</t>
  </si>
  <si>
    <t>Wood Surfaces</t>
  </si>
  <si>
    <t>Carpet and Rugs</t>
  </si>
  <si>
    <t>Feather Dust</t>
  </si>
  <si>
    <t>Sanitize High Touch</t>
  </si>
  <si>
    <t>Clean Stains</t>
  </si>
  <si>
    <t>Sinks</t>
  </si>
  <si>
    <t>02: Wet Rooms</t>
  </si>
  <si>
    <t>Ceramic Tile</t>
  </si>
  <si>
    <t>Countertops</t>
  </si>
  <si>
    <t>Range Top</t>
  </si>
  <si>
    <t>03: Kitchen</t>
  </si>
  <si>
    <t>Kitchen Backspash</t>
  </si>
  <si>
    <t>Microwave</t>
  </si>
  <si>
    <t>Service</t>
  </si>
  <si>
    <t>Knife Sharpening</t>
  </si>
  <si>
    <t>Mirrors</t>
  </si>
  <si>
    <t>04: Bathrooms</t>
  </si>
  <si>
    <t>Toilet Bowls</t>
  </si>
  <si>
    <t>Shower Tile</t>
  </si>
  <si>
    <t>Shower Glass</t>
  </si>
  <si>
    <t>Bathtubs</t>
  </si>
  <si>
    <t>05: Mudroom</t>
  </si>
  <si>
    <t>Pet Laying Areas</t>
  </si>
  <si>
    <t>Food &amp; Water Dishes</t>
  </si>
  <si>
    <t>Refresh Litter</t>
  </si>
  <si>
    <t>Vacuums</t>
  </si>
  <si>
    <t>Exercise Equipment</t>
  </si>
  <si>
    <t>06: Gym</t>
  </si>
  <si>
    <t>Exercise Matt</t>
  </si>
  <si>
    <t>07: Great Room</t>
  </si>
  <si>
    <t>Fountains</t>
  </si>
  <si>
    <t>Throw Rugs</t>
  </si>
  <si>
    <t>Large Furniture</t>
  </si>
  <si>
    <t>Small Kitchen Appliances</t>
  </si>
  <si>
    <t>Toaster</t>
  </si>
  <si>
    <t>Washer</t>
  </si>
  <si>
    <t>Coffee Maker Interior</t>
  </si>
  <si>
    <t>Dishwasher</t>
  </si>
  <si>
    <t>Range Hood &amp; Filter</t>
  </si>
  <si>
    <t>Clean Garbage Disposal</t>
  </si>
  <si>
    <t>Range Oven Interiors</t>
  </si>
  <si>
    <t>Refrigerator Stainless Steel</t>
  </si>
  <si>
    <t>Coffe Maker, Grinder, &amp; Containers</t>
  </si>
  <si>
    <t>Seal</t>
  </si>
  <si>
    <t>Wood Kitchen Tools</t>
  </si>
  <si>
    <t>Stainless Steel</t>
  </si>
  <si>
    <t>Cast Iron</t>
  </si>
  <si>
    <t>Pitcher Filters</t>
  </si>
  <si>
    <t>TV Screens</t>
  </si>
  <si>
    <t>Dryer Vent</t>
  </si>
  <si>
    <t>08: Mechanical</t>
  </si>
  <si>
    <t>Water Filter System</t>
  </si>
  <si>
    <t>10: Plumbing</t>
  </si>
  <si>
    <t>Mattress</t>
  </si>
  <si>
    <t>11: Bedrooms</t>
  </si>
  <si>
    <t>Rotate Matress</t>
  </si>
  <si>
    <t>Cobwebs</t>
  </si>
  <si>
    <t>12: Basement</t>
  </si>
  <si>
    <t>De-Humidifier</t>
  </si>
  <si>
    <t>Inspect</t>
  </si>
  <si>
    <t>Moisture Damage</t>
  </si>
  <si>
    <t>Mold</t>
  </si>
  <si>
    <t>15: Attic</t>
  </si>
  <si>
    <t>Gardening</t>
  </si>
  <si>
    <t>Flower Bulbs</t>
  </si>
  <si>
    <t>20: Exterior-General</t>
  </si>
  <si>
    <t>Floor Pots</t>
  </si>
  <si>
    <t>Garbage Cans</t>
  </si>
  <si>
    <t>25: Garage</t>
  </si>
  <si>
    <t>Ceiling, and Floors</t>
  </si>
  <si>
    <t>Concrete Floors</t>
  </si>
  <si>
    <t>26: Vehicle</t>
  </si>
  <si>
    <t>30: Jessica's Work</t>
  </si>
  <si>
    <t>Slipcovers, Pillows, And Comforters</t>
  </si>
  <si>
    <t>Software Updates</t>
  </si>
  <si>
    <t>Exhaust Fans</t>
  </si>
  <si>
    <t>HVAC Registers</t>
  </si>
  <si>
    <t>Air Filter</t>
  </si>
  <si>
    <t>Air Intakes</t>
  </si>
  <si>
    <t>Ceiling Fans</t>
  </si>
  <si>
    <t>09: Electrical</t>
  </si>
  <si>
    <t>Light Fixtures</t>
  </si>
  <si>
    <t>Smoke Dectectors</t>
  </si>
  <si>
    <t>Carbon Monoxide Dectectors</t>
  </si>
  <si>
    <t>Utility Bills</t>
  </si>
  <si>
    <t>Outlets &amp; Switches</t>
  </si>
  <si>
    <t>Outdoor Lights</t>
  </si>
  <si>
    <t>Interior Lights</t>
  </si>
  <si>
    <t>Cords</t>
  </si>
  <si>
    <t>GFI Outlets</t>
  </si>
  <si>
    <t>Doorbell</t>
  </si>
  <si>
    <t>Descale Faucet Aerators &amp; Showerheads</t>
  </si>
  <si>
    <t>Descale Taps</t>
  </si>
  <si>
    <t>Slow Leak Toilets &amp; Sinks</t>
  </si>
  <si>
    <t>Sump Pump</t>
  </si>
  <si>
    <t>Water Softener</t>
  </si>
  <si>
    <t>Routine Drain Opener</t>
  </si>
  <si>
    <t>14: Storage</t>
  </si>
  <si>
    <t>Organize</t>
  </si>
  <si>
    <t>Store</t>
  </si>
  <si>
    <t>Donte Unused Clothes</t>
  </si>
  <si>
    <t>Animal Nesting</t>
  </si>
  <si>
    <t>Leaks During Storms</t>
  </si>
  <si>
    <t>Door Opener Battery Check</t>
  </si>
  <si>
    <t>Door Sensors</t>
  </si>
  <si>
    <t>Cabinet Interiors</t>
  </si>
  <si>
    <t>Sink Traps</t>
  </si>
  <si>
    <t>Cabinets</t>
  </si>
  <si>
    <t>Upper Cabinets Tops</t>
  </si>
  <si>
    <t>Refrigerator Freezer</t>
  </si>
  <si>
    <t>Refrigerator Coils</t>
  </si>
  <si>
    <t>Refrigerator Vent</t>
  </si>
  <si>
    <t>Refrigerator Top and Back</t>
  </si>
  <si>
    <t>Handles, Knobs, Racks, etc</t>
  </si>
  <si>
    <t>Winter Gear</t>
  </si>
  <si>
    <t>Clean Fireplace</t>
  </si>
  <si>
    <t>Furnance</t>
  </si>
  <si>
    <t>Air Handler</t>
  </si>
  <si>
    <t>Ceiling Fan Direction</t>
  </si>
  <si>
    <t>General</t>
  </si>
  <si>
    <t>13: Crawlspace</t>
  </si>
  <si>
    <t>Plumbing Insulation</t>
  </si>
  <si>
    <t>Duct Insulation</t>
  </si>
  <si>
    <t>General Insulation</t>
  </si>
  <si>
    <t>Exterior Doors</t>
  </si>
  <si>
    <t>Exterior Windows</t>
  </si>
  <si>
    <t>Window Wells</t>
  </si>
  <si>
    <t>Window Screens</t>
  </si>
  <si>
    <t>Flatwork</t>
  </si>
  <si>
    <t>Rake Leaves</t>
  </si>
  <si>
    <t>Trees Limbs &amp; Trash</t>
  </si>
  <si>
    <t>Prune Shrubs</t>
  </si>
  <si>
    <t>Walkways</t>
  </si>
  <si>
    <t>Freeze/Thaw Damage</t>
  </si>
  <si>
    <t>Positive Drainage</t>
  </si>
  <si>
    <t>Trip Hazards</t>
  </si>
  <si>
    <t>Post-Winter</t>
  </si>
  <si>
    <t>Pre-Winter</t>
  </si>
  <si>
    <t>Fencing</t>
  </si>
  <si>
    <t>Concrete Cracks</t>
  </si>
  <si>
    <t>Cracking</t>
  </si>
  <si>
    <t>21: Foundation</t>
  </si>
  <si>
    <t>Cracks at Sill</t>
  </si>
  <si>
    <t>Joints</t>
  </si>
  <si>
    <t>22: Masonry</t>
  </si>
  <si>
    <t>23: Siding</t>
  </si>
  <si>
    <t>Algae/Mildew</t>
  </si>
  <si>
    <t>Insect Damage &amp; Nesting</t>
  </si>
  <si>
    <t>Hail or Wind Damage</t>
  </si>
  <si>
    <t>Termite Damage</t>
  </si>
  <si>
    <t>Seal Nesting Soffits, Vents</t>
  </si>
  <si>
    <t>Caulking/Sealant/Paint</t>
  </si>
  <si>
    <t>Underground Drainage</t>
  </si>
  <si>
    <t>24: Roofing</t>
  </si>
  <si>
    <t>Clean Gutters &amp; Downspouts</t>
  </si>
  <si>
    <t>Hail Damage</t>
  </si>
  <si>
    <t>Soffit Air Flow</t>
  </si>
  <si>
    <t>Wind Damage</t>
  </si>
  <si>
    <t>Lawn Care Equipment</t>
  </si>
  <si>
    <t>Pressure Washer</t>
  </si>
  <si>
    <t>Self-Service Door</t>
  </si>
  <si>
    <t>Patio Furniture</t>
  </si>
  <si>
    <t>27: Pool Deck</t>
  </si>
  <si>
    <t>Organic Material</t>
  </si>
  <si>
    <t>Deck Nailing</t>
  </si>
  <si>
    <t>Fire Extinguisher</t>
  </si>
  <si>
    <t>Deckboards</t>
  </si>
  <si>
    <t>28: Grill</t>
  </si>
  <si>
    <t>Winterization</t>
  </si>
  <si>
    <t>Aerate</t>
  </si>
  <si>
    <t>29: Landscaping</t>
  </si>
  <si>
    <t>Pruning</t>
  </si>
  <si>
    <t>Fertilize</t>
  </si>
  <si>
    <t>New Grass</t>
  </si>
  <si>
    <t>Weed Control</t>
  </si>
  <si>
    <t>Closet Shelving</t>
  </si>
  <si>
    <t>Interior Windows, Windowsills</t>
  </si>
  <si>
    <t>Wall Scuffs or Marks</t>
  </si>
  <si>
    <t>Door Tracks</t>
  </si>
  <si>
    <t>Vac Upholstery</t>
  </si>
  <si>
    <t>Baseboards</t>
  </si>
  <si>
    <t>Stairs</t>
  </si>
  <si>
    <t>Trash Cans</t>
  </si>
  <si>
    <t>Plants</t>
  </si>
  <si>
    <t>Furniture and Cushions</t>
  </si>
  <si>
    <t>Wood Floors</t>
  </si>
  <si>
    <t>Things on Display</t>
  </si>
  <si>
    <t>Dust for Cobwebs</t>
  </si>
  <si>
    <t>Shampoo Carpets</t>
  </si>
  <si>
    <t>Window Blinds</t>
  </si>
  <si>
    <t>Window Coverings</t>
  </si>
  <si>
    <t>Wall Corners</t>
  </si>
  <si>
    <t>Walls</t>
  </si>
  <si>
    <t>Steam Clean Upholestry</t>
  </si>
  <si>
    <t>Door Hardware</t>
  </si>
  <si>
    <t>Door Seals</t>
  </si>
  <si>
    <t>Handrails and Stairs</t>
  </si>
  <si>
    <t>Closets, Drawers</t>
  </si>
  <si>
    <t>Leather Goods</t>
  </si>
  <si>
    <t>Tighten Furniture</t>
  </si>
  <si>
    <t>Lube Windows &amp; Doors</t>
  </si>
  <si>
    <t>Touch-Up Paint</t>
  </si>
  <si>
    <t>Touch-Up Drywall</t>
  </si>
  <si>
    <t>Draft Guards</t>
  </si>
  <si>
    <t>Air Leaks Through Walls in Cold</t>
  </si>
  <si>
    <t>Tile Grout</t>
  </si>
  <si>
    <t>Caulking</t>
  </si>
  <si>
    <t>Refridgerator Door Seals</t>
  </si>
  <si>
    <t>Range Overall</t>
  </si>
  <si>
    <t>Range Hood</t>
  </si>
  <si>
    <t>Shower Grout</t>
  </si>
  <si>
    <t>Dryer</t>
  </si>
  <si>
    <t>Ceramic Grout</t>
  </si>
  <si>
    <t>Clean Chimney</t>
  </si>
  <si>
    <t>Stockpile Firewood</t>
  </si>
  <si>
    <t>For Radon Levels</t>
  </si>
  <si>
    <t>Radon Fan</t>
  </si>
  <si>
    <t>Air Ducts</t>
  </si>
  <si>
    <t>Clean Outdoor Vents</t>
  </si>
  <si>
    <t>Adjust Floor Registers</t>
  </si>
  <si>
    <t>Power Down Condenser</t>
  </si>
  <si>
    <t>Water Heater Tank</t>
  </si>
  <si>
    <t>Plumbing Fixtures</t>
  </si>
  <si>
    <t>Anode Rod Change</t>
  </si>
  <si>
    <t>Water Heater</t>
  </si>
  <si>
    <t>Water Heater T&amp;P</t>
  </si>
  <si>
    <t>Drain Outdoor Spigots</t>
  </si>
  <si>
    <t>Winterize Gardens</t>
  </si>
  <si>
    <t>Winter Plowing Scheduling</t>
  </si>
  <si>
    <t>Ice Dams</t>
  </si>
  <si>
    <t>Dry Spots with Snow</t>
  </si>
  <si>
    <t>Pro Tune-Up Door</t>
  </si>
  <si>
    <t>Winter Supplies</t>
  </si>
  <si>
    <t>Recycle Old Paint</t>
  </si>
  <si>
    <t>Service Winter Snow Removal Items</t>
  </si>
  <si>
    <t>Arborist Review</t>
  </si>
  <si>
    <t>Irrigation</t>
  </si>
  <si>
    <t>Lawn</t>
  </si>
  <si>
    <t>Powerwash Concrete Flatwork</t>
  </si>
  <si>
    <t>Seal Concrete Flatwork</t>
  </si>
  <si>
    <t>Meal of the Week</t>
  </si>
  <si>
    <t>What is my weight?</t>
  </si>
  <si>
    <t>48"</t>
  </si>
  <si>
    <t>Tuning up my scorecards</t>
  </si>
  <si>
    <t>Losing weight last week</t>
  </si>
  <si>
    <t>Early morning bike ride</t>
  </si>
  <si>
    <t>Eating candy</t>
  </si>
  <si>
    <t>Black bean burgers</t>
  </si>
  <si>
    <t>She was uptight when she got home</t>
  </si>
  <si>
    <t>Pretty proud about yesterday's performance</t>
  </si>
  <si>
    <t>I am really grateful that I felt good yesterday!</t>
  </si>
  <si>
    <t>Today I am not going to eat candy and I am going to be nice to Jess</t>
  </si>
  <si>
    <t>Couch Covers</t>
  </si>
  <si>
    <t>Yearly Physical Exam</t>
  </si>
  <si>
    <t>Yearly Eye Exam</t>
  </si>
  <si>
    <t>Mail Order Blood Labs</t>
  </si>
  <si>
    <t>Yearly Meetings with Medical Specialists</t>
  </si>
  <si>
    <t>S</t>
  </si>
  <si>
    <t>T</t>
  </si>
  <si>
    <t>Treat of the Week</t>
  </si>
  <si>
    <t>Game of the Week</t>
  </si>
  <si>
    <t>Week of 1/9/2023</t>
  </si>
  <si>
    <t>Monthly Questionaire</t>
  </si>
  <si>
    <t>What is BMI ratio?</t>
  </si>
  <si>
    <t>What is average resting heart rate?</t>
  </si>
  <si>
    <t>What is my blood pressure?</t>
  </si>
  <si>
    <t>Seasonal Questionaire</t>
  </si>
  <si>
    <t>Bi-Annual Questionaire</t>
  </si>
  <si>
    <t>Solstice</t>
  </si>
  <si>
    <t>Summer</t>
  </si>
  <si>
    <t>Dentist Visit</t>
  </si>
  <si>
    <t>What regrets do I have this season?</t>
  </si>
  <si>
    <t>What is my biggest blind spot in my knowledge?</t>
  </si>
  <si>
    <t>Yearly Questionaire</t>
  </si>
  <si>
    <t>What are the outstanding positive events of the year in my life?</t>
  </si>
  <si>
    <t>What did I do this year to show I am getting the most out of life?</t>
  </si>
  <si>
    <t>What did I do this year to show I am maintaining my composure in the face of suffering and hardships?</t>
  </si>
  <si>
    <t>Professsinoal Therapy Course Completed</t>
  </si>
  <si>
    <t>Working on the scorecards</t>
  </si>
  <si>
    <t>Great first visit with my new general doc</t>
  </si>
  <si>
    <t>Knocking out all the tasks with my doc visit</t>
  </si>
  <si>
    <t>Still getting my workouts done</t>
  </si>
  <si>
    <t>She is upset about me getting frustrated with her</t>
  </si>
  <si>
    <t>It was a shitty day after the appt.</t>
  </si>
  <si>
    <t>I am grateful to have a doc that actually looks like she will care</t>
  </si>
  <si>
    <t>I am going to be nice to Jess tonight no matter what!</t>
  </si>
  <si>
    <t>120/70</t>
  </si>
  <si>
    <t>What is average resting heart rate this month?</t>
  </si>
  <si>
    <t>What is my spot check blood pressure?</t>
  </si>
  <si>
    <t>Gaining all the weight I did; not running my schedule; feeling too tired at times</t>
  </si>
  <si>
    <t>What is my BMI ratio?</t>
  </si>
  <si>
    <t>What kind of self-care do I need this season considering the events of last season?</t>
  </si>
  <si>
    <t>What was my biggest success last week?</t>
  </si>
  <si>
    <t>Figuring out the new scorecard process</t>
  </si>
  <si>
    <t>What is my biggest success last week?</t>
  </si>
  <si>
    <t>What new bad habits did I start last period that need stopped?</t>
  </si>
  <si>
    <t>Perfect food day</t>
  </si>
  <si>
    <t>Black Mirror episode</t>
  </si>
  <si>
    <t>Not starting my routine in the morning</t>
  </si>
  <si>
    <t>Chicken Sandwiches &amp; Salads</t>
  </si>
  <si>
    <t>She seemed tired yesterday</t>
  </si>
  <si>
    <t>I was really happy with my willpower today.</t>
  </si>
  <si>
    <t>The mind I have been given with enough discipline to accomplish my goals</t>
  </si>
  <si>
    <t>Today I am going to make Jess have a better night</t>
  </si>
  <si>
    <t>Talking over coffee with my mom</t>
  </si>
  <si>
    <t>Working on new idea processes</t>
  </si>
  <si>
    <t>Talking with my dad on the phone</t>
  </si>
  <si>
    <t>Salmon, Rice, and Veggies</t>
  </si>
  <si>
    <t>Too much weed</t>
  </si>
  <si>
    <t>I feel proud of what I accomplished yesterday</t>
  </si>
  <si>
    <t>Lose 30% of my bodyweight</t>
  </si>
  <si>
    <t>What is my neck, chest, arm, quad, and calve measures this season?</t>
  </si>
  <si>
    <t>24'13"</t>
  </si>
  <si>
    <t>16'48"</t>
  </si>
  <si>
    <t>16'30"</t>
  </si>
  <si>
    <t>24'40"</t>
  </si>
  <si>
    <t>15'48"</t>
  </si>
  <si>
    <t>34'03"</t>
  </si>
  <si>
    <t>18'24"</t>
  </si>
  <si>
    <t>14'29"</t>
  </si>
  <si>
    <t>16'31"</t>
  </si>
  <si>
    <t>20'48"</t>
  </si>
  <si>
    <t>What were my twelve best mile times last season?</t>
  </si>
  <si>
    <t>My shoulder needs to be repaired with PT</t>
  </si>
  <si>
    <t>Rehab Shoulder</t>
  </si>
  <si>
    <t>What are my neck, chest, arm, quad, and calve measures this season?</t>
  </si>
  <si>
    <t>Getting angry at Jessica as kind of a default position</t>
  </si>
  <si>
    <t>Where was my biggest blind spot last month?</t>
  </si>
  <si>
    <t>I came back to the planner and made it even more useful to me!</t>
  </si>
  <si>
    <t>Moving back to Peoria; Continuing to refine my life process; Saying goodbye to friends and places in Indy; Trip to Miami, Wisconsin, &amp; California along with the vacation project in general; coming up with all the clubs in a definitive version; being close to family; getting the big money; my kitty finally got better; I continue to not have to work; my mom retired finally</t>
  </si>
  <si>
    <t>Did not do</t>
  </si>
  <si>
    <t>How many squats did I do in a row last period?</t>
  </si>
  <si>
    <t>How many sit-ups did I do in a row last period?</t>
  </si>
  <si>
    <t>How many push-ups did I do in a row last period?  How many pull-ups did I do in a row last period?</t>
  </si>
  <si>
    <t>Watching Commando</t>
  </si>
  <si>
    <t>Talking to Matt on the phone</t>
  </si>
  <si>
    <t>Afternoon nap</t>
  </si>
  <si>
    <t>Too much caffeine</t>
  </si>
  <si>
    <t>She was very happy to be off work</t>
  </si>
  <si>
    <t>Bad vertigo day.  I felt scared</t>
  </si>
  <si>
    <t>The vertigo</t>
  </si>
  <si>
    <t>I am going to have a fun day out today</t>
  </si>
  <si>
    <t>Stumbling on "Popcorn Heaven" during explore Peoria</t>
  </si>
  <si>
    <t>Afternoon nap after daquiris</t>
  </si>
  <si>
    <t>Pinball marathon last night</t>
  </si>
  <si>
    <t>Potbelly</t>
  </si>
  <si>
    <t>She didn't want to go out, but she really enjoyed it after</t>
  </si>
  <si>
    <t>Fun day but I didn’t feel great inside because of the overdoing</t>
  </si>
  <si>
    <t>I am grateful that Sue is around to entertain Burk</t>
  </si>
  <si>
    <t>I am not going to drink today</t>
  </si>
  <si>
    <t>Spreadsheets Updated for New Week</t>
  </si>
  <si>
    <t>Watching football at my parent's house</t>
  </si>
  <si>
    <t>Back rub before bed</t>
  </si>
  <si>
    <t>Watching Ben Franklin kick ass in a doc last night</t>
  </si>
  <si>
    <t>I fell into old patterns at my folks house and did not have the energy I would have liked</t>
  </si>
  <si>
    <t>She had a fun time at my parent's house yesterday</t>
  </si>
  <si>
    <t>I felt unenergetic all day</t>
  </si>
  <si>
    <t>I am grateful today is Monday and it raining.  Beautiful situation right now</t>
  </si>
  <si>
    <t>Today I am going to have a decent time running errands</t>
  </si>
  <si>
    <t>Week of 1/16/2023</t>
  </si>
  <si>
    <t>Revamping the scorecards into a useable state</t>
  </si>
  <si>
    <t>Controlling my vertigo</t>
  </si>
  <si>
    <t>When you have one drink per week, have sex after</t>
  </si>
  <si>
    <t>Anger control techniques</t>
  </si>
  <si>
    <t>Daily writing process</t>
  </si>
  <si>
    <t>When you get old, have a pet</t>
  </si>
  <si>
    <t>Nootropics &amp; supplements to add</t>
  </si>
  <si>
    <t>Life extension practices</t>
  </si>
  <si>
    <t>Research supplements</t>
  </si>
  <si>
    <t>Research anti-aging</t>
  </si>
  <si>
    <t>Ensure deep breathing</t>
  </si>
  <si>
    <t>Negative feeling management (MOSE p. 222)</t>
  </si>
  <si>
    <t>Cold exposure</t>
  </si>
  <si>
    <t>Pre-sleep progressive relaxation</t>
  </si>
  <si>
    <t>Ketamine therapy for depression</t>
  </si>
  <si>
    <t>Budget process</t>
  </si>
  <si>
    <t>I need a way of better dealing with failure</t>
  </si>
  <si>
    <t>Intake inspiration and see what your brain comes up with</t>
  </si>
  <si>
    <t>Learn how to have conservation</t>
  </si>
  <si>
    <t>Select podcasts by specific learning idea in list</t>
  </si>
  <si>
    <t>Pulse ox meter for dad</t>
  </si>
  <si>
    <t>Books on audible</t>
  </si>
  <si>
    <t>Anger management process</t>
  </si>
  <si>
    <t>How can I clean my tongue better</t>
  </si>
  <si>
    <t>Apply cultural universals to scorecard</t>
  </si>
  <si>
    <t>Bug head net</t>
  </si>
  <si>
    <t>Try to test run experimental stuff ahead of time to make sure it works</t>
  </si>
  <si>
    <t>Study, Do, Play</t>
  </si>
  <si>
    <t>Control consumption even when around other people</t>
  </si>
  <si>
    <t>Expand the scorecard system to more granularity or to apply to other events in my life</t>
  </si>
  <si>
    <t>Challenge assumptions process</t>
  </si>
  <si>
    <t>Great chest workout</t>
  </si>
  <si>
    <t>Watching historical footage</t>
  </si>
  <si>
    <t>New photo journal scoring process</t>
  </si>
  <si>
    <t>Self service</t>
  </si>
  <si>
    <t>Chicken Sandwiches</t>
  </si>
  <si>
    <t>She seemed overworked</t>
  </si>
  <si>
    <t>Regretful-productive day but didn’t have much fun</t>
  </si>
  <si>
    <t>Grateful to discover I need to get a handle on inflammation</t>
  </si>
  <si>
    <t>Today I am going to only have 4 bowls</t>
  </si>
  <si>
    <t>Angry</t>
  </si>
  <si>
    <t>Chips and salsa</t>
  </si>
  <si>
    <t>Hanging the mag chart</t>
  </si>
  <si>
    <t>Beating Centipede</t>
  </si>
  <si>
    <t>Over consumption leading to vertigo</t>
  </si>
  <si>
    <t>Salmon, Carrots, and Broccoli</t>
  </si>
  <si>
    <t>She seemed to enjoy our few projects at night rather than be burdened by them</t>
  </si>
  <si>
    <t>Satisfied-productive day and I had more fun</t>
  </si>
  <si>
    <t>Having enough energy to get everything done yesterday despite some difficulties</t>
  </si>
  <si>
    <t>Today I am going to keep myself from vertigo attack through over consumption</t>
  </si>
  <si>
    <t>Weekly</t>
  </si>
  <si>
    <t>Monthly</t>
  </si>
  <si>
    <t>Pre-Liminary Budgeting</t>
  </si>
  <si>
    <t>Afternoon Rest</t>
  </si>
  <si>
    <t>Learning subject tune-up</t>
  </si>
  <si>
    <t>Finding a decent Madden to play for a long time</t>
  </si>
  <si>
    <t>Night Sky &amp; gaming Marathon</t>
  </si>
  <si>
    <t>Not completing my physical goal</t>
  </si>
  <si>
    <t>Spaghetti w/ Chicken</t>
  </si>
  <si>
    <t>We are having difficulty communicating right after she gets off work</t>
  </si>
  <si>
    <t>Optimistic-not perfect yesterday, but it getting better</t>
  </si>
  <si>
    <t xml:space="preserve">I don't feel very grateful right now, but I know I should be. </t>
  </si>
  <si>
    <t>Today I am going to think about good things because my mind is not right</t>
  </si>
  <si>
    <t>Categories: Top 3 Events, Dinner, Note about Jess, Describe Feeling about Day</t>
  </si>
  <si>
    <t>Week of 12/26/22</t>
  </si>
  <si>
    <t>12/30/22: Finishing the first draft of the wood rack; listening to albums at night; new minecraft map; Rick's chicken; Jess had a tough week of work; got pissed at my dad for talking shit on my wood rack</t>
  </si>
  <si>
    <t>12/29/22: Hanging out with my dad; starting the wood rack; watching a Million Ways to Die in the West; Jess thought the movie was good; I little bothered by how my dad and I work together now.</t>
  </si>
  <si>
    <t>12/28/22: Finished up checklist for the new year, quarter, and month; plotting out the wood rack; coming up with magnetic chart idea; Jess is getting worn out by work; kicked ass today, but I need to get along better with Jess.</t>
  </si>
  <si>
    <t>12/27/22: Re-organized the study club tab again-much more functional; listened to some great podcasts with good rentention; watched the Matrix with Jess; Core-Life Eatery for Dinner; Jess continued her Jeporady run at night; overall good day that would have been better if I got my consumption right.</t>
  </si>
  <si>
    <t>12/26/22: Complete food overload as we finished up the Christmas weekend.  I finished Thornebreaker which had a cool ending.</t>
  </si>
  <si>
    <t>Week of 12/19/22</t>
  </si>
  <si>
    <t>12/26/22: Lots of presents today.  We found the missing piece from the "Still Raining, Still Dreaming" sign.  We had a great meal as well, before taking off and heading home to see my kitty.</t>
  </si>
  <si>
    <t>12/25/22: Had a fun day starting in Peoria and ending up staying the night at my folk's house. Not much to report other than that.</t>
  </si>
  <si>
    <t>12/20/22: Kicking the dip is tough.  I got angry, but I moved on.  I feel like shit today as well haha.</t>
  </si>
  <si>
    <t>12/19/22: Worked hard on my mom's christmas gift yesterday. I am trying to tackle the dip problem again.  Life has definitely lost some color since quiting again.</t>
  </si>
  <si>
    <t>12/18/22: Finally settled back in after a vacation in California last week.  Good day getting back on track except for Jessica sneak attacking brownies which made my gut go to hell and back.</t>
  </si>
  <si>
    <t>Week of 12/5/22</t>
  </si>
  <si>
    <t>12/7/22: Completed some goals yesterday and had a good night.  We had some drinks, listened to Curtis Mayfield, and watched a Dave Chappelle special.</t>
  </si>
  <si>
    <t>12/6/22: My dad came down yesterday and brought a table saw and the a planer.  He also helped me finalize the workbench plan in the garage.  I was off schedule last night for the most part.</t>
  </si>
  <si>
    <t>12/5/22: Chicken noodle soup day.  Spent most of the day knocking out to-dos and then chilled at night. Jess still did her workouts which was awesome.</t>
  </si>
  <si>
    <t>Week of 11/28/22</t>
  </si>
  <si>
    <t>11/28/22: Jess and I kicked ass all day today.  We started the picture scoller, decorated the tree, mounted our sticker poster in a frame, and painted our psycheledic clock.  My legs were absolutely shredded from doing squats the day before.</t>
  </si>
  <si>
    <t xml:space="preserve">12/3/22: Jess and I picked up a giant 10' tree today.  It was a beautiful specimen that they had on display at Cinnamon Tree farm. Typical Saturday night of hanging out </t>
  </si>
  <si>
    <t>12/2/22: Productive rest day yesterday with no drinking.  Put together the new shower stuff and watched a lot fo documentaries.</t>
  </si>
  <si>
    <t>12/1/22: Hung out at my folk's house today and listened to Larry's Top 100.  Also made a shitty a birthday cake haha.</t>
  </si>
  <si>
    <t>11/30/22: Ate too much today.  Went shopping with Jess at Glen Hollow.</t>
  </si>
  <si>
    <t>11/29/22: Jess's birthday yesterday.  We went driving around through Dunlap to Metamora where we saw a courthouse Lincoln used to practice law in.  We ended up having dinner at an Italian place.</t>
  </si>
  <si>
    <t>11/28/22: Got back on track with everything yesterday after a rough weekend.  Played a lot of games and watched a ton of movies.  Highlight of the day was mounting the puzzle.</t>
  </si>
  <si>
    <t>Week of 11/21/22</t>
  </si>
  <si>
    <t>11/21/22:Picked up the Turkey yesterday and meal planned for Thanksgiving.  We finally finished up the meatballs I made on Saturday which were still awesome.  Not much as of note to report.</t>
  </si>
  <si>
    <t>Week of 11/14/22</t>
  </si>
  <si>
    <t xml:space="preserve">Weekend: Stayed in this weekend and got fat haha.  We watched a lot of movies and played a lot of games.  </t>
  </si>
  <si>
    <t>11/18/22: Another day of working out and playing Skyrim.  Nightime wasn't super eventful.</t>
  </si>
  <si>
    <t>11/17/22: I worked by butt off in the monring to get all my exercise and chores in.  My dad hitched a ride with my mom, and he hung out for the afternoon.  Dad was really helpful in laying out the garage concept.  We have a good plan that I'm going to start on next week.</t>
  </si>
  <si>
    <t>11/16/22: More of the same today.  Workouts, Skyrim, and hanging at night.  Finally had some salads again and they were delicious.</t>
  </si>
  <si>
    <t>11/15/22:First workouts on the new equipment.  It was a smooth experience.  Other than that, played a lot of Skyrim and hung out with Jess.</t>
  </si>
  <si>
    <t>11/14/22: Decent Monday yesterday even though I had the spinds pretty bad.   We had our new weight trainer set-up. Can't wait to try it tomorrow. Devasting news on the Skyrim character as I had to restart because of a major bug.</t>
  </si>
  <si>
    <t>11/13/22: Great day yesterday that started in Kewanee at my parent's house.  We made a massive lasagna while Dad played some music and we had some drinks.  We watched the Bears lose again, but at least we had 30 points again.  I headed home after the game, and I was pretty lazy at night with a slight hangover.   We raided the lasagna at 10pm, and it was glorious.</t>
  </si>
  <si>
    <t>Week of 10/24/22</t>
  </si>
  <si>
    <t>-10/26/22: It was the two year anniversary of me quitting my job today.  I was supposed to go have lunch with Indy friends, but I skipped it to not have to ask Jess lol.  We had chili for dinner and watched our TV shows.</t>
  </si>
  <si>
    <t>-10/25/22: Skyrim day again today for me after meeting with another architect. The Bears wrecked the Pats the light before.  At night, Jess made her first study club pick about geology.</t>
  </si>
  <si>
    <t>-10/24/22: Raked and mulched leaves today.  It was a crazy two hour workout. Also went to Fitness for All to get pricing (7k haha).  Good night with Jess watching the Bears at Patriots.</t>
  </si>
  <si>
    <t>Week of 10/17/22</t>
  </si>
  <si>
    <t>-10/17/22: Decent day today where I went on a store run, and generally didn’t do a whole lot.  Kicked off the new study club with Jess.</t>
  </si>
  <si>
    <t>Week of 10/10/22</t>
  </si>
  <si>
    <t>-10/9/22: The folks came by today to watch the Bears game.  I made a great breakfast and then proceeded to get shit faced haha.  I passed out about 4:30pm.  Justin Fields finally played well in the Bears game.</t>
  </si>
  <si>
    <t>-10/8/22: Another Sudafed day.  Worked mostly on modeling the great room in Minecraft which I proceeded not to save haha.  Sue also visited with a shit ton of vegetables.  Jessica passed out from Whiskey and Cokes that night.</t>
  </si>
  <si>
    <t>-10/7/22: Skyrim day again and not much else to remember.</t>
  </si>
  <si>
    <t>-10/6/22: Took Sudafed today and pounded Skyrim haha.</t>
  </si>
  <si>
    <t>-10/5/22: Skyrim is back</t>
  </si>
  <si>
    <t>-10/4/22: Headache day on the caffeine withdrawal.  I was out of it.</t>
  </si>
  <si>
    <t>-10/3/22: Had to meet an HVAC guy this morning, so my morning was a little rushed. Not the most fun day, but I felt like I took care of business.  Night was solid, but not special.</t>
  </si>
  <si>
    <t>-10/2/22: Went over to the folk's house for the Bears game.  It was a good day hanging out even thought the Bears lost.  Larry is still fucking hurt from getting annihilated last Sunday haha.</t>
  </si>
  <si>
    <t>-10/1/22: Great Saturday with Jess where we did a bunch of projects and enjoyed each other's time.  We started the High Flying Freaks poster!</t>
  </si>
  <si>
    <t>-9/30/22: Jess has her test today.  I hung out and made stuffed peppers.  Fun day with a few drinks at night.  Ice cream cake from Dairy Queen was the shit.</t>
  </si>
  <si>
    <t>-9/29/22: Barely remember this day after 5 days haha.  Not enough documentation to remember everything. I remember some killer mac &amp; cheese though haha.</t>
  </si>
  <si>
    <t>-9/28/22: Lots of gaming yesterday with a clean diet.  Hurricane Ian battered the west coast of Florida.  We watched two full Ken Burns' docs</t>
  </si>
  <si>
    <t>-9/27/22: Total bum yesterday with under 6000 steps.</t>
  </si>
  <si>
    <t>-9/26/22: Good Monday with Jess at home.  Did my full routine to show her how it is done.</t>
  </si>
  <si>
    <t>Wee of 9/19/22</t>
  </si>
  <si>
    <t>-9/25/22: My folks came down for the Bears game and we got totally annihilated on rum punch.  My mom won the NERF target shooting game.  Bears won, but we were passed out lol.  Rough night of laying/sleeping on the couch.</t>
  </si>
  <si>
    <t>-9/24/22: Explore Peoria kicked off with a scouting of nearby suburbs and a trip to Luthy Botanical Park.  We bought some neat stuff.  We had Alexander's for dinner</t>
  </si>
  <si>
    <t>-9/23/22: Went over and hung out with my dad last night.  Fun date night with Jess going out to Weaver's and playing co-op games.</t>
  </si>
  <si>
    <t>-9/22/22: Worked on the list quite a bit today.  Stayed engaged enough to be interested in the list.</t>
  </si>
  <si>
    <t>-9/21/22: Spent the morning sending out emails for accepted proposals.  Worked out like an animal haha.  We finished up the Lewis and Clark doc at night.</t>
  </si>
  <si>
    <t>-9/20/22: Not the most productive day since I spent most of the day trying to get Madden 23 playable. We started a Ken Burn's Lewis &amp; Clark as well.</t>
  </si>
  <si>
    <t>-9/19/22: Stayed the day at my parent's house and did a 90 minute bike ride.  Also gave the go ahead on the driveway re-pour.</t>
  </si>
  <si>
    <t>-9/18/22: Drove to my folks house for a day of hanging out and football watching.  I made homemade spaghetti and we got drunk as hell on Long Island iced teas.  We even went to the basement for awhile.</t>
  </si>
  <si>
    <t>-9/17/22: Great day hanging out with Jessica after she got off of work at noon.  We had a good time knocking out our weekly projects while getting a little toasted haha.</t>
  </si>
  <si>
    <t>-9/16/22: Jessica was working from home yesterday.  Had a productive day getting the album club tuned up.  My Top 100 is looking good after a year of reviews.</t>
  </si>
  <si>
    <t>-9/15/22: Sudafed and Madden 23 today.  I did not accomplish much else outside of my core routine.</t>
  </si>
  <si>
    <t>-9/14/22: I have no idea what I did that day, but it was not much.</t>
  </si>
  <si>
    <t>-9/13/22: Worked on vacation mapping and played the shit out of Madden 23. HVAC tech came by.</t>
  </si>
  <si>
    <t>-9/12/22: Got back on track yesterday.  Most of the day was thinking about ripping out the master suite to provide for a real great room the size of the basement.</t>
  </si>
  <si>
    <t>Week of 9/5/22</t>
  </si>
  <si>
    <t>-9/11/22: Bears get first victory of the Eberflus era</t>
  </si>
  <si>
    <t>-9/10/22: Hung out at the house and didn’t do much</t>
  </si>
  <si>
    <t>-9/9/22: Contractors again today with a great afternoon nap.</t>
  </si>
  <si>
    <t>-9/8/22: Contractors everywhere today including insulation guys.  Good day.</t>
  </si>
  <si>
    <t>-9/7/22: Made so many calls yesterday that I almost broke my phone-haha.  Lined up everything I need to winterize the house.</t>
  </si>
  <si>
    <t>-9/6/22: Not the most productive day yesterday, but I did make a delicious dinner.  At night, we didn’t do a whole lot of memorable things.</t>
  </si>
  <si>
    <t>-9/5/22: Labor day today.  Jess and I dropped some Sudafed, got drunk, and screwed.</t>
  </si>
  <si>
    <t>Week of 8/29/22</t>
  </si>
  <si>
    <t>-9/4/22: Had Sue come over and we went to Goofy Ridge.  Great road trip on the inaugural Explore IL trip.</t>
  </si>
  <si>
    <t>-9/3/22: Made breakfast with my folks and then headed by home.  I won at darts too lol. Marathoned Archive 81 on Netflix at night.</t>
  </si>
  <si>
    <t>-9/2/22: Rode with Jess back to my folk's house.  We both stayed the night!</t>
  </si>
  <si>
    <t>-9/1/22: Drove back home after staying the night at my parent's and had a productive day.</t>
  </si>
  <si>
    <t>-8/31/22: Hung out with my day today.  Stayed the night at my parent's place</t>
  </si>
  <si>
    <t>-8/30/22: Made some refinements to the photo themes during the day.  Decent night with Jessica with a good screw at the end.</t>
  </si>
  <si>
    <t>-8/29/22: Routine Monday where I got re-organized and did the store runs.  At night, Jess and I worked on the planning and knocking out some easy tasks.  I did get the light remotes re-programmed.</t>
  </si>
  <si>
    <t>Week of 8/22/22</t>
  </si>
  <si>
    <t>-8/28/22: Got pissed at Jess again after we both drank too much.  I told her I don’t like a woman talking to me like that.</t>
  </si>
  <si>
    <t>-8/27/22: Saturday was a decent day, but Jess was on call.  Fun night drinking Long Island Iced Tea</t>
  </si>
  <si>
    <t>-8/26/22: Didn’t do my stuff today, but I had some very good conversations with friends.  Other than that, it was not a great day.</t>
  </si>
  <si>
    <t>-8/24/22: My energy level has been down for awhile now.  I worked pretty steadily on the home cleaning and maintenance program.  Pretty good night between Jess and I-we are back!</t>
  </si>
  <si>
    <t>-8/23/22: Productive day yesterday during the day.  Jess had to pull her first call shift, and it went well.  I won the Welterweight title in the UFC as well haha.</t>
  </si>
  <si>
    <t>-8/22/22: Man I was physically dead today.  I battled through to do my core routine, but I didn’t really ever get fully going. Jess's work is making progress on recognizing the division is fucked up, and I am very grateful for that.</t>
  </si>
  <si>
    <t>Week of 8/15/22</t>
  </si>
  <si>
    <t>-8/21/22: Jess had her life insurance interview and blood sample today.  That means she is back in action for smoking. It's about time man as I was full of my attitude and hers.  Onward and upward.</t>
  </si>
  <si>
    <t>-8/20/22: My parents came down today for supper and game club.  It was a good time, but dad and I could not get the damn squeak fixed haha.  Also I basically fucked up all the food in some way or another LOL!</t>
  </si>
  <si>
    <t>-8/19/22: Great day today with lots of productivity.  I reworked our planning method for the weekend. I'm grateful to roll it out.</t>
  </si>
  <si>
    <t>-8/18/22: Productive day yesterday putting in calls for the house and knocking out tasks. I had chips, avocado smash, and margs ready to roll when Jess got home and we listened to "Texas Flood".  Burk was on fire again as usual-I'm ready for the drinking rowdiness to end. I am grateful I was able to pull out of an anger tailspin yesterday.</t>
  </si>
  <si>
    <t>-8/17/22: Had GI issues the night before from oats-not good.  I slept in, and then worked the driveway problem along with other small goals.  Jess and I finished Black Summer at night as I was pretty spent and grumpy haha. I am grateful that our realtor had contacts to get this estimate going for the driveway.</t>
  </si>
  <si>
    <t>-8/16/22: Not the most productive day today, but I went back to a push/pull weight spilt that seems solid.  We watched "Virunga" at night and had awesome kitchen sandwiches.  Overall it was a good day.</t>
  </si>
  <si>
    <t>-8/15/22: Took a lot of planning yesterday to get organized.  I got there and had a very hard run.  Also had a great night for a Monday with steaks and "Kentucky Lemonade".  I'm grateful Jess and I kept our bickering to a minimum last night.</t>
  </si>
  <si>
    <t>Week of 8/8/22</t>
  </si>
  <si>
    <t>-8/14/22:  Lazy Sunday today with Jess.  Great UFC 4 marathon today and I'm grateful I did not get hurt pulling the old accent lights from the front yard.</t>
  </si>
  <si>
    <t>-8/13/22:Fun day picking up the new CT5 Cadillac with Jess.  We took a road trip up the river to Princeton with a stop at Condit's Ranch.  Grateful the car seems to have nothing wrong with it.</t>
  </si>
  <si>
    <t>-8/12/22:  Good day hanging with the my dad installing a new hippie center and sink faucet.  Had some drinks too!  Grateful to share the day with my dad and that the sink doesn't leak even though we missed a gasket.</t>
  </si>
  <si>
    <t>-8/11/22: Was down today after screwing up my meds last night.  Did very little besides a hard workout.  I'm grateful that Jess is considerate enough to not ride me while I'm down haha.</t>
  </si>
  <si>
    <t>-8/10/22: Not as productive today, but I did get my health routine on a pretty good track.  I need to find a way to make achieving my goals more fun.  I'm grateful for a smooth health process, and for not being so lazy I don’t work out.</t>
  </si>
  <si>
    <t>-8/9/22: My energy continues to be down some this week.  I rallied nicely though to get a strong workout in.  However, I don’t feel very motivated to knock out projects right now.  I will keep battling.  Thank you Lord for this precious life where I can have these feelings in a very manageable way.</t>
  </si>
  <si>
    <t>-8/8/22: I sure didn’t wake up right yesterday morning.  It took me quite awhile to bounce back, but I did have a good health day even if I didn’t have the most productive day.  I'm grateful that I had enough strength to finish strong!  I had some good exchanges with Jessica last night and I'm so grateful for the life she is providing.</t>
  </si>
  <si>
    <t>-8/7/22: First round of supper club today and it was a stunning success.  I also won the inaugural game of the gaming club.  I was grateful that we were more productive this weekend with no big fights.</t>
  </si>
  <si>
    <t>-8/6/22: Saturday I woke up a little rough; but we had a nice comeback.  We went to Robinson Park and hiked a trail. I found thinking and looking at Buddhist concepts was providing some fruit.  The Middle Way indeed.</t>
  </si>
  <si>
    <t>-8/5/22: Friday was a fun day! We drank Jack &amp; Cokes and stayed up until 1am.  I will be glad when Jessica is back to normal hahaha.</t>
  </si>
  <si>
    <t>-8/4/22: I am feeling and eating well right now and physically I feel the best I have in a long time.  That being said, I am finding it difficult to stay as productive as I want to be.  I did accomplish the finishing up the house budget and a brain training process.  I guess all in all, I did OK lol.</t>
  </si>
  <si>
    <t>-8/3/22: Pretty strong day yesterday both mentally and physically.  I found a working rhythm yesterday where I was happier while still getting things done.  I have abandoned a lot of the my old system, but it is working.  I'm grateful I have the discipline to forge a new routine after quite a bit of stress.  I am grateful that I didn't get too angry last night when Jess said she wanted to give her mom a benefit without confirming with me.</t>
  </si>
  <si>
    <t>-8/2/22: Another semi-rough day yesterday, but I did make a nice recovery.  The routine is beginning to take hold which I am very grateful for.  I'm also grateful I don't have to think about how I am going to pay for gas on a daily basis.</t>
  </si>
  <si>
    <t>-8/1/22: Energy was down today.  I did my best, and it was good enough haha.  I am grateful that I got a good workout in today.  I am very glad I didn't have to work today!!!</t>
  </si>
  <si>
    <t>-7/29/22: I am tired today after working my ass of all week.  Gonna have some fun this weekend to celebrate all the progress!  I'm grateful to have some structure back to the weekends.  I'm grateful that my mom doesn't have to work until noon tomorrow.</t>
  </si>
  <si>
    <t>-7/28/22: Another day where the new program is getting dialed in.  Jessica's work seems intense, but she is coping well.  I'm grateful my wife is so cool and is trying her best at her new job. I'm grateful I didn't have to perform Jim Simpson's job during Covid-whew!</t>
  </si>
  <si>
    <t>-7/27/22: Great productive day today on the new HADES system haha.  I'm grateful for my dad and his love of speakers.  I'm grateful I don't have any vertigo symptoms after eating some possible trigger foods.</t>
  </si>
  <si>
    <t>How can I improve my Executive Functions, Emotion, Motivation, Perception, Memory, Creativity, Imagination. Integrity Responsibility Forgiveness Compassion Empathy Conscience Self-control Respect Kindness Tolerance Fairness, Cognitive Restructuring, Evidence for Assumptions, Critical Thinking, Appropriate Skepticism, Prediction Errors, Perceiving Emotions, Using Emotions, Understanding Emotions, Managing Emotions</t>
  </si>
  <si>
    <t>Old study club notes</t>
  </si>
  <si>
    <t>Music</t>
  </si>
  <si>
    <t>Best cleaning methods &amp; tools</t>
  </si>
  <si>
    <t>Watching the Northmen</t>
  </si>
  <si>
    <t>Jurassic Park evolution set-up</t>
  </si>
  <si>
    <t>Working on the arts research process</t>
  </si>
  <si>
    <t>Not hearing the nurse talk about my follow-up correctly</t>
  </si>
  <si>
    <t>She is repulsed by my anger</t>
  </si>
  <si>
    <t>I'm frustrated and tired</t>
  </si>
  <si>
    <t>I'm grateful that I can be frustrated and tired without having to go to work</t>
  </si>
  <si>
    <t>I am going to turn around my attitude</t>
  </si>
  <si>
    <t>Talking over coffee with my parents</t>
  </si>
  <si>
    <t>NBA marathon</t>
  </si>
  <si>
    <t>Watching Step Brothers for the first time</t>
  </si>
  <si>
    <t>Over consumption of sat fats</t>
  </si>
  <si>
    <t>Ham &amp; Beans; Papa John's Pizza</t>
  </si>
  <si>
    <t>She had a fun night last night I think</t>
  </si>
  <si>
    <t>Good night's rest last night</t>
  </si>
  <si>
    <t>I am going to not overconsume today</t>
  </si>
  <si>
    <t>Afternoon drinks and napping</t>
  </si>
  <si>
    <t>Candy fest</t>
  </si>
  <si>
    <t>It Takes Two co-op gaming</t>
  </si>
  <si>
    <t xml:space="preserve">Rice &amp; Beans </t>
  </si>
  <si>
    <t>She was very tired late at night</t>
  </si>
  <si>
    <t>Energetic-I got a lot done yesterday with ease</t>
  </si>
  <si>
    <t>Nice day at home relaxing yesterday</t>
  </si>
  <si>
    <t>Today I am not going to overconsume anything</t>
  </si>
  <si>
    <t>ACTUAL JAN 23</t>
  </si>
  <si>
    <t>BUDGET JAN 23</t>
  </si>
  <si>
    <t>ACTUAL FEB 23</t>
  </si>
  <si>
    <t>BUDGET FEB 23</t>
  </si>
  <si>
    <t>ACTUAL MAR 23</t>
  </si>
  <si>
    <t>BUDGET MAR 23</t>
  </si>
  <si>
    <t>SAVINGS 1Q-23</t>
  </si>
  <si>
    <r>
      <t>SAVINGS SPENT</t>
    </r>
    <r>
      <rPr>
        <b/>
        <sz val="10"/>
        <color theme="1" tint="0.24994659260841701"/>
        <rFont val="Times New Roman"/>
        <family val="1"/>
      </rPr>
      <t xml:space="preserve">     1</t>
    </r>
    <r>
      <rPr>
        <b/>
        <u/>
        <sz val="10"/>
        <color theme="1" tint="0.24994659260841701"/>
        <rFont val="Times New Roman"/>
        <family val="1"/>
      </rPr>
      <t>Q-23</t>
    </r>
  </si>
  <si>
    <t>Pest Treatment</t>
  </si>
  <si>
    <t>Critter Control</t>
  </si>
  <si>
    <t>March add $115</t>
  </si>
  <si>
    <t>V</t>
  </si>
  <si>
    <t>G</t>
  </si>
  <si>
    <t>C</t>
  </si>
  <si>
    <t>Taxes</t>
  </si>
  <si>
    <t>Bed</t>
  </si>
  <si>
    <t>St. Louis</t>
  </si>
  <si>
    <t>Landscape</t>
  </si>
  <si>
    <t>Fund</t>
  </si>
  <si>
    <t>Shop</t>
  </si>
  <si>
    <t>Woodburning project</t>
  </si>
  <si>
    <t>Design planning</t>
  </si>
  <si>
    <t>Getting angry at the budget meeting</t>
  </si>
  <si>
    <t>After I chewed her ass she came back around</t>
  </si>
  <si>
    <t>Productive-I kept attacking the items I was behind on the list</t>
  </si>
  <si>
    <t>Jess is taking to getting the list done which is cool</t>
  </si>
  <si>
    <t>I need to make Jess feel better at night</t>
  </si>
  <si>
    <t>Over consumption again</t>
  </si>
  <si>
    <t>Week of 1/23/2023</t>
  </si>
  <si>
    <t>Try reading and listening to a book at the same time</t>
  </si>
  <si>
    <t>Maybe do learning but number of facts rather than by program</t>
  </si>
  <si>
    <t>Look more into first principle thinking</t>
  </si>
  <si>
    <t>Best milk</t>
  </si>
  <si>
    <t>Future predictions in time capsule</t>
  </si>
  <si>
    <t>How can I apply Socratic questioning to my self</t>
  </si>
  <si>
    <t>During the week just buy foods off of a checklist</t>
  </si>
  <si>
    <t>Acasta Gneiss rock under glass</t>
  </si>
  <si>
    <t>How can I stop being overwhelmed by vertigo</t>
  </si>
  <si>
    <t>How can I challenge my assumptions</t>
  </si>
  <si>
    <t>Sleep apnea numbers and finger tracker</t>
  </si>
  <si>
    <t>Start going to estate sales.  How do I find them?</t>
  </si>
  <si>
    <t>Check out the great courses website for large learning packages</t>
  </si>
  <si>
    <t>Order new researched cleaning stuff over time</t>
  </si>
  <si>
    <t>Need to be a better listener and not interrupt people when I talk</t>
  </si>
  <si>
    <t>Only buy USDA organic labeled stuff</t>
  </si>
  <si>
    <t>4 Step Framework for Goals-1. What do you need to grow in order to get that goal 2. Observe your available opportunities and don't do things that don't support the goal 3. Have an action plan and think of it like a step ladder 4. Make year's about something-a theme</t>
  </si>
  <si>
    <t>Every year you want to be launching, learning, and loving something</t>
  </si>
  <si>
    <t>What is my growth plan?</t>
  </si>
  <si>
    <t>Need to make Jess feel better at night</t>
  </si>
  <si>
    <t>Need a self timeout</t>
  </si>
  <si>
    <t>Work on "Fitness for my mood"</t>
  </si>
  <si>
    <t>There must be a better way to formalize more of my behavior</t>
  </si>
  <si>
    <t>SOS spices</t>
  </si>
  <si>
    <t>teas for bed time &amp; Bring back tea</t>
  </si>
  <si>
    <t>Front yard initial steps</t>
  </si>
  <si>
    <t>47.5"</t>
  </si>
  <si>
    <t>46 5/8"</t>
  </si>
  <si>
    <t>Fan Dust</t>
  </si>
  <si>
    <t>Oil</t>
  </si>
  <si>
    <t>Weight Equipment</t>
  </si>
  <si>
    <t>Anger Management (Negative feeling management (MOSE p. 222))</t>
  </si>
  <si>
    <t>Skin Cancer Self Exam Completed</t>
  </si>
  <si>
    <t>Smooth ultrasound at clinic</t>
  </si>
  <si>
    <t>Clean start to the week</t>
  </si>
  <si>
    <t>Knocking out tasks last night</t>
  </si>
  <si>
    <t>Powerful-I kicked butt in the morning yesterday</t>
  </si>
  <si>
    <t>I am grateful I did not have a bad time at this hospital</t>
  </si>
  <si>
    <t>I am going to find the right curtains for Jess today</t>
  </si>
  <si>
    <t>being absorbed in the moment</t>
  </si>
  <si>
    <t>deliberate actions</t>
  </si>
  <si>
    <t>open-mindedness &amp; adaptability</t>
  </si>
  <si>
    <t>implementing health related best practices</t>
  </si>
  <si>
    <t>civility &amp; friendliness</t>
  </si>
  <si>
    <t>humor &amp; perceptive commentary</t>
  </si>
  <si>
    <t>creativity</t>
  </si>
  <si>
    <t>acceptance of suffering and frustration when I can do nothing about it</t>
  </si>
  <si>
    <t>considering ambiguity, nuance, and context when making judgements</t>
  </si>
  <si>
    <t>TruGreen</t>
  </si>
  <si>
    <t>Paid through Novermber</t>
  </si>
  <si>
    <t>Order First Alert smokes and retro wiring kit and interconnected</t>
  </si>
  <si>
    <t>Dinner was the bomb</t>
  </si>
  <si>
    <t>Low vertigo</t>
  </si>
  <si>
    <t>Good audio</t>
  </si>
  <si>
    <t>Not reading at night</t>
  </si>
  <si>
    <t>Chicken Jambalaya</t>
  </si>
  <si>
    <t>She really loves nature and animals</t>
  </si>
  <si>
    <t>Effective-the new system is working, but where is the fun?</t>
  </si>
  <si>
    <t>I am losing weight and I feel great</t>
  </si>
  <si>
    <t>I am going to have more fun today</t>
  </si>
  <si>
    <t>Mindset</t>
  </si>
  <si>
    <t>Formalize Fitness Routine w Flexibility, Walking, Visible Nutrient Counts</t>
  </si>
  <si>
    <t>Goal Execution Processes</t>
  </si>
  <si>
    <t>Talking with Matt</t>
  </si>
  <si>
    <t>Gears Tactics marathon</t>
  </si>
  <si>
    <t>Great bike ride</t>
  </si>
  <si>
    <t>Doing a goal out of sequence</t>
  </si>
  <si>
    <t>She had a tough day at work and she needed some relief</t>
  </si>
  <si>
    <t>Confused-I started to tinker with the scorecard with little plan</t>
  </si>
  <si>
    <t>I am starting to feel better everyday</t>
  </si>
  <si>
    <t>Today I am going to work on my goal's without wrecking my routine</t>
  </si>
  <si>
    <t>Finishing up scorecard edit</t>
  </si>
  <si>
    <t>Gears Tactics played</t>
  </si>
  <si>
    <t>I need to have more fun</t>
  </si>
  <si>
    <t>Lentil Soup</t>
  </si>
  <si>
    <t>She is really tired.  We need to work on that problem</t>
  </si>
  <si>
    <t>Bored-I love my system, but it doesn't feel as good as it should</t>
  </si>
  <si>
    <t>I love my kitty</t>
  </si>
  <si>
    <t>Great podcasts yesterday</t>
  </si>
  <si>
    <t>MON</t>
  </si>
  <si>
    <t>TUE</t>
  </si>
  <si>
    <t>SUN</t>
  </si>
  <si>
    <t>SAT</t>
  </si>
  <si>
    <t>FRI</t>
  </si>
  <si>
    <t>THU</t>
  </si>
  <si>
    <t>WED</t>
  </si>
  <si>
    <t>Eating fucking a whole bag of candy</t>
  </si>
  <si>
    <t>Physical 100</t>
  </si>
  <si>
    <t>Gears tactics</t>
  </si>
  <si>
    <t>The worst pizza ever</t>
  </si>
  <si>
    <t>Working is burning her out</t>
  </si>
  <si>
    <t>Exhausted-Ran out of gas and talked too damn much</t>
  </si>
  <si>
    <t>A good night's sleep</t>
  </si>
  <si>
    <t>Going to stay on schedule today</t>
  </si>
  <si>
    <t>Person of the Week kicked off</t>
  </si>
  <si>
    <t>Fun gaming marathon</t>
  </si>
  <si>
    <t>Choosing not to drink yesterday</t>
  </si>
  <si>
    <t>Not managing my frustration during cleaning yesterday</t>
  </si>
  <si>
    <t>She has been drinking a little too much</t>
  </si>
  <si>
    <t>Confident-Holding off drinking was a great move yesterday</t>
  </si>
  <si>
    <t>I didn’t eat bad yesterday</t>
  </si>
  <si>
    <t>Not going to get pissed off today</t>
  </si>
  <si>
    <t>Good Bengals &amp; Chiefs game last night</t>
  </si>
  <si>
    <t>Making spaghetti with my mom</t>
  </si>
  <si>
    <t>Hanging with my parents in general</t>
  </si>
  <si>
    <t>Tomato Basil Pasta</t>
  </si>
  <si>
    <t>She is fine with no time away from me</t>
  </si>
  <si>
    <t>I can still hang out with my folks whenever we want</t>
  </si>
  <si>
    <t>I am never going to gamble again</t>
  </si>
  <si>
    <t>What are the outstanding negative events of the year in my life?</t>
  </si>
  <si>
    <t>What do you affirm about yourself?</t>
  </si>
  <si>
    <t>Mediocre-Nothing to be said really</t>
  </si>
  <si>
    <t>She did a great job at work with some added responsibility</t>
  </si>
  <si>
    <t>2001 Space Odyssey watch</t>
  </si>
  <si>
    <t>Disappointed-over consumption again</t>
  </si>
  <si>
    <t>Shitty Hoisin Meatballs</t>
  </si>
  <si>
    <t>Not trying the Marg machine before I bought shit to use it</t>
  </si>
  <si>
    <t>Chicken Stir-fry</t>
  </si>
  <si>
    <t>Jess jade a bad day at work but came home and made the best of it</t>
  </si>
  <si>
    <t>Jess having a tough day and being able to put that aside at night</t>
  </si>
  <si>
    <t>Getting upset when the cost of the landscaping was brought up</t>
  </si>
  <si>
    <t>Pizza and French fries</t>
  </si>
  <si>
    <t>In conversation, I tend not to listen as much as I should.  I would like to improve my ability, but still be able to get my thoughts out. I need to speak up more to those around me.</t>
  </si>
  <si>
    <t>Vertigo continues; chewing tobacco; seeing my dad decline and thinking about mortality; dealing with the stress of the move; getting COVID; getting fat in the fall; getting upset at Jess; abandoning my spreadsheet for awhile</t>
  </si>
  <si>
    <t>I soldiered through my illness fairly well, and I handled the move like a champ.</t>
  </si>
  <si>
    <t>1/1/22: Finishing up the monthly and weekly charts; getting the 600 zone minute notification; finishing up the clock with Jess; chicken sandwiches and salad; Jess is digging Minecraft today; felt better today but still had brownies at night</t>
  </si>
  <si>
    <t>12/31/22: Sex after mimosas; mine crafting with Jess; eating pies; Walmart Italian; Jess was the chef today; not as fun being lazy as it used to be</t>
  </si>
  <si>
    <t>Finishing up the scorecard edits</t>
  </si>
  <si>
    <t>Week of 1/30/2023</t>
  </si>
  <si>
    <t>Work harder on bias and errors of thinking-thought process stuff</t>
  </si>
  <si>
    <t>Look into hedonic treadmill</t>
  </si>
  <si>
    <t>See old things as new again process</t>
  </si>
  <si>
    <t>Do something with this-The major things you can do for happiness: build social connections, take care of your mental health by helping others and be "other" orientated, be grateful by counting your blessings-common wisdom but not common practice, be more present in the moment even when things are negative as processing it will give you cues to deal with it.</t>
  </si>
  <si>
    <t>Make negative emotions more part of my life experience</t>
  </si>
  <si>
    <t>How can I spend money to save time</t>
  </si>
  <si>
    <t>Build a narrative to describe how we use the house that ties the design together</t>
  </si>
  <si>
    <t>Separate the private and public spaces in a home and figure out the transitions between</t>
  </si>
  <si>
    <t>What is the overall program for the house-identify functions &amp; all uses with a conceptual framework</t>
  </si>
  <si>
    <t>Check out FRED the st. louis fed's economic database</t>
  </si>
  <si>
    <t>Keep working on myself every week</t>
  </si>
  <si>
    <t>Repair Bears poster and frame</t>
  </si>
  <si>
    <t>A better measure of food than the calorie measuring how full a food make you feel-there are hunger promoting foods</t>
  </si>
  <si>
    <t>Look at foods by nutrient density</t>
  </si>
  <si>
    <t>I need to burn less fuel each day to save it for the long term</t>
  </si>
  <si>
    <t>How can I build my life around virtues from my core values or add vitures to core values</t>
  </si>
  <si>
    <t>A challenge to be nice to Jess for a month with some techinique or process</t>
  </si>
  <si>
    <t>Need to do an efficency analysis after I launch things</t>
  </si>
  <si>
    <t>Long term goals should be measured in iterations</t>
  </si>
  <si>
    <t>Have a travel score to replace normal routine in scorecard</t>
  </si>
  <si>
    <t>Find websites about the great road trips</t>
  </si>
  <si>
    <t>Basic life safety in auto accidents</t>
  </si>
  <si>
    <t>How can I have more fun</t>
  </si>
  <si>
    <t>Mindset goal-what you think is going to happen is what you "see" in your environment</t>
  </si>
  <si>
    <t>Should I keep receipts or not?</t>
  </si>
  <si>
    <t>What do you need to bake bread</t>
  </si>
  <si>
    <t>Finish food ratings</t>
  </si>
  <si>
    <t>How can I use the scientific method</t>
  </si>
  <si>
    <t>Art scoring process</t>
  </si>
  <si>
    <t>Fix themes on study club notes</t>
  </si>
  <si>
    <t>How can I get better a bargaining</t>
  </si>
  <si>
    <t>How can I be more systematic with playing old video games and work my way up the list-separate project from playing daily</t>
  </si>
  <si>
    <t>Jessica Valetines day</t>
  </si>
  <si>
    <t>Show Orkin man turds</t>
  </si>
  <si>
    <t>Sam Harris waking up app</t>
  </si>
  <si>
    <t>Think hard about how else I can use scorecards</t>
  </si>
  <si>
    <t>Learning</t>
  </si>
  <si>
    <t>80000 hour goal</t>
  </si>
  <si>
    <t>I am spending a lot of time doing things that are not producing a lot of obvious results</t>
  </si>
  <si>
    <t>Feb</t>
  </si>
  <si>
    <t>126/75</t>
  </si>
  <si>
    <t>Daily Scores</t>
  </si>
  <si>
    <t>None</t>
  </si>
  <si>
    <t>Deciding to workout instead of lay down</t>
  </si>
  <si>
    <t>45 5/8"</t>
  </si>
  <si>
    <t>Hanging with my parents in the morning'</t>
  </si>
  <si>
    <t>The Gray Area podcast</t>
  </si>
  <si>
    <t>Vertigo meltdown</t>
  </si>
  <si>
    <t>Jimmy Johns</t>
  </si>
  <si>
    <t>She had a good attitude despite working all day</t>
  </si>
  <si>
    <t>Depressed-The vertigo attack was bad</t>
  </si>
  <si>
    <t>I am not in the situation I dreamt about where I was in the same situation as my early twenties.  I am better than that now.</t>
  </si>
  <si>
    <t>I have to be careful today after vertigo yesterday</t>
  </si>
  <si>
    <t>No self service; fight urges with substitution of an outdoor walk</t>
  </si>
  <si>
    <t>Water treatment and testing program</t>
  </si>
  <si>
    <t>Make a restaurant list like food list to pick from</t>
  </si>
  <si>
    <t>Separate food ratings for meals, treats and drinks</t>
  </si>
  <si>
    <t>Separate binders for MOW TOW DOW</t>
  </si>
  <si>
    <t>Create a salad binder</t>
  </si>
  <si>
    <t>New meal planning process and recipe template</t>
  </si>
  <si>
    <t>Basketball franchise set-up</t>
  </si>
  <si>
    <t>Knocking out projects in my new system</t>
  </si>
  <si>
    <t>A little overeating at night with healthy snacks</t>
  </si>
  <si>
    <t>She was tired, and seems burnt out</t>
  </si>
  <si>
    <t>Conflicted-really worked hard up untl dinner and then my energy fell off a cliff</t>
  </si>
  <si>
    <t>My kitty is clearing up after another shot</t>
  </si>
  <si>
    <t>I am going to start going to bed when Jessica does</t>
  </si>
  <si>
    <t>Entertainment</t>
  </si>
  <si>
    <t>Rest</t>
  </si>
  <si>
    <t>10k Steps Overall &amp; 250 Steps per Hour</t>
  </si>
  <si>
    <t>Finish Prediction game &amp;The prediction game should be fill in the blank</t>
  </si>
  <si>
    <t>need to finish all processes; build a process checklist</t>
  </si>
  <si>
    <t>Delicious new dinner</t>
  </si>
  <si>
    <t>Coming up with Mindsets list</t>
  </si>
  <si>
    <t>Holding off the self-service</t>
  </si>
  <si>
    <t>Phone dying incident</t>
  </si>
  <si>
    <t>Quinoa Sweet Potato Bowls</t>
  </si>
  <si>
    <t>She keeps getting too many patients at work</t>
  </si>
  <si>
    <t>Content-not too hot, not too cold yesterday</t>
  </si>
  <si>
    <t>My cat is getting better each day</t>
  </si>
  <si>
    <t>No cover-ups!</t>
  </si>
  <si>
    <t>Candy and gaming</t>
  </si>
  <si>
    <t>Cereal</t>
  </si>
  <si>
    <t>She is drinking quite a bit</t>
  </si>
  <si>
    <t>Sad-Another loss of will yesterday</t>
  </si>
  <si>
    <t>Warmth on a very cold day</t>
  </si>
  <si>
    <t>Count calories today</t>
  </si>
  <si>
    <t>Bath with a good podcast</t>
  </si>
  <si>
    <t>5-Learning</t>
  </si>
  <si>
    <t>4-Mindset</t>
  </si>
  <si>
    <t>need a list of mindsets because mindset rules are not a one time thing and include core values</t>
  </si>
  <si>
    <t>philosophy club</t>
  </si>
  <si>
    <t>Errors</t>
  </si>
  <si>
    <t>stand up comedy</t>
  </si>
  <si>
    <t>new clothles including workout gear once at goal weight</t>
  </si>
  <si>
    <t>uncut gemstone ore</t>
  </si>
  <si>
    <t>how could I do phases of life</t>
  </si>
  <si>
    <t>firearms &amp; shooting</t>
  </si>
  <si>
    <t>midnight at noon on New Year's Eve</t>
  </si>
  <si>
    <t>juggling</t>
  </si>
  <si>
    <t>leather coat</t>
  </si>
  <si>
    <t>beer stein</t>
  </si>
  <si>
    <t>commercial food vendors like superior</t>
  </si>
  <si>
    <t>image of cosmic web</t>
  </si>
  <si>
    <t>image of Otis the drunk</t>
  </si>
  <si>
    <t>Zircon to display</t>
  </si>
  <si>
    <t>performing arts to boost creativity</t>
  </si>
  <si>
    <t>local self-defense classes</t>
  </si>
  <si>
    <t>robes and slippers</t>
  </si>
  <si>
    <t>Mauviel cookware</t>
  </si>
  <si>
    <t>light ball</t>
  </si>
  <si>
    <t>lettuce spinner</t>
  </si>
  <si>
    <t>large matt by shower</t>
  </si>
  <si>
    <t>light up glass mushrooms</t>
  </si>
  <si>
    <t>buy an hourglass</t>
  </si>
  <si>
    <t>butcher box</t>
  </si>
  <si>
    <t>what to do with monthly themes</t>
  </si>
  <si>
    <t>sleep apnea concerns with doctor</t>
  </si>
  <si>
    <t>see if I have an active p53 gene for fighting mutations in DNA</t>
  </si>
  <si>
    <t>bring back Nintendo</t>
  </si>
  <si>
    <t>alzheimer's gene screening</t>
  </si>
  <si>
    <t>minimize the exposure to airborne crap-maybe air cleaner</t>
  </si>
  <si>
    <t>find some local friends</t>
  </si>
  <si>
    <t>deliberate imagination  processes</t>
  </si>
  <si>
    <t>French press</t>
  </si>
  <si>
    <t>best chamomile tea or night tea</t>
  </si>
  <si>
    <t>use vacation book from nat geo</t>
  </si>
  <si>
    <t>how can I do more scorecard stuff</t>
  </si>
  <si>
    <t>gene study</t>
  </si>
  <si>
    <t>terry cloth robe for getting out of the shower</t>
  </si>
  <si>
    <t>mechanic gloves</t>
  </si>
  <si>
    <t>Laird Hamilton coffee</t>
  </si>
  <si>
    <t>global knifes or best knifes</t>
  </si>
  <si>
    <t>bring back green tea</t>
  </si>
  <si>
    <t>best pen</t>
  </si>
  <si>
    <t>best coffee</t>
  </si>
  <si>
    <t>bath towelx7</t>
  </si>
  <si>
    <t>avocado oil</t>
  </si>
  <si>
    <t>Elvis movie</t>
  </si>
  <si>
    <t>Phone call with Dave</t>
  </si>
  <si>
    <t>Phone call with Bo</t>
  </si>
  <si>
    <t>Phone calls threw me off track a little too much</t>
  </si>
  <si>
    <t>Panera Bread</t>
  </si>
  <si>
    <t>She is wiped out at night</t>
  </si>
  <si>
    <t>Connected-lots of talking on the phone yesterday</t>
  </si>
  <si>
    <t>Friendship with Dave</t>
  </si>
  <si>
    <t>I am going to do better with discipline today</t>
  </si>
  <si>
    <t>Mail order bulk foods, veggies, fruits, and spices</t>
  </si>
  <si>
    <t>Dry January is a better idea than sober Oct &amp; Fatober is possible as well after my birthday</t>
  </si>
  <si>
    <t>Art Project</t>
  </si>
  <si>
    <t>Response about blinds</t>
  </si>
  <si>
    <t>Pulling out of a nose dive haha</t>
  </si>
  <si>
    <t>Getting the gaming list fired back up</t>
  </si>
  <si>
    <t>Lawerence of Arabia in the afternoon</t>
  </si>
  <si>
    <t>Over satured fat</t>
  </si>
  <si>
    <t>Creamy Chicken Noodle Skillet</t>
  </si>
  <si>
    <t>She held out on the weed when she got home</t>
  </si>
  <si>
    <t>Impressed-my wife is a very hard worker</t>
  </si>
  <si>
    <t>My kitty is feeling better</t>
  </si>
  <si>
    <t>I am only going to have one drink today</t>
  </si>
  <si>
    <t>Week of 2/6/23</t>
  </si>
  <si>
    <t>Sex in the afternoon after drinks</t>
  </si>
  <si>
    <t>Picking my names for the woodburning project</t>
  </si>
  <si>
    <t>Jessica's brownies</t>
  </si>
  <si>
    <t>Eating pizza</t>
  </si>
  <si>
    <t>Papa John's Pizza</t>
  </si>
  <si>
    <t>She said she would have re-done her morning for the payoff of the afternoon</t>
  </si>
  <si>
    <t>Fulfilled-eat, drank, and screwed yesterday</t>
  </si>
  <si>
    <t>Not having to go to work today haha</t>
  </si>
  <si>
    <t>It will be easy to stay on nutrition this week</t>
  </si>
  <si>
    <t>Overeating yet again-this is the week</t>
  </si>
  <si>
    <t>Easy ways to save money through discounts</t>
  </si>
  <si>
    <t>Death of the week</t>
  </si>
  <si>
    <t>More "things of the week"</t>
  </si>
  <si>
    <t>Longer term brain training</t>
  </si>
  <si>
    <t>Buy a baseball and hockey game</t>
  </si>
  <si>
    <t>Am I sure that my systems addresses looking for blind spots and looking for correction?</t>
  </si>
  <si>
    <t>Identify areas of change and check myself</t>
  </si>
  <si>
    <t>Learn about stress management techniques</t>
  </si>
  <si>
    <t>See a problem as a puzzle and it might be more interesting.</t>
  </si>
  <si>
    <t>Two good ways to be honest-when you fuck up and when you feel positive emotions</t>
  </si>
  <si>
    <t>On your birthday, you should treat those around you</t>
  </si>
  <si>
    <t>Think of your future self when making decisions.  Get digital aging software to see your future self</t>
  </si>
  <si>
    <t>Add cabinets to maintain</t>
  </si>
  <si>
    <t>Add fridge interior to monthly</t>
  </si>
  <si>
    <t>Novel where you see past generations decision impacts on future gen</t>
  </si>
  <si>
    <t>Metacognition-think about thinking</t>
  </si>
  <si>
    <t>Concept maps</t>
  </si>
  <si>
    <t>Quit staying up late a night because I just eat more</t>
  </si>
  <si>
    <t>Novel where AI speaks for you using your ideas</t>
  </si>
  <si>
    <t>Once a goal section hits 10, move on to something else to balance stuff</t>
  </si>
  <si>
    <t>Podcasts scoring, sorting, one thing per episode, selection process</t>
  </si>
  <si>
    <t>How can I shut down effectively when I don’t have it</t>
  </si>
  <si>
    <t>Novel where there are two parts of America one for conservative and one for liberal.  People move back and forth between the cultures.  Both camps have merit and are part of the human condition would be main idea</t>
  </si>
  <si>
    <t>Travel concept-have their food and google map open along with visual on TV</t>
  </si>
  <si>
    <t>You can divide tasks from goals by seeing if they need the gaol process or not</t>
  </si>
  <si>
    <t>How do you clean a mattress</t>
  </si>
  <si>
    <t>Potential person of the week list</t>
  </si>
  <si>
    <t>Look into emotional regulation training</t>
  </si>
  <si>
    <t>Look into coping with stressors</t>
  </si>
  <si>
    <t>Put together things to put together other things-translate models concept</t>
  </si>
  <si>
    <t>Learning theme of the week to drive picks</t>
  </si>
  <si>
    <t>Add video series to non-fiction to make it easier to rate</t>
  </si>
  <si>
    <t>Top 5 Leaders of all time-make sub categories for people of the week</t>
  </si>
  <si>
    <t>What train rides can we take from here?</t>
  </si>
  <si>
    <t>Pick a skill to develop rather than thinking them up.  Skills are something that has to be practiced</t>
  </si>
  <si>
    <t>Create skill badge log</t>
  </si>
  <si>
    <t>Look into qualia-feelings</t>
  </si>
  <si>
    <t>When do I do long term stuff</t>
  </si>
  <si>
    <t>Mulligan day where I get 100 points</t>
  </si>
  <si>
    <t>Generate recipes from food list ahead of time</t>
  </si>
  <si>
    <t>Revise goal process under "processes"</t>
  </si>
  <si>
    <t>Revise processes in monthly routine</t>
  </si>
  <si>
    <t>Work on processes regularly until complete</t>
  </si>
  <si>
    <t>Call Neff accounting</t>
  </si>
  <si>
    <t>Catch up on questions form texts with Dave</t>
  </si>
  <si>
    <t>Greatest monster movies of all time</t>
  </si>
  <si>
    <t>Re-do maintenance &amp; cleaning</t>
  </si>
  <si>
    <t>Throat cancer check</t>
  </si>
  <si>
    <t>Add games to wish list every quarter-check off for this quarter</t>
  </si>
  <si>
    <t>Who is the greatest literary detective of all time?</t>
  </si>
  <si>
    <t>Let distracting and negative thoughts to pass like mindfulness exercise.  Do not attend to them</t>
  </si>
  <si>
    <t>Focus on finding a signal with your attention instead of getting distracted-concentration</t>
  </si>
  <si>
    <t>A key battle for me is the struggle between my impulses and my delibrate decision making in my mind</t>
  </si>
  <si>
    <t>Bring back classical music into my life</t>
  </si>
  <si>
    <t>Need a water container</t>
  </si>
  <si>
    <t>Finish news rotation</t>
  </si>
  <si>
    <t>Philosophy club notes</t>
  </si>
  <si>
    <t>Start rating trips to Kewanee line vacations</t>
  </si>
  <si>
    <t>Re-do new ideas checklist and do enough per day to complete each week</t>
  </si>
  <si>
    <t>List of closed artists for music</t>
  </si>
  <si>
    <t>Join a club to have friends</t>
  </si>
  <si>
    <t>Fix up quanitative goals</t>
  </si>
  <si>
    <t>Meal planning execution</t>
  </si>
  <si>
    <t>80,000 hours podcast</t>
  </si>
  <si>
    <t>Afternoon reading and rest</t>
  </si>
  <si>
    <t>Gaming just didn’t work out</t>
  </si>
  <si>
    <t>Salad and Chicken Sandwiches</t>
  </si>
  <si>
    <t>She really liked the chicken sandwich</t>
  </si>
  <si>
    <t>Resilient-Vertigo dropped me again yesterday, but I recovered</t>
  </si>
  <si>
    <t>My kitty keeps getting better</t>
  </si>
  <si>
    <t>I did something wrong yesterday with my diet it seems</t>
  </si>
  <si>
    <t>Video games are still unsatisfying</t>
  </si>
  <si>
    <t xml:space="preserve">Rework scoring on weekly hygiene </t>
  </si>
  <si>
    <t>Ceramic Floor Tile</t>
  </si>
  <si>
    <t>Kitty Litter Matt</t>
  </si>
  <si>
    <t>08: Pet</t>
  </si>
  <si>
    <t>Pipes</t>
  </si>
  <si>
    <t>Week1</t>
  </si>
  <si>
    <t>Monday</t>
  </si>
  <si>
    <t>Tuesday</t>
  </si>
  <si>
    <t>Wednesday</t>
  </si>
  <si>
    <t>Thursday</t>
  </si>
  <si>
    <t>Friday</t>
  </si>
  <si>
    <t>Saturday</t>
  </si>
  <si>
    <t>Week 2</t>
  </si>
  <si>
    <t>Week 3</t>
  </si>
  <si>
    <t>Week 4</t>
  </si>
  <si>
    <t>Kitchen (No Floors)</t>
  </si>
  <si>
    <t>Kitchen Floors</t>
  </si>
  <si>
    <t>Mudroom/Pet</t>
  </si>
  <si>
    <t>Living Room</t>
  </si>
  <si>
    <t>Bath (No Floors)</t>
  </si>
  <si>
    <t>Bath &amp; Wood Floors</t>
  </si>
  <si>
    <t>Quarterly Items</t>
  </si>
  <si>
    <t>Quarterly</t>
  </si>
  <si>
    <t>Sprng/Fall</t>
  </si>
  <si>
    <t>Buff Silverware</t>
  </si>
  <si>
    <t>Spring/Fall</t>
  </si>
  <si>
    <t>Bath &amp; Wood Floors/Gym</t>
  </si>
  <si>
    <t>Laundry/Bedroom/Office</t>
  </si>
  <si>
    <t>Bi-Monthly</t>
  </si>
  <si>
    <t>Monthly Items-Other</t>
  </si>
  <si>
    <t>Monthly-Kitchen</t>
  </si>
  <si>
    <t>Monthly-Basement</t>
  </si>
  <si>
    <t>Monthly-Upstairs</t>
  </si>
  <si>
    <t>Monthly-Garage</t>
  </si>
  <si>
    <t>Refrigerator Interior</t>
  </si>
  <si>
    <t>Mechanical Tootbrush Head</t>
  </si>
  <si>
    <t>Coffee Machines Outside</t>
  </si>
  <si>
    <t>Coffee Maker &amp; Grinder</t>
  </si>
  <si>
    <t>McChicken and Fries</t>
  </si>
  <si>
    <t>Misfiring on dinner</t>
  </si>
  <si>
    <t>Cleaning and maintenance adjustements</t>
  </si>
  <si>
    <t>Good gaming session last night</t>
  </si>
  <si>
    <t>Great facts yesterday</t>
  </si>
  <si>
    <t>Hopeful-Maybe a caffeine change is warranted</t>
  </si>
  <si>
    <t>She was really tired from a call weekend and she had to get up early this morning</t>
  </si>
  <si>
    <t>My cat is really looking better</t>
  </si>
  <si>
    <t>Today I am going to consume less weed</t>
  </si>
  <si>
    <t xml:space="preserve">Finish meal planning folders on wall </t>
  </si>
  <si>
    <t>Life is finite and fleeting; therefore, try to find satisfaction and a sense of appreciation, from moment to moment, by keeping that in perspective during both good and bad times.</t>
  </si>
  <si>
    <t>not doing things in secret, being honest, and having integrity</t>
  </si>
  <si>
    <t>POSSIBLE</t>
  </si>
  <si>
    <t>What was my biggest error yesterday? Generate a goal to correct if required.</t>
  </si>
  <si>
    <t>How did you feel about your day? Add the feeling word to the list.</t>
  </si>
  <si>
    <t>Weekly Scores</t>
  </si>
  <si>
    <t>Cleaning process is working well</t>
  </si>
  <si>
    <t>Finally beating very hard Gears level</t>
  </si>
  <si>
    <t>Went to bed early and reworked scorecard time line</t>
  </si>
  <si>
    <t>Not calling my dad back</t>
  </si>
  <si>
    <t>Shnuck's food</t>
  </si>
  <si>
    <t>She was easy to get along with yesterday</t>
  </si>
  <si>
    <t>Self-Assured-the sytem is working well and my numbers are going up</t>
  </si>
  <si>
    <t>This medication is working so well on Kitty</t>
  </si>
  <si>
    <t>Today I am going experiment with smoking hitters</t>
  </si>
  <si>
    <t>Skill</t>
  </si>
  <si>
    <t>Hang new wall clock</t>
  </si>
  <si>
    <t>What are the things that raise my energy and lower my energy</t>
  </si>
  <si>
    <t>Consider weighing foods rather than volume</t>
  </si>
  <si>
    <t>Don't worry about what other people think</t>
  </si>
  <si>
    <t>Tune into when you are depleted</t>
  </si>
  <si>
    <t>Regularly find something in a familiar space that I never noticed before can be about people too-curiosity</t>
  </si>
  <si>
    <t>Don’t say bad things about people unless it's constructive</t>
  </si>
  <si>
    <t>Here are some bias-no self critque, no sympathetic understanding of your adversary, scruples as to method, no humor applied to social relatations</t>
  </si>
  <si>
    <t>Needs jokes on a rolodex type thing</t>
  </si>
  <si>
    <t>Look at all manners of waste in my life</t>
  </si>
  <si>
    <t>Catch up all artists in music program if I am going to enshrine music in morning routine with shuffle all</t>
  </si>
  <si>
    <t>Look into emergent phenomenon</t>
  </si>
  <si>
    <t>What can I do with my hands during pictures</t>
  </si>
  <si>
    <t>Use bike time for design</t>
  </si>
  <si>
    <t>Don't have all the time in the world so I have to narrow to the great books</t>
  </si>
  <si>
    <t>Audio books</t>
  </si>
  <si>
    <t>Keep looking at Schnucks for more stuff</t>
  </si>
  <si>
    <t>Can I slow down my immune system consider I have an inflammatory disease?</t>
  </si>
  <si>
    <t>Goal Process: Generate Ideas Categorize Ideas Build Process Steps to Result How to Document Implement Revise</t>
  </si>
  <si>
    <t>Brain-Rebus Puzzles</t>
  </si>
  <si>
    <t>Create a brain training tab with ratings</t>
  </si>
  <si>
    <t>Mindset-the dynamism to continually work on myself for the sake of self-improvement</t>
  </si>
  <si>
    <t>Joke Telling</t>
  </si>
  <si>
    <t>Learning subject list</t>
  </si>
  <si>
    <t>Evolutionary psychology</t>
  </si>
  <si>
    <t>Hang new nature picture from mom</t>
  </si>
  <si>
    <t>1-Improvement</t>
  </si>
  <si>
    <t>2-Creative</t>
  </si>
  <si>
    <t>3-Home</t>
  </si>
  <si>
    <t>Backup computer put into routine</t>
  </si>
  <si>
    <t>Improvement</t>
  </si>
  <si>
    <t>Creative</t>
  </si>
  <si>
    <t>You can be efficient by not doing something to your best effort.  Everything has an opportunity cost, so sometimes it easier to the 20% easiest part of a goal rather than taking it to 90% where you have to expend more resources for diminishing returns.  Consider how important something is, and how much effort is required to a get satisfactory return.</t>
  </si>
  <si>
    <t>New art scoring process</t>
  </si>
  <si>
    <t>Count of Monte Cristo reading</t>
  </si>
  <si>
    <t>Refining learning on websites</t>
  </si>
  <si>
    <t>Gaming is not satisfying still</t>
  </si>
  <si>
    <t>Spanish Beans and Rice</t>
  </si>
  <si>
    <t>She needed a drink, and she is not having a very good time</t>
  </si>
  <si>
    <t>Happy-things are really coming together with my routine'</t>
  </si>
  <si>
    <t>Switching back to hitters has calmed by symptoms</t>
  </si>
  <si>
    <t>I am going to have a great gaming session today</t>
  </si>
  <si>
    <t>Quanitative</t>
  </si>
  <si>
    <t>Drink</t>
  </si>
  <si>
    <t>Check out Princeton University Press</t>
  </si>
  <si>
    <t>Keep a running list of things I would like to change</t>
  </si>
  <si>
    <t>Need travel ideas for local trips</t>
  </si>
  <si>
    <t>Origin of life doc</t>
  </si>
  <si>
    <t>Not overeating at night</t>
  </si>
  <si>
    <t>Overeating sat fat</t>
  </si>
  <si>
    <t>Chicken Enchiladas</t>
  </si>
  <si>
    <t>Apathetic-just didn’t quite have it yesterday</t>
  </si>
  <si>
    <t>I am grateful that I didn’t snack more last night</t>
  </si>
  <si>
    <t>Excel Training</t>
  </si>
  <si>
    <t>Cooking Techniques (sub-divide)</t>
  </si>
  <si>
    <t>Card Tricks</t>
  </si>
  <si>
    <t>Yearly punch list process-reviews but also wish list type stuff</t>
  </si>
  <si>
    <t>Make a binder for the home process?</t>
  </si>
  <si>
    <t>Vacations should have ratings in entertainment</t>
  </si>
  <si>
    <t>Four big vacations per year: Long Weekend Driving, Long Weekend Flying, State, Multi-State, International (once every 5 years)</t>
  </si>
  <si>
    <t>How can I better use satellite images</t>
  </si>
  <si>
    <t>Painting my parent's gifts</t>
  </si>
  <si>
    <t>Creating new top 100 after some re-rates</t>
  </si>
  <si>
    <t>Cleaning and listening to music</t>
  </si>
  <si>
    <t>Not much bad to report</t>
  </si>
  <si>
    <t>She had fun doing the art, but it takes her a little longer</t>
  </si>
  <si>
    <t>Assured-not the perfect day, but it was good enough</t>
  </si>
  <si>
    <t>Jess is finally off of work</t>
  </si>
  <si>
    <t>I am going to have fun with the folks</t>
  </si>
  <si>
    <t>2//7/23</t>
  </si>
  <si>
    <t>Drinking with my parents</t>
  </si>
  <si>
    <t>My mom taking a hit of weed with us</t>
  </si>
  <si>
    <t>Watching the Superbowl with the family</t>
  </si>
  <si>
    <t>Overeating yet again</t>
  </si>
  <si>
    <t>Tacurrito</t>
  </si>
  <si>
    <t>She got a little too drunk on the mojitos</t>
  </si>
  <si>
    <t>Grateful-very family my family is still alive to celebrate with</t>
  </si>
  <si>
    <t>My family is still alive to celebrate with</t>
  </si>
  <si>
    <t>I love my mom</t>
  </si>
  <si>
    <t>Country of the Week video categories for medley like history, geography, biggest city, travel video, Ask Jessica about this; food; music; dress; architecture; address all rating categories, ex pat videos</t>
  </si>
  <si>
    <t>Founding fathers showdown for top 10 at party</t>
  </si>
  <si>
    <t>Need to describe character errors</t>
  </si>
  <si>
    <t>Change dinner to scores per new system</t>
  </si>
  <si>
    <t>Reach out to Charles</t>
  </si>
  <si>
    <t>I want to express myself more in a way that opens others around me up</t>
  </si>
  <si>
    <t>Need scoring for "outings" out of 100 including for parent's house</t>
  </si>
  <si>
    <t>How can I get garbage to stop smelling?</t>
  </si>
  <si>
    <t>Making my parent's present</t>
  </si>
  <si>
    <t>Battling with sat fat totals</t>
  </si>
  <si>
    <t>Prediction game with my parents and Jess</t>
  </si>
  <si>
    <t>Afternoon sex and nap</t>
  </si>
  <si>
    <t>Getting the scorecard back on track despite not wanting to</t>
  </si>
  <si>
    <t>Eating all those snacks at my parent's house followed by a Pizza</t>
  </si>
  <si>
    <t>She made us great tacos without any help</t>
  </si>
  <si>
    <t>Reliable-I bounced back yesterday after an uneven start</t>
  </si>
  <si>
    <t>I am grateful I get to spend time with Jessica this week</t>
  </si>
  <si>
    <t>I am going to have no fits of anger today</t>
  </si>
  <si>
    <t>Week of 2/13/2023</t>
  </si>
  <si>
    <t>Finish the target shooting game</t>
  </si>
  <si>
    <t>I need to learn how to better demonstrate my points to other people like Abe</t>
  </si>
  <si>
    <t>Give every goal and opportunity cost rating to measure how much effort would be needed</t>
  </si>
  <si>
    <t>Relate opportunity cost of goals to weight in scorecard i.e. the higher the cost, the higher the points; I only have 16 units of time per day which is very important to remember for efficency</t>
  </si>
  <si>
    <t>When I do the opportunity cost thing, I should also put a cost on my time to see if it is cheaper to buy or do myself</t>
  </si>
  <si>
    <t>Poster of the March of Progress</t>
  </si>
  <si>
    <t>-finish selection book to help initial design</t>
  </si>
  <si>
    <t>-jones machine</t>
  </si>
  <si>
    <t>No</t>
  </si>
  <si>
    <t>Start making my own stocks</t>
  </si>
  <si>
    <t>The feeling of the bed last night</t>
  </si>
  <si>
    <t>Working on the new design system</t>
  </si>
  <si>
    <t>Rating games continues</t>
  </si>
  <si>
    <t>Too many zero calorie drinks</t>
  </si>
  <si>
    <t>She restarted Fallout yesterday</t>
  </si>
  <si>
    <t>Dull-I got a lot done, but I didn't have much fun</t>
  </si>
  <si>
    <t>Having my life feel dull rather than like drudgery</t>
  </si>
  <si>
    <t>I am going to have weekend life fun today</t>
  </si>
  <si>
    <t>What were my three favorite events last week?  Genereate goals that can build on that success.</t>
  </si>
  <si>
    <t>Was my biggest error a repeat mistake?  Explain why and generate a goal to address the reason why.</t>
  </si>
  <si>
    <t>What are the top three events from yesterday?  Generate one goal that can build on these events.</t>
  </si>
  <si>
    <t>Develop gaming quality average where ongoing scores add to overall score plus put that into spreadsheet</t>
  </si>
  <si>
    <t>Count all nutrition this month</t>
  </si>
  <si>
    <t>Outing rating system along with vacation</t>
  </si>
  <si>
    <t>Finish incorporating long term scorecard stuff</t>
  </si>
  <si>
    <t>Need process to systematize learning at night</t>
  </si>
  <si>
    <t>Need more healthy snacks for list</t>
  </si>
  <si>
    <t>Cross out foods on grocery template to ensure we are getting rotation</t>
  </si>
  <si>
    <t>Need scoring for outings as well as vacations.  Right now outings are 100 point scale.</t>
  </si>
  <si>
    <t>Look into box breathing to control anxiety</t>
  </si>
  <si>
    <t>Edit vacation club process and include in planning processes as needed</t>
  </si>
  <si>
    <t>Call Cody back next week</t>
  </si>
  <si>
    <t>One big idea every time I visit my folks</t>
  </si>
  <si>
    <t>Bison as alternative to beef</t>
  </si>
  <si>
    <t>Dried seaweed supplement</t>
  </si>
  <si>
    <t>Eat more potato if I can find organic</t>
  </si>
  <si>
    <t>Create a new outing with for charity work or time spent giving back</t>
  </si>
  <si>
    <t>Need to limit zero cal drinks</t>
  </si>
  <si>
    <t>Learn how to swim better to prevent drowning</t>
  </si>
  <si>
    <t>Recovering to do my weight workout</t>
  </si>
  <si>
    <t>Dinner leftovers were awesome</t>
  </si>
  <si>
    <t>Starting the novel program despite how feeble it was</t>
  </si>
  <si>
    <t>Candy</t>
  </si>
  <si>
    <t>Yes, being stoned</t>
  </si>
  <si>
    <t>We had a fight, but she recoverd better than me</t>
  </si>
  <si>
    <t>Tired-I just didn’t have it today</t>
  </si>
  <si>
    <t>Thankfully my wife is OK with my outburts or at least able to deal with it</t>
  </si>
  <si>
    <t>I am going to treat Jess like I would like to be treated today</t>
  </si>
  <si>
    <t>Only delibrate candy incidents</t>
  </si>
  <si>
    <t>Need to track sodium</t>
  </si>
  <si>
    <t>Drinks at Trust</t>
  </si>
  <si>
    <t>Screwing in the afternoon</t>
  </si>
  <si>
    <t>Bud Tour</t>
  </si>
  <si>
    <t>Losing my temper over the food order at night</t>
  </si>
  <si>
    <t>Yes, I just lose control and really get steamed</t>
  </si>
  <si>
    <t>She got an upset stomach from the drinking and she never really bounced back</t>
  </si>
  <si>
    <t>Elated-best drinks of my life</t>
  </si>
  <si>
    <t>Grateful we got home safe and sound from St. Louis</t>
  </si>
  <si>
    <t>I am going to score some point today despite getting a late start</t>
  </si>
  <si>
    <t>Check non-stop flights for St Louis</t>
  </si>
  <si>
    <t>Learn how you get something published</t>
  </si>
  <si>
    <t>Finish up how home goals work along with cleaning up ideas</t>
  </si>
  <si>
    <t>Move learning ideas to non-fiction.  Learning should be not for a specific project those should go in creative</t>
  </si>
  <si>
    <t>Setting up new air gun</t>
  </si>
  <si>
    <t>Contiuing on game list</t>
  </si>
  <si>
    <t>Losing my cool about the McDonalds</t>
  </si>
  <si>
    <t>Yes</t>
  </si>
  <si>
    <t>Yes-I don’t have a process to deescalate issues once they start</t>
  </si>
  <si>
    <t>She is a little tired from the trip, but she did a lot of chores</t>
  </si>
  <si>
    <t>Hungover-Too much drinking from the day before</t>
  </si>
  <si>
    <t>Glad I found the strength to still ride the bike after getting back from St. Louis</t>
  </si>
  <si>
    <t>I am going to enjoy my dad's 73rd birthday today!</t>
  </si>
  <si>
    <t>Hanging with my dad on his 73rd birthday</t>
  </si>
  <si>
    <t>Shooting game with everyone</t>
  </si>
  <si>
    <t>Jersey Mike's</t>
  </si>
  <si>
    <t>Not finding a way to enjoy my parent's visit enough</t>
  </si>
  <si>
    <t>She is a little tired from all the running around</t>
  </si>
  <si>
    <t>Dismayed-I want to enjoy my parent's more, but I have not figured out how</t>
  </si>
  <si>
    <t>I am grateful I can still see my dad</t>
  </si>
  <si>
    <t>Today I am going to score enough points to get my overall number back on track</t>
  </si>
  <si>
    <t>What are train rides from here?</t>
  </si>
  <si>
    <t>What are the best learning site beside wikipedia and EB</t>
  </si>
  <si>
    <t>US travel education video program to stimulate travel ideas all in US</t>
  </si>
  <si>
    <t>What does the interior design update actually mean, do it weekly instead</t>
  </si>
  <si>
    <t>Update weekly hygiene program and include haircut and massage therapy</t>
  </si>
  <si>
    <t>Conisider blind spot analysis</t>
  </si>
  <si>
    <t>Move reality back to non-fiction</t>
  </si>
  <si>
    <t>Next skill should be anger management</t>
  </si>
  <si>
    <t>Start a process of eliminating waste in my life</t>
  </si>
  <si>
    <t>AI for construction management</t>
  </si>
  <si>
    <t>Rework weekly hygiene into dailys</t>
  </si>
  <si>
    <t>Statistics application</t>
  </si>
  <si>
    <t>Trying to score as many gaming points as possible last night</t>
  </si>
  <si>
    <t>Dinner was awesome</t>
  </si>
  <si>
    <t>Reading in bed last night</t>
  </si>
  <si>
    <t>Too much sitting</t>
  </si>
  <si>
    <t>She seemed like she was more ready to go back to work than I thought</t>
  </si>
  <si>
    <t>Weak-I didn’t have much in the tank yesterday, and I had a weird feeling all day</t>
  </si>
  <si>
    <t>I am grateful that I don't have to fucking work haha</t>
  </si>
  <si>
    <t>Week of 2/20/2023</t>
  </si>
  <si>
    <t>BB gun basement target shooting on my dad's 73rd birthday</t>
  </si>
  <si>
    <t>Drinks with Jess at Trust in St. Louis</t>
  </si>
  <si>
    <t>How many virtue errors did I have last week?  Can I select a new virtue?</t>
  </si>
  <si>
    <t>46.5"</t>
  </si>
  <si>
    <t>18 1/8"</t>
  </si>
  <si>
    <t>46 1/2"</t>
  </si>
  <si>
    <t>16 3/8"</t>
  </si>
  <si>
    <t>27 1/2"</t>
  </si>
  <si>
    <t>17"</t>
  </si>
  <si>
    <t>What is my bodyfat?</t>
  </si>
  <si>
    <t>What is my blood pressure? (First week of the month only)</t>
  </si>
  <si>
    <t>Learn about Filter Bubbles</t>
  </si>
  <si>
    <t>Learn about Emotivism</t>
  </si>
  <si>
    <t>Change "melee" to fighting</t>
  </si>
  <si>
    <t>Make weekly questionaire a data table instead and include photo journal answers as well</t>
  </si>
  <si>
    <t>Learn about critical theory</t>
  </si>
  <si>
    <t>Learn about engaged theory</t>
  </si>
  <si>
    <t>Do I need cycles back in workouts like powerlifting?  See old work on this</t>
  </si>
  <si>
    <t>Could I recycle my own stuff like aluminum?</t>
  </si>
  <si>
    <t>Yearly Q goal-Lipids in line per blood test</t>
  </si>
  <si>
    <t>Bi-Q goal-lower ESR level to normal ranges</t>
  </si>
  <si>
    <t>Season goal-run three miles in under 30 minutes</t>
  </si>
  <si>
    <t>Monthly Q goal-Sat fat 30 day streak</t>
  </si>
  <si>
    <t>SA-what kind of learner am I</t>
  </si>
  <si>
    <t>Minutes of Phone Call w/ Family or Friends</t>
  </si>
  <si>
    <t>Running my mouth on the phone with my dad</t>
  </si>
  <si>
    <t>Retool of home design process</t>
  </si>
  <si>
    <t>Grand Theft Auto tough ass mission</t>
  </si>
  <si>
    <t>Finishing the book about Abe</t>
  </si>
  <si>
    <t>I was in a good mood and so was she</t>
  </si>
  <si>
    <t>Established-starting to build a track record of success with the new plan</t>
  </si>
  <si>
    <t>I am grateful that I lost a little more weight from yesterday</t>
  </si>
  <si>
    <t>I am going to replicate the success I had yesterday with my mood</t>
  </si>
  <si>
    <t>Need to clean up mindsets a lot are creative goals</t>
  </si>
  <si>
    <t>Make books a point scoring deal by rating chapters</t>
  </si>
  <si>
    <t>Affirmation could be meditation mantra</t>
  </si>
  <si>
    <t>Utilize the list of "fathers and mothers" of science wiki</t>
  </si>
  <si>
    <t>Sand Art</t>
  </si>
  <si>
    <t>What are the implications of things I am doing today for the long term future-don't miss something critical like Grandpa did</t>
  </si>
  <si>
    <t>Helping those in need</t>
  </si>
  <si>
    <t>Working on yourself to understand right and wrong</t>
  </si>
  <si>
    <t>Being self-aware</t>
  </si>
  <si>
    <t>Add trips to board</t>
  </si>
  <si>
    <t>BMI</t>
  </si>
  <si>
    <t>AVG HR</t>
  </si>
  <si>
    <t>WAIST</t>
  </si>
  <si>
    <t>NECK</t>
  </si>
  <si>
    <t>CHEST</t>
  </si>
  <si>
    <t>ARM</t>
  </si>
  <si>
    <t>QUAD</t>
  </si>
  <si>
    <t>CALF</t>
  </si>
  <si>
    <t>FAT %</t>
  </si>
  <si>
    <t>BP</t>
  </si>
  <si>
    <t>DATE</t>
  </si>
  <si>
    <t>ERRORS</t>
  </si>
  <si>
    <t>What were the top three news events of the week</t>
  </si>
  <si>
    <t xml:space="preserve">Weather: </t>
  </si>
  <si>
    <t>Use baking soda or put in the sun</t>
  </si>
  <si>
    <t>New meal planning system is rolling</t>
  </si>
  <si>
    <t>Moving down to the basement idea</t>
  </si>
  <si>
    <t>Ending of physical 100</t>
  </si>
  <si>
    <t>Running wild on weed to make my vertigo go nuts</t>
  </si>
  <si>
    <t>She was very supportive when I didn’t feel good</t>
  </si>
  <si>
    <t>Upset-I should not do that to myself because of possible long term consequences</t>
  </si>
  <si>
    <t>I am grateful I lost more weight yesterday</t>
  </si>
  <si>
    <t>Today I am going to feel stable</t>
  </si>
  <si>
    <t>Colorado travel trip planning tomorrow</t>
  </si>
  <si>
    <t>Get a mattress cover to keep out bed bugs and mites</t>
  </si>
  <si>
    <t>Incorporate wellness report from Fitbit into routine</t>
  </si>
  <si>
    <t>Two podcasts per day</t>
  </si>
  <si>
    <t>Keep meal of the week enshrined in binder</t>
  </si>
  <si>
    <t>Shuffle regular meals once through the rotation</t>
  </si>
  <si>
    <t>6 t of heathly oils per day</t>
  </si>
  <si>
    <t>Make playlists for everything outside of Top 100</t>
  </si>
  <si>
    <t>Write down a fact early and then it's all about whether it can be topped-all stay-write an idea as soon as the program starts</t>
  </si>
  <si>
    <t>Start on weed project today</t>
  </si>
  <si>
    <t>Art of deep sea creatures</t>
  </si>
  <si>
    <t>Learn about "private interests"</t>
  </si>
  <si>
    <t>Learn about local hiking trails and start systematically knocking them off</t>
  </si>
  <si>
    <t>Make a Mandela</t>
  </si>
  <si>
    <t>Clean up process for entertainment ideas</t>
  </si>
  <si>
    <t>3D wall mount sculpture art</t>
  </si>
  <si>
    <t>Stick pins with colored heads in material to create mosaic art</t>
  </si>
  <si>
    <t>Rorshach art</t>
  </si>
  <si>
    <t>Wisconsin trip June 11th</t>
  </si>
  <si>
    <t>Type in Alice in Chains</t>
  </si>
  <si>
    <t>Book reading by time?</t>
  </si>
  <si>
    <t>Overall design process pages</t>
  </si>
  <si>
    <t>Table of Contents</t>
  </si>
  <si>
    <t>What was my biggest error today?</t>
  </si>
  <si>
    <t>What did you observe about your partner today?</t>
  </si>
  <si>
    <t>What makes you grateful about today?</t>
  </si>
  <si>
    <t>Started great new book about decision making</t>
  </si>
  <si>
    <t>Awesome history podcast</t>
  </si>
  <si>
    <t>Watching Outlaw King while making baseball trades and then reading about British history</t>
  </si>
  <si>
    <t>Eating those fuckin sprees at the end of the night</t>
  </si>
  <si>
    <t>Yes-I already generated a self control mindset goal</t>
  </si>
  <si>
    <t>She showed great self-control on her juice cleanse</t>
  </si>
  <si>
    <t>Encouraged-I showed I can feel better by controlling my consumption</t>
  </si>
  <si>
    <t>I am grateful that I had a solid day yesterday all around</t>
  </si>
  <si>
    <t>Changed it up to be day of so added another</t>
  </si>
  <si>
    <t>I am going to adjust this process today</t>
  </si>
  <si>
    <t>Drop off at Neff accounting</t>
  </si>
  <si>
    <t>Add notes from Counte of Monte Cristo</t>
  </si>
  <si>
    <t>Possible negative points for bad entertainment</t>
  </si>
  <si>
    <t>Affirmations could be emotion words to practice or other ideas to hold for the day</t>
  </si>
  <si>
    <t>Learn about neurodiversity</t>
  </si>
  <si>
    <t>Start editing photos</t>
  </si>
  <si>
    <t>Incorporate concepts of strategic planning</t>
  </si>
  <si>
    <t>Boat trips on the Great Lakes</t>
  </si>
  <si>
    <t>What are other video platforms besides YouTube</t>
  </si>
  <si>
    <t>Look at wellness report</t>
  </si>
  <si>
    <t>New MyChart message</t>
  </si>
  <si>
    <t>Need a place to put plastic bottle caps for recycling</t>
  </si>
  <si>
    <t>Move two lamps</t>
  </si>
  <si>
    <t>How did you feel about your day? Add the feeling keyword to the list.</t>
  </si>
  <si>
    <t>What do you affirm about yourself?  Add the descriptive keyword to the list.</t>
  </si>
  <si>
    <t>What makes you grateful about today?  Add the gratitude keyword to the list.</t>
  </si>
  <si>
    <t xml:space="preserve">Keyword: </t>
  </si>
  <si>
    <t>Finish up self-assessment tab</t>
  </si>
  <si>
    <t>Finish up brain training tab</t>
  </si>
  <si>
    <t>Phone call with mom</t>
  </si>
  <si>
    <t>Feeling after nap</t>
  </si>
  <si>
    <t>Brain training tab creation</t>
  </si>
  <si>
    <t>Too much smoking even with hitters</t>
  </si>
  <si>
    <t>She is hiding a lot of stress from me which I need to take into account</t>
  </si>
  <si>
    <t>Friday baby</t>
  </si>
  <si>
    <t>Stability-Today I am going to stay calm and not over consume</t>
  </si>
  <si>
    <t>Stability</t>
  </si>
  <si>
    <t>Shoes for bike</t>
  </si>
  <si>
    <t>Get on event schedule especially Civic Center</t>
  </si>
  <si>
    <t>M-self-efficacy—our perceived ability to control moral outcomes and respond flexibly when our self-concept is threatened</t>
  </si>
  <si>
    <t>M-Rather, we just need to be competent and adequate in different areas that we personally value in order to be moral, flexible, and good (Steele, 1988).</t>
  </si>
  <si>
    <t>Keep track of chapter scores with books</t>
  </si>
  <si>
    <t>You can do several things at once only if they are not demanding and highly practiced</t>
  </si>
  <si>
    <t>Learn about coginitive illusions</t>
  </si>
  <si>
    <t>Concentrate and or plan the most when the chance of impactful errors is highest</t>
  </si>
  <si>
    <t>Papa New Guinea 700</t>
  </si>
  <si>
    <t>Repipe garbage disposal</t>
  </si>
  <si>
    <t>Food rating start at a ten works backwards and justify for each point removed</t>
  </si>
  <si>
    <t>Jess is hiding stress and I need to help her process it</t>
  </si>
  <si>
    <t>Restart wood burning</t>
  </si>
  <si>
    <t>Send agenda to Gary</t>
  </si>
  <si>
    <t>Ways to reduce non-productive responsibilities</t>
  </si>
  <si>
    <t>What are some more low maintenance pets or living things?</t>
  </si>
  <si>
    <t>Take grocery bags back</t>
  </si>
  <si>
    <t>Alone in the Wilderness on WS trip</t>
  </si>
  <si>
    <t>Upgrade outdoor gear</t>
  </si>
  <si>
    <t>Fix Jessica TV controller</t>
  </si>
  <si>
    <t>Food Presentation should be in there deweughted</t>
  </si>
  <si>
    <t>Discovering the possiblity of cervical migraines</t>
  </si>
  <si>
    <t>New game based on Roman tactics</t>
  </si>
  <si>
    <t>Talking with everyone yesterday on the phone</t>
  </si>
  <si>
    <t>Yes, delibrate candy incidents are on the list</t>
  </si>
  <si>
    <t>She was in a decent mood after not having to work at the tit center</t>
  </si>
  <si>
    <t>How did I feel about my day? Add the feeling keyword to the list.</t>
  </si>
  <si>
    <t>Disorganized</t>
  </si>
  <si>
    <t>Disorganized-I got off track with phone calls because I took them too early</t>
  </si>
  <si>
    <t>What made you grateful about today?  Add the gratitude keyword to the list.</t>
  </si>
  <si>
    <t>Was your biggest error a repeat mistake?  Explain why and generate a goal to address the reason why.</t>
  </si>
  <si>
    <t>What was your biggest error today?</t>
  </si>
  <si>
    <t>What was your top three events from yesterday?  Generate one goal that can build on these events.</t>
  </si>
  <si>
    <t>Discovery-I found a new possible explanation for my vertigo</t>
  </si>
  <si>
    <t>Fun-I am going to have a fun day with my mom and Jess today</t>
  </si>
  <si>
    <t>Fun</t>
  </si>
  <si>
    <t>Getting upset when Jess flipped out at lunch</t>
  </si>
  <si>
    <t>She flipped out at lunch cause I said I was going to CO</t>
  </si>
  <si>
    <t>Angry-She disrespected me</t>
  </si>
  <si>
    <t>Maps-The ability to plan these outings the way we are doing it is fun</t>
  </si>
  <si>
    <t>Lunch with my mom</t>
  </si>
  <si>
    <t>Talking about basement plans</t>
  </si>
  <si>
    <t>Watching movies the rest of the day</t>
  </si>
  <si>
    <t>Retribution-Jessica is going to not get the best side of me today cause I am upset</t>
  </si>
  <si>
    <t>Retribution</t>
  </si>
  <si>
    <t>Blocking out the sun in the living room</t>
  </si>
  <si>
    <t>Doing jack shit</t>
  </si>
  <si>
    <t>Eating like a hog</t>
  </si>
  <si>
    <t>Yes-Fuck you</t>
  </si>
  <si>
    <t>She knew she fucked up</t>
  </si>
  <si>
    <t>Revengeful-I wanted payback even though that is not healthy</t>
  </si>
  <si>
    <t>Nothing-I am pissed today</t>
  </si>
  <si>
    <t>Revengeful</t>
  </si>
  <si>
    <t>Warmth-Today I am going to be nice to Jessica in casual converstation</t>
  </si>
  <si>
    <t>Warmth</t>
  </si>
  <si>
    <t>17 7/8"</t>
  </si>
  <si>
    <t>47 1/4"</t>
  </si>
  <si>
    <t>47 5/8"</t>
  </si>
  <si>
    <t xml:space="preserve">16 3/8" </t>
  </si>
  <si>
    <t xml:space="preserve">27 3/4" </t>
  </si>
  <si>
    <t>3-Yes because it is a new month</t>
  </si>
  <si>
    <t>Overcast 54/18</t>
  </si>
  <si>
    <t>Moving to basement idea</t>
  </si>
  <si>
    <t>Finishing  off meal planning process</t>
  </si>
  <si>
    <t>China to arm Russia in Ukraine war</t>
  </si>
  <si>
    <t>Biden travels by train into Ukrainian warzone</t>
  </si>
  <si>
    <t>Richard Belzar dies at 78</t>
  </si>
  <si>
    <t>Occasionally EKG</t>
  </si>
  <si>
    <t>Acupressure matt</t>
  </si>
  <si>
    <t>Catch up words of the day</t>
  </si>
  <si>
    <t>Start a new mindset at least once per month if not sooner for perfect performance</t>
  </si>
  <si>
    <t>Friday at 1pm at Illinois Eye Center. Did Jess pick that eye doc</t>
  </si>
  <si>
    <t>Etymology program where the history of a word is discussed</t>
  </si>
  <si>
    <t>Use urban tourism search term to get more vacation structure ideas</t>
  </si>
  <si>
    <t>Identify and remove inhibitions</t>
  </si>
  <si>
    <t>Make philosophy club more part of routine (daily maybe)</t>
  </si>
  <si>
    <t>How am I going to pick videos and articles?  Maybe copy audio process where results dirve next pick</t>
  </si>
  <si>
    <t>DO more work around the Jessica gets home</t>
  </si>
  <si>
    <t>Learn aobut modified newtonian dynamics</t>
  </si>
  <si>
    <t>Art of DEEP FIELD NORTH</t>
  </si>
  <si>
    <t>Do top news item of the day in the log and then knock down to 3 top</t>
  </si>
  <si>
    <t>Death of the week on news log</t>
  </si>
  <si>
    <t>Quote on the week on checklist</t>
  </si>
  <si>
    <t>Build out "would you rather" game</t>
  </si>
  <si>
    <t>Work on PIN PROJECT</t>
  </si>
  <si>
    <t>Reseach Brasky's</t>
  </si>
  <si>
    <t>Colorado trip kick-off</t>
  </si>
  <si>
    <t>Gaming didn’t feel good</t>
  </si>
  <si>
    <t>Yes-I am running out of energy at night so things feel less satisfying</t>
  </si>
  <si>
    <t>She was polite in her exchanges with me</t>
  </si>
  <si>
    <t>Vibrant-I had strength throughout the day until much later at night</t>
  </si>
  <si>
    <t>Vibrant</t>
  </si>
  <si>
    <t>Energy-Having enough to do what I want is proving to be a key issue</t>
  </si>
  <si>
    <t>Energy</t>
  </si>
  <si>
    <t>Civility-today am going to be not only calm but I am going to go beyond that to be inviting and fun</t>
  </si>
  <si>
    <t>Civility</t>
  </si>
  <si>
    <r>
      <rPr>
        <b/>
        <u/>
        <sz val="12"/>
        <color theme="1"/>
        <rFont val="Calibri"/>
        <family val="2"/>
        <scheme val="minor"/>
      </rPr>
      <t>Open-Mindedness</t>
    </r>
    <r>
      <rPr>
        <sz val="12"/>
        <color theme="1"/>
        <rFont val="Calibri"/>
        <family val="2"/>
        <charset val="134"/>
        <scheme val="minor"/>
      </rPr>
      <t>: considering nuance, context, and abmiguity when making judgements while being willing to adapt and change thinking and behavior as better information becomes available</t>
    </r>
  </si>
  <si>
    <t>Research CERVICAL VERTIGO</t>
  </si>
  <si>
    <t>Bring back song of the day</t>
  </si>
  <si>
    <t>Use couch for reading sessions rather than the bed</t>
  </si>
  <si>
    <t>Fine tune podcast labeling in digital</t>
  </si>
  <si>
    <t>List of heuristics for life</t>
  </si>
  <si>
    <t>Egg whites for oatmeal</t>
  </si>
  <si>
    <t>Work weights on Sunday</t>
  </si>
  <si>
    <t>Switch sides of the bed</t>
  </si>
  <si>
    <t>Learn about Gestalt psychology</t>
  </si>
  <si>
    <t>Make sure I’m getting one note everywhere including learning</t>
  </si>
  <si>
    <t>What to do when I run out of energy at night</t>
  </si>
  <si>
    <t>Personal energy conservation and utilization program</t>
  </si>
  <si>
    <t>Rate whether I achieved the affirmation or not</t>
  </si>
  <si>
    <t>Used bike at cycle and fitness</t>
  </si>
  <si>
    <t>FOID card for shooting range at Tac Shack</t>
  </si>
  <si>
    <t>Carter lumber for construction</t>
  </si>
  <si>
    <t>Blue margarita drink silo idea</t>
  </si>
  <si>
    <t>Check out search engines including DUCK DUCK GO</t>
  </si>
  <si>
    <t>Dedicated Googe Earth time</t>
  </si>
  <si>
    <t>Fix computer platform</t>
  </si>
  <si>
    <t>Posture control</t>
  </si>
  <si>
    <t>Cervical vertigo discussion</t>
  </si>
  <si>
    <t>Andre the Giant documentary</t>
  </si>
  <si>
    <t>Talking to my mom</t>
  </si>
  <si>
    <t>Bad section in the middle of the day where I wasn't as productive</t>
  </si>
  <si>
    <t>I said something with some bite, and she was touchy about it.  It seems as though she is putting on a good face after our fight</t>
  </si>
  <si>
    <t>Tired-I wasn't as effective as I could have been</t>
  </si>
  <si>
    <t>Naps-They are saving me during the day</t>
  </si>
  <si>
    <t>Tired</t>
  </si>
  <si>
    <t>Calm-Today I am going to stay calm as I run around on errands</t>
  </si>
  <si>
    <t>Calm</t>
  </si>
  <si>
    <t>Do a project from bed-add to goals list</t>
  </si>
  <si>
    <t>Fact of the day voting-score 1-5 and most total points wins</t>
  </si>
  <si>
    <t>Instead of processes just have sub-routines that are hidden!</t>
  </si>
  <si>
    <t>Learn about EXPECTED VALUE</t>
  </si>
  <si>
    <t>Check out caliper</t>
  </si>
  <si>
    <t>Need to study topics for novel and then put them in</t>
  </si>
  <si>
    <t>Look up more novel principles as a skill</t>
  </si>
  <si>
    <t>Find a local metal shop</t>
  </si>
  <si>
    <t>Bring back pod scores one show at a time</t>
  </si>
  <si>
    <t>Best smoking screens</t>
  </si>
  <si>
    <t>Continued victories over vertigo from cerviogenic therapy</t>
  </si>
  <si>
    <t>Gaming process is getting more rewarding</t>
  </si>
  <si>
    <t>Outdoor run with beautfiul weather</t>
  </si>
  <si>
    <t>Eating those two bars before bed</t>
  </si>
  <si>
    <t>Yes, I stayed up too late</t>
  </si>
  <si>
    <t>She really enjoyed my compliment when I said we are a good team</t>
  </si>
  <si>
    <t>Efficacious</t>
  </si>
  <si>
    <t>Efficacious-I feel like I am really effective right now</t>
  </si>
  <si>
    <t>Flow-Effortless engagement sure is great and day was a good example of that</t>
  </si>
  <si>
    <t>Flow</t>
  </si>
  <si>
    <t>Conservation-Today I am going to continue to manage my energy well</t>
  </si>
  <si>
    <t>Conservation</t>
  </si>
  <si>
    <t>Install chrome on ipad for websites</t>
  </si>
  <si>
    <t>When breaking down a goal the learning phase could be researched at night</t>
  </si>
  <si>
    <t>Deep cleaning process for teeth</t>
  </si>
  <si>
    <t>Bolster mental health component for brain training</t>
  </si>
  <si>
    <t>How to get more flow states or OPTIMAL EXPERIENCES</t>
  </si>
  <si>
    <t>Find absorbing activities</t>
  </si>
  <si>
    <t>I am really probably more of morning person considering when my focus is highest</t>
  </si>
  <si>
    <t>Learn about EGO DEPLETION</t>
  </si>
  <si>
    <t>Its seems like mental effort capacity can be boosted by glucose</t>
  </si>
  <si>
    <t>If I am running out of energy, I need more flow state to not deplete my EFFORT POOL as much</t>
  </si>
  <si>
    <t>I don’t have to react aggressively to provocation</t>
  </si>
  <si>
    <t>How can I build more rich representations of things?</t>
  </si>
  <si>
    <t>When I have ego depletion, I need routine processes</t>
  </si>
  <si>
    <t>Relying on intuition vs rational thinking is a tradeoff between being correct and the time it takes to be correct</t>
  </si>
  <si>
    <t>COW could really just be looking up facts and shit and then do another video medley project</t>
  </si>
  <si>
    <t>for a better strategy execution requires a strategic thinker who can discover novel, imaginative strategies which can re-write the rules of the competitive game; and set in motion the chain of events that will shape and "define the future"</t>
  </si>
  <si>
    <t>When should I go to bed?</t>
  </si>
  <si>
    <t>Try acting local or learn principles as a skill</t>
  </si>
  <si>
    <t>Weight Training Completed</t>
  </si>
  <si>
    <t>What is the top news item today?</t>
  </si>
  <si>
    <t>What was the biggest world figure to die this week?</t>
  </si>
  <si>
    <t>Battling the sink to get the new drains in</t>
  </si>
  <si>
    <t>Building out Would You Rather game</t>
  </si>
  <si>
    <t>Afternoon pile drive</t>
  </si>
  <si>
    <t>Got upset during the sink process and had to take a character error</t>
  </si>
  <si>
    <t>Yes-it is an ongoing process</t>
  </si>
  <si>
    <t>We have been getting along well lately</t>
  </si>
  <si>
    <t>Victorious-my ability to manipulate my vertigo is coming online</t>
  </si>
  <si>
    <t>Victorious</t>
  </si>
  <si>
    <t>Posture-hugely important for me to be making the move to proper posture</t>
  </si>
  <si>
    <t>Posture</t>
  </si>
  <si>
    <t>Productivity-I am going to have fun today hanging with my parents</t>
  </si>
  <si>
    <t>Productivity</t>
  </si>
  <si>
    <t>Dry Erase board for exercise program maybe inside weight rack to save space</t>
  </si>
  <si>
    <t>Meditation area or yoga area in bedroom with charts and tracking etc</t>
  </si>
  <si>
    <t>Jessica push/pull on weekends</t>
  </si>
  <si>
    <t>Travel planning should be more routine</t>
  </si>
  <si>
    <t>greatest categorical movies with folks and a tv show to watch</t>
  </si>
  <si>
    <t>Words of Wisdom generated by us rather than collected include my parents also for time capsule</t>
  </si>
  <si>
    <t>aggregate home ideas that apply to the basement</t>
  </si>
  <si>
    <t>Making Spanish rice</t>
  </si>
  <si>
    <t>Tulsa King marathon</t>
  </si>
  <si>
    <t>Would you Rather?</t>
  </si>
  <si>
    <t>Having candy and ice cream</t>
  </si>
  <si>
    <t>Yep, but I was still more productive than most days</t>
  </si>
  <si>
    <t>She was in a pretty decent mood</t>
  </si>
  <si>
    <t>Happy-yesterday was a good day</t>
  </si>
  <si>
    <t>Happy</t>
  </si>
  <si>
    <t>Fellowship-glad to still be able to spend time with everyone</t>
  </si>
  <si>
    <t>Poetry is a language to describe things that are hard to explain, and contain simple phrases</t>
  </si>
  <si>
    <t>Sometimes you need to be in a receiving state not always in a deliberate state</t>
  </si>
  <si>
    <t>Tardiness-I didn’t get this done on time but better late than never</t>
  </si>
  <si>
    <t>Nap with kitty on my chest</t>
  </si>
  <si>
    <t>Incredible book chapter</t>
  </si>
  <si>
    <t>Just being a slob after not starting my day off right</t>
  </si>
  <si>
    <t>Yes, I was at my parent's house again and things didn’t go well</t>
  </si>
  <si>
    <t>She was touchy yesterday</t>
  </si>
  <si>
    <t>Sloppy-I didn’t perform well yesterday</t>
  </si>
  <si>
    <t>Taridiness</t>
  </si>
  <si>
    <t>Slovenly</t>
  </si>
  <si>
    <t>Sleeping-At least we get to really start over everyday</t>
  </si>
  <si>
    <t>Friendliness</t>
  </si>
  <si>
    <t>Remember that most of my decisions are going to come without rational decision making so you better make sure you take care of your body so you generate the right automatic outcomes</t>
  </si>
  <si>
    <t>Thoughts and the environmental stimulus changes my actions without me knowing it.</t>
  </si>
  <si>
    <t>My subjective experience is largely determined by the story I tell myself.</t>
  </si>
  <si>
    <t>How do I look at my dictionary of words on my computer</t>
  </si>
  <si>
    <t>Restart novel from the top</t>
  </si>
  <si>
    <t>What can I but that is silk?</t>
  </si>
  <si>
    <t>How can a better recover after exercise?</t>
  </si>
  <si>
    <t>Look at coping skills</t>
  </si>
  <si>
    <t>How does basketball actually work on the team level?</t>
  </si>
  <si>
    <t>Add brain training video game to checklist and make it part of rotation</t>
  </si>
  <si>
    <t>Add Mexican Chicken and Rice to recipes</t>
  </si>
  <si>
    <t>Would you Rather? Game</t>
  </si>
  <si>
    <t>Lunch at Brasky's</t>
  </si>
  <si>
    <t>Late night screw</t>
  </si>
  <si>
    <t>Over on sat fats</t>
  </si>
  <si>
    <t>Yes-going to start counting this week</t>
  </si>
  <si>
    <t>She got way too drunk but it was her fault</t>
  </si>
  <si>
    <t>Stressed-Jess was a handful yesterday</t>
  </si>
  <si>
    <t>Stressed</t>
  </si>
  <si>
    <t>Creativity-Being able to find things to do and execute them is a gift</t>
  </si>
  <si>
    <t>Creativity</t>
  </si>
  <si>
    <t>Rest-Today I need to recover on my diet and attitude</t>
  </si>
  <si>
    <t>"Would you Rather?" Game</t>
  </si>
  <si>
    <t>Making Spanish Chicken &amp; Rice while hanging out in the kitchen</t>
  </si>
  <si>
    <t>Continued progresss on cervical vertigo</t>
  </si>
  <si>
    <t>Government agencies acknowledge coronavirus pandemic leaked from lab</t>
  </si>
  <si>
    <t>Fox News admits knowing about reporting election lies to drive ratings</t>
  </si>
  <si>
    <t>Biden dumps more money into Urkaine and Russian troops mass for a Spring offense</t>
  </si>
  <si>
    <t>Jerry Richardson, former owner of Hardee's and the Carolina Panthers, dead at 86</t>
  </si>
  <si>
    <t>Weather:  Overcast 61/27</t>
  </si>
  <si>
    <t>Efficient with my time and thinking and mental effort pool</t>
  </si>
  <si>
    <t>M-Self control of impulse is limited so need to do selectively</t>
  </si>
  <si>
    <t>47 1/2"</t>
  </si>
  <si>
    <t>17 3/4"</t>
  </si>
  <si>
    <t>47"</t>
  </si>
  <si>
    <t>16 1/2"</t>
  </si>
  <si>
    <t>27 3/4"</t>
  </si>
  <si>
    <t>Week of 2/28/2023</t>
  </si>
  <si>
    <t>Four Americans kidnapped in Mexico on the way to "tummy tuck"</t>
  </si>
  <si>
    <t>Staying on track and getting my routine tasks knocked out</t>
  </si>
  <si>
    <t>I got overly upset at Jess when she asked me what I was up to this week. I don’t like nosey women haha</t>
  </si>
  <si>
    <t>Yes, I need to be able to talk about things I don’t like without getting mad</t>
  </si>
  <si>
    <t>She was volitle again today.  We need to rest more</t>
  </si>
  <si>
    <t>Great outdoor run in nice weather</t>
  </si>
  <si>
    <t>Going to bed on time</t>
  </si>
  <si>
    <t>Proud-I showed the fortitude to get tasks done that pay off in the long term rather than the short term</t>
  </si>
  <si>
    <t>Proud</t>
  </si>
  <si>
    <t>Structure-I am glad I have a plan rather than just bouncing from one thing to another</t>
  </si>
  <si>
    <t>Peace-I will keep my peace of mind even in spite of stress</t>
  </si>
  <si>
    <t>Peace</t>
  </si>
  <si>
    <t>Sweet tea based drink</t>
  </si>
  <si>
    <t>Chat GPT</t>
  </si>
  <si>
    <t>The spiritual side of a person is the one that tells the mind that it wont quit</t>
  </si>
  <si>
    <t>Got to look at cold water immersion</t>
  </si>
  <si>
    <t>Read "Darwin's Stickers" on Radiolab blog</t>
  </si>
  <si>
    <t>Neff accounting</t>
  </si>
  <si>
    <t>Check out Serial</t>
  </si>
  <si>
    <t>Add joint project to scorecard</t>
  </si>
  <si>
    <t>Theurputic stuff for Jess</t>
  </si>
  <si>
    <t>Add fitness challenge stuff</t>
  </si>
  <si>
    <t>Mental floss add as e website for a 7</t>
  </si>
  <si>
    <t>Jess needs to rest more around call weeks</t>
  </si>
  <si>
    <t>Communication skills to say hard things without anger</t>
  </si>
  <si>
    <t>Furniture building principles</t>
  </si>
  <si>
    <t>Proper ergonomics for sleep</t>
  </si>
  <si>
    <t>Go to apple music browse when doing new music bands for this checklist</t>
  </si>
  <si>
    <t>Doc-untold history of US</t>
  </si>
  <si>
    <t>Richard Pryor  and Frank Sinatara on plaque?</t>
  </si>
  <si>
    <t>Biden suggests plan to raise taxes on those making over $400,000</t>
  </si>
  <si>
    <t>Movie night in bed</t>
  </si>
  <si>
    <t>Chat GPT is a revolution</t>
  </si>
  <si>
    <t>New pipe smoking process</t>
  </si>
  <si>
    <t>Vertigo hammering me</t>
  </si>
  <si>
    <t>Not really but I need to stop doing whatever I am doing right now</t>
  </si>
  <si>
    <t>She is really upset that I am not feeling well</t>
  </si>
  <si>
    <t>Anxious-I am having a hard time pinpointing what is going on with my condition right now</t>
  </si>
  <si>
    <t>Anxious</t>
  </si>
  <si>
    <t>Life-I am still very glad to be alive</t>
  </si>
  <si>
    <t>Positivity-Today I will savor my life despite any difficult circumstances</t>
  </si>
  <si>
    <t>Positivity</t>
  </si>
  <si>
    <t>Wedge to sleep on?</t>
  </si>
  <si>
    <t>How can I self massage? Like that one thing you lay on type of stuff</t>
  </si>
  <si>
    <t>Learn about set point with weight</t>
  </si>
  <si>
    <t>What are my non-negoitable values or principles?</t>
  </si>
  <si>
    <t>Clot and stroke prevention practices</t>
  </si>
  <si>
    <t>What are all the world heritage sites? Maybe art of all of them</t>
  </si>
  <si>
    <t>Online businesses struggling to respond to large language models</t>
  </si>
  <si>
    <t>TMJ discovery</t>
  </si>
  <si>
    <t>Naming the ChatBot steve</t>
  </si>
  <si>
    <t>Hanging in bed with the kitty</t>
  </si>
  <si>
    <t>Didn’t work out with weights today</t>
  </si>
  <si>
    <t>She was in a better mood today while doing another juice fast</t>
  </si>
  <si>
    <t>Hopeful-TMJ discovery could be big</t>
  </si>
  <si>
    <t>Hopeful</t>
  </si>
  <si>
    <t>Relaxation-Being able to rest when I need to is really important</t>
  </si>
  <si>
    <t>Relaxation</t>
  </si>
  <si>
    <t>Normalcy-Going to get back into the groove today</t>
  </si>
  <si>
    <t>Expected Value</t>
  </si>
  <si>
    <r>
      <rPr>
        <b/>
        <sz val="12"/>
        <color theme="1"/>
        <rFont val="Calibri"/>
        <family val="2"/>
        <scheme val="minor"/>
      </rPr>
      <t>Values</t>
    </r>
    <r>
      <rPr>
        <sz val="12"/>
        <color theme="1"/>
        <rFont val="Calibri"/>
        <family val="2"/>
        <scheme val="minor"/>
      </rPr>
      <t xml:space="preserve">                                                                                                                                                              (ranked by importance)</t>
    </r>
  </si>
  <si>
    <t>Prosecutors indicate that charges from Trump are likely</t>
  </si>
  <si>
    <t>TMJ is solving vertigo</t>
  </si>
  <si>
    <t>AI continues to dominate</t>
  </si>
  <si>
    <t>Effortless bike ride</t>
  </si>
  <si>
    <t>SNL should be played first</t>
  </si>
  <si>
    <t>She was hungry as hell yesterday from another juice cleanse</t>
  </si>
  <si>
    <t>Normalcy</t>
  </si>
  <si>
    <t>Excited</t>
  </si>
  <si>
    <t>Excited-TMJ principles are turning the corner for me</t>
  </si>
  <si>
    <t>Baseline-Feeling somewhat normal was awesome</t>
  </si>
  <si>
    <t>Production-Today I am going to whoop some ass</t>
  </si>
  <si>
    <t>Production</t>
  </si>
  <si>
    <t>Consider making a habits section rather than skills</t>
  </si>
  <si>
    <t>Breathe throuhg my nose and you need to use it or lose it</t>
  </si>
  <si>
    <t>Tape your mouth when you go to bed to prevent sleep apnea</t>
  </si>
  <si>
    <t>Look into TMJ stuff</t>
  </si>
  <si>
    <t>Strengthen my jaw</t>
  </si>
  <si>
    <t>Cerivical pillow</t>
  </si>
  <si>
    <t>Need to get textbooks in the lineup</t>
  </si>
  <si>
    <t>Casual thinking versus statistical thinking</t>
  </si>
  <si>
    <t>HALO EFFECT</t>
  </si>
  <si>
    <t>Truly independent analysis is valuable on a serious issue.  Think of the group being able to guess how many candies are in the jar</t>
  </si>
  <si>
    <t>How can I develop a personal style</t>
  </si>
  <si>
    <t>Understand basics of investment and add principles to budget</t>
  </si>
  <si>
    <t>How can I explore the diversity of human thinking</t>
  </si>
  <si>
    <t>MG-Empathy: Understanding that the subjective and personal nature of our experiences creates our perceptions of the world around us that are unique to ourselves, and others may have different experiences or interpretations of the same events.</t>
  </si>
  <si>
    <t>Joint</t>
  </si>
  <si>
    <t>Homeoblock mouth expander from Dentist</t>
  </si>
  <si>
    <t>Brain Storming Activity: Reduce cognitive load by making things systematic and routine to be more effective and to get more done</t>
  </si>
  <si>
    <t>Relationships with animals</t>
  </si>
  <si>
    <t>Weather:</t>
  </si>
  <si>
    <t>Bears trade number overall pick for haul of picks and DJ Moore</t>
  </si>
  <si>
    <t>Hamburgers for dinner</t>
  </si>
  <si>
    <t>Talk with Matt</t>
  </si>
  <si>
    <t>Rant on the phone with Bo</t>
  </si>
  <si>
    <t>Lost sense of time and mindfulness</t>
  </si>
  <si>
    <t>She was very happy to be complete with a call week</t>
  </si>
  <si>
    <t>Inspired-The new chatbots are so powerful its truly a marvel</t>
  </si>
  <si>
    <t>Inspired</t>
  </si>
  <si>
    <t>Dentistry-So thankful there is someone I can see aobut TMJ</t>
  </si>
  <si>
    <t>Clear 43/21</t>
  </si>
  <si>
    <t>Caring-I am going to show Jessica I care about her today</t>
  </si>
  <si>
    <t>Caring</t>
  </si>
  <si>
    <t>How can I keep a better sense of mindfulness throughout the day especially regarding time</t>
  </si>
  <si>
    <t>Chinese-Brokered Deal Upends Mideast Diplomacy and Challenges U.S.</t>
  </si>
  <si>
    <t>Exorcist watch at night</t>
  </si>
  <si>
    <t>Working on an weekend has started</t>
  </si>
  <si>
    <t>Overeating bad food</t>
  </si>
  <si>
    <t>My medicine for migraines zombied her ass all morning</t>
  </si>
  <si>
    <t>Unfocused-The eating was not fun for the expense</t>
  </si>
  <si>
    <t>Mentorship-I have had good mentors and I have mentored well</t>
  </si>
  <si>
    <t>Showers 40/29</t>
  </si>
  <si>
    <t>Optimism</t>
  </si>
  <si>
    <t>Optimism-I may not understand the good in this situation but it is there</t>
  </si>
  <si>
    <t>Make a GRAPHIC NOVEL</t>
  </si>
  <si>
    <t>DEBATE SKILLS</t>
  </si>
  <si>
    <t>What FREE THINGS I am missing out on</t>
  </si>
  <si>
    <t>EMOTIONAL INTELLIGENCE</t>
  </si>
  <si>
    <t>GROWTH MINDSET</t>
  </si>
  <si>
    <t>FINANICIAL LITERACY</t>
  </si>
  <si>
    <t>TIME MANAGMENT</t>
  </si>
  <si>
    <t>Cant let conclusions win over arguments all the time</t>
  </si>
  <si>
    <t>Heuristic vs statistical thinking</t>
  </si>
  <si>
    <t>System 1 is generating impressions and System 2 is making them beliefs once validated</t>
  </si>
  <si>
    <t>Use characteristics of system 2 in "Thinking Fast &amp; Slow" p. 105</t>
  </si>
  <si>
    <t>Need to eat good if I am going to overeat</t>
  </si>
  <si>
    <t>Categories</t>
  </si>
  <si>
    <t>Current Events TV Watched</t>
  </si>
  <si>
    <t>Paint lamp shade</t>
  </si>
  <si>
    <t>Wood Burning</t>
  </si>
  <si>
    <t>Regulators Close Another Bank and Move to Protect Deposits</t>
  </si>
  <si>
    <t>Good bike sprint</t>
  </si>
  <si>
    <t>Going to bed early and getting some rest</t>
  </si>
  <si>
    <t>Pulp Fiction watch</t>
  </si>
  <si>
    <t>Jessica continues to piss me off haha</t>
  </si>
  <si>
    <t>Yes, I need to cool down more</t>
  </si>
  <si>
    <t>She has a big fucking mouth</t>
  </si>
  <si>
    <t>Persecuted-Jessica's comments are turning me off</t>
  </si>
  <si>
    <t>Persecuted</t>
  </si>
  <si>
    <t>Tomorrow-Get to start over tomorrow as least haha</t>
  </si>
  <si>
    <t>Overcast 35/28</t>
  </si>
  <si>
    <t>Healing-Today I wll continue to heal my TMJ</t>
  </si>
  <si>
    <t>Healing</t>
  </si>
  <si>
    <t>Bird thing to prevent birds at front entrance</t>
  </si>
  <si>
    <t>Fix BB Gun</t>
  </si>
  <si>
    <t>Week of 3/13/2023</t>
  </si>
  <si>
    <t>Overcast 64/40</t>
  </si>
  <si>
    <t>TMJ Discovery</t>
  </si>
  <si>
    <t>Silicon Valley Bank collapses from classic bank run</t>
  </si>
  <si>
    <t>Bud Grant, Longtime Minnesota Vikings Coach, Dies at 95</t>
  </si>
  <si>
    <t>What were the three biggest world figure to die this week?</t>
  </si>
  <si>
    <t>Who was the the most important person to pass away today?</t>
  </si>
  <si>
    <t>Robert Blake, ‘Baretta’ Star Acquitted in Wife’s Murder, Dies at 89</t>
  </si>
  <si>
    <t>Otis Taylor, Star Receiver for the Kansas City Chiefs, Dies at 80</t>
  </si>
  <si>
    <t>Value</t>
  </si>
  <si>
    <t>17 /12"</t>
  </si>
  <si>
    <t>46 7/8"</t>
  </si>
  <si>
    <t>16 7/8"</t>
  </si>
  <si>
    <t>Regional Banks Slammed by Fear of a Broader Financial Crisis</t>
  </si>
  <si>
    <t>Mary Bauermeister, Avant-Garde Artist and Host, Dies at 88</t>
  </si>
  <si>
    <t>Trip planning with Garrett</t>
  </si>
  <si>
    <t>Great "The Gray Area" podcast</t>
  </si>
  <si>
    <t>10 minute meal planning</t>
  </si>
  <si>
    <t>Not being productve enough on goals</t>
  </si>
  <si>
    <t>She was trying to be in a much better mood today</t>
  </si>
  <si>
    <t>Playful-I was having fun playing around last night</t>
  </si>
  <si>
    <t>Playful</t>
  </si>
  <si>
    <t>ChatGPT-turned meal planning into a snap</t>
  </si>
  <si>
    <t>ChatGPT</t>
  </si>
  <si>
    <t>Clear 40/23</t>
  </si>
  <si>
    <t>Humor-Try to find a little fun today in the face of chorses coming by my</t>
  </si>
  <si>
    <t>Humor</t>
  </si>
  <si>
    <t>Get an automatic calendar for dates</t>
  </si>
  <si>
    <t>Have the photo journals printed and put them in a book that can be flipped throught pictures only on TV</t>
  </si>
  <si>
    <t>Mediterrean diet research</t>
  </si>
  <si>
    <t>Sometimes we feel compelled to engage in destructive behaviors, but the result is usually regretful once it is over.  What is a healthy way to resolve the desire for destructive behavior?  Some people like destructive behavior it seems.</t>
  </si>
  <si>
    <t>Learn about Hyperviligence</t>
  </si>
  <si>
    <t>Solar powered battery charger</t>
  </si>
  <si>
    <t>4 Step Emotional Healing process: name the emotional wound, acknowledge the pain the wound is causing, grieving the pain intentionally, pivot off the old emotional pattern</t>
  </si>
  <si>
    <t>Picking entertainment needs to be more delibrate like Jess and rate future lists</t>
  </si>
  <si>
    <t>How to apply value errors for longer time periods</t>
  </si>
  <si>
    <t>Goals tab with goal processing methodology similar to Project Planner</t>
  </si>
  <si>
    <t>Russian Warplane Hits American Drone Over Black Sea, U.S. Says</t>
  </si>
  <si>
    <t>Dick Fosbury, 76, Whose ‘Flop’ Transformed the High Jump, Is Dead</t>
  </si>
  <si>
    <t>Productive televisit with the doctor Chambers</t>
  </si>
  <si>
    <t>Finally got all my goal ideas valued</t>
  </si>
  <si>
    <t>Good phone call with dad</t>
  </si>
  <si>
    <t>Candy bag attack again today</t>
  </si>
  <si>
    <t>Yes-Not really sure haha</t>
  </si>
  <si>
    <t>She was in a decent mood, but it was on a razor's edge</t>
  </si>
  <si>
    <t>Rushed-Too many errands yesterday to have a super comfortable day</t>
  </si>
  <si>
    <t>Rushed</t>
  </si>
  <si>
    <t>Peace-China may be a world power now, but at least they are more peaceful</t>
  </si>
  <si>
    <t>Partly Cloudy 53/26</t>
  </si>
  <si>
    <t>Peacefulness</t>
  </si>
  <si>
    <t>Peacefulness-Pain in the ass day coming up, but I am going to maintain my composure</t>
  </si>
  <si>
    <t>Yearly Home Punch List</t>
  </si>
  <si>
    <t>"Color of the month" Where we paint on wall</t>
  </si>
  <si>
    <t>Lava lamp</t>
  </si>
  <si>
    <t>EKG</t>
  </si>
  <si>
    <t>Bank Fears Go Global, Sending a Shudder Through Markets</t>
  </si>
  <si>
    <t>Lynn Seymour, Acclaimed Ballerina and a Dramatic Force, Dies at 83</t>
  </si>
  <si>
    <t>Muscle relaxer felt good as hell</t>
  </si>
  <si>
    <t>Finally got back to knocking out goals</t>
  </si>
  <si>
    <t>Not having to go to the dentist cause he was closed haha</t>
  </si>
  <si>
    <t>Not getting the entire scorecard comeplete this week</t>
  </si>
  <si>
    <t>She needed some liquour to stay on track haha</t>
  </si>
  <si>
    <t>Distant-Not really a strong day either way</t>
  </si>
  <si>
    <t>Distant</t>
  </si>
  <si>
    <t>Serendipity-Sometimes things just work out</t>
  </si>
  <si>
    <t>Unfocused</t>
  </si>
  <si>
    <t>Rainy 49/41</t>
  </si>
  <si>
    <t>Connection-Today Jess and I are going to emotionally connect</t>
  </si>
  <si>
    <t>Connection</t>
  </si>
  <si>
    <t>Satisfaction</t>
  </si>
  <si>
    <t>Self-Improvement</t>
  </si>
  <si>
    <t>Efficency</t>
  </si>
  <si>
    <t>Morning Hygiene</t>
  </si>
  <si>
    <t>Meal Planning</t>
  </si>
  <si>
    <t>Grocery Run</t>
  </si>
  <si>
    <t>Reasoning &amp; Critical Thinking</t>
  </si>
  <si>
    <t>Emotions &amp; Feelings</t>
  </si>
  <si>
    <t>Wall Street’s Biggest Banks Rescue Teetering First Republic</t>
  </si>
  <si>
    <t>Bobby Caldwell, Silky-Voiced R&amp;B Crooner, Dies at 71</t>
  </si>
  <si>
    <t>Putting together the "Favorites" list</t>
  </si>
  <si>
    <t>Critical thinking daily process is awesome</t>
  </si>
  <si>
    <t>Overeating</t>
  </si>
  <si>
    <t>She was in a shitty mood</t>
  </si>
  <si>
    <t>Tense-Jessica was a lot to handle last night</t>
  </si>
  <si>
    <t>Tense</t>
  </si>
  <si>
    <t>Telefriends-I may not have local friends, but I do have telefriends haha</t>
  </si>
  <si>
    <t>Light Snow 36/25</t>
  </si>
  <si>
    <t>Enthusiasm-I am going to get a lot done today without getting frustrated</t>
  </si>
  <si>
    <t>Enthusiam</t>
  </si>
  <si>
    <t>Gardening on scorecard</t>
  </si>
  <si>
    <t>Make a physical photo journal</t>
  </si>
  <si>
    <t>Animal of the Week</t>
  </si>
  <si>
    <t>Divert 15% of income to portfolio when partner and pick three money mangers</t>
  </si>
  <si>
    <t>Type</t>
  </si>
  <si>
    <t>Reviewer</t>
  </si>
  <si>
    <t>Get Together</t>
  </si>
  <si>
    <t>Giving Back</t>
  </si>
  <si>
    <t>Arrest Warrant From Criminal Court Pierces Putin’s Aura of Impunity</t>
  </si>
  <si>
    <t>Lance Reddick, Star of ‘The Wire’ and ‘John Wick,’ Dies at 60</t>
  </si>
  <si>
    <t>Lunch at Alexander's Steakhouse</t>
  </si>
  <si>
    <t>Muscle relaxer with my dad</t>
  </si>
  <si>
    <t>Spring cleaning with mom</t>
  </si>
  <si>
    <t>Didn’t see her haha</t>
  </si>
  <si>
    <t>Strong-I feel good about my performance yesterday.</t>
  </si>
  <si>
    <t>Strong</t>
  </si>
  <si>
    <t>Family-I love that I can still spend time with my parents.</t>
  </si>
  <si>
    <t>Overcast 27/13</t>
  </si>
  <si>
    <t>Perception-I am going to find furniture ideas today.</t>
  </si>
  <si>
    <t>Perception</t>
  </si>
  <si>
    <t>Print quote of the week and put them in a book</t>
  </si>
  <si>
    <t>20 Years After U.S. Invasion, Iraq Is a Freer Place, but Not a Hopeful One</t>
  </si>
  <si>
    <t>Polito Vega, Salsa ‘King’ of New York Radio, Dies at 84</t>
  </si>
  <si>
    <t>Trip to Goods with my mom and Jess</t>
  </si>
  <si>
    <t>Going to bed</t>
  </si>
  <si>
    <t>Movie marathon last night</t>
  </si>
  <si>
    <t>She seemed less burnout today than ususal.</t>
  </si>
  <si>
    <t>Content-Nothing major to report, but I did not have a great day either</t>
  </si>
  <si>
    <t>Content</t>
  </si>
  <si>
    <t>Stability-So glad to have another day of a clear mind in the books.</t>
  </si>
  <si>
    <t>Clear 37/16</t>
  </si>
  <si>
    <t>Intuitive-Today I am going to go with the flow and not get upset</t>
  </si>
  <si>
    <t>Intuitive</t>
  </si>
  <si>
    <t>Daily Photography</t>
  </si>
  <si>
    <t>Before Collapse of Silicon Valley Bank, the Fed Spotted Big Problems</t>
  </si>
  <si>
    <t>Cruz Miguel Ortíz Cuadra, ‌Face of Puerto Rican Culinary History, Dies at 67</t>
  </si>
  <si>
    <t>Back rub at night</t>
  </si>
  <si>
    <t>Lazy gaming day</t>
  </si>
  <si>
    <t>Watching Interstellar</t>
  </si>
  <si>
    <t>Not scoring enough points to make my week better</t>
  </si>
  <si>
    <t>She was about back to normal yesterday</t>
  </si>
  <si>
    <t>Withdrawn-I didn’t have any extra juice yesterday</t>
  </si>
  <si>
    <t>Withdrawn</t>
  </si>
  <si>
    <t>Jessica-she is great when she is in control of herself</t>
  </si>
  <si>
    <t>Clear 50/26</t>
  </si>
  <si>
    <t>Serene-I am going to keep my mind in a peaceful state today</t>
  </si>
  <si>
    <t>Serene</t>
  </si>
  <si>
    <t>Mixed 53/13</t>
  </si>
  <si>
    <t>What was the biggest world figures to die this week?</t>
  </si>
  <si>
    <t>What was the meal, country, and US city of the week?</t>
  </si>
  <si>
    <t>What was the person and quote of the week?</t>
  </si>
  <si>
    <t>Sweden</t>
  </si>
  <si>
    <t>Swedish Meatballs</t>
  </si>
  <si>
    <t>"Watch my dust"-Babe Ruth</t>
  </si>
  <si>
    <t>A</t>
  </si>
  <si>
    <t>47 3/8"</t>
  </si>
  <si>
    <t>18"</t>
  </si>
  <si>
    <t>26 3/8"</t>
  </si>
  <si>
    <t>World Has Less Than a Decade to Stop Catastrophic Warming, U.N. Panel Says</t>
  </si>
  <si>
    <t>Stuart Hodes, Who Danced With Martha Graham, Is Dead at 98</t>
  </si>
  <si>
    <t>Great start to the week</t>
  </si>
  <si>
    <t>Refined podcast system</t>
  </si>
  <si>
    <t>Jess was fun to be around last night</t>
  </si>
  <si>
    <t>Not getting to my goals today, but Mondays are jam packed</t>
  </si>
  <si>
    <t>She was in good mood despite some troubles at work with her coworker</t>
  </si>
  <si>
    <t>Successful-I rolled right through my day and had a decent amount of fun</t>
  </si>
  <si>
    <t>Successful</t>
  </si>
  <si>
    <t>Luck-Sometimes things do break your way and I appreciate that</t>
  </si>
  <si>
    <t>Rainy 51/35</t>
  </si>
  <si>
    <t>Patience-I am going to pause and collect myself one time today using my new emtion regulation process</t>
  </si>
  <si>
    <t>Rate Goods trip</t>
  </si>
  <si>
    <t>Rate foods from last week and drink</t>
  </si>
  <si>
    <t>TMJ packet</t>
  </si>
  <si>
    <t>What is the use of sheep wool? Where can I get some?</t>
  </si>
  <si>
    <t>Bert Kershieri at Civic Center</t>
  </si>
  <si>
    <t>Add night time tea</t>
  </si>
  <si>
    <t>Bayesian reasoning calls for two practices: 1. Anchor your judgement of the probability of an outcome on a plausible base rate.  2. Question the diagnosticity of your evidence. IF you put a probability on both, multiply the base rate probability by the probability your hypotheses is correct over alternatives after considering evidence.  Remember your impressions are often exaggerated.</t>
  </si>
  <si>
    <t>Pay Critter control.  Confirm this is how the program works</t>
  </si>
  <si>
    <t>Fire ex.</t>
  </si>
  <si>
    <t>Xi and Putin Bind China and Russia’s Economies Further, Despite War in Ukraine</t>
  </si>
  <si>
    <t>Willis Reed, Hall of Fame Center for Champion Knicks, Dies at 80</t>
  </si>
  <si>
    <t>Great discussion with Matt yesterday</t>
  </si>
  <si>
    <t>Kicking butt on my workouts right now</t>
  </si>
  <si>
    <t>Podcasts finally running smooth</t>
  </si>
  <si>
    <t>No goals again</t>
  </si>
  <si>
    <t>Perhaps I should have days with themes because the scorecard is rather large</t>
  </si>
  <si>
    <t>Smooth day with her despite work hardships</t>
  </si>
  <si>
    <t>Mellow</t>
  </si>
  <si>
    <t>Mellow-I felt pretty relaxed</t>
  </si>
  <si>
    <t>Belief-I really do feel something like God is there.  It feels really good to have it come naturally</t>
  </si>
  <si>
    <t>Patience</t>
  </si>
  <si>
    <t>Rainy 52/40</t>
  </si>
  <si>
    <t>Splendid-Today shall by splendid</t>
  </si>
  <si>
    <t>Splendid</t>
  </si>
  <si>
    <t>Create policies with GPT</t>
  </si>
  <si>
    <t>GPT can summarize data put in or even ask for keywords</t>
  </si>
  <si>
    <t>GPT-Explain it like I am five years old or really condense information into a limited number of words</t>
  </si>
  <si>
    <t>Novel idea where self recycling tech leads to no more need for production unless it is truly for growth</t>
  </si>
  <si>
    <t>V-To make more accurate judgments, it's important to avoid rating things based on general impressions and instead focus on specific qualities. This involves being aware of the halo effect and taking steps to overcome it, such as gathering more information, using multiple sources, and checking your own biases.</t>
  </si>
  <si>
    <t>What do you affirm about yourself?  Add the descriptive keyword to the list. Hold this word in your mind during your hourly mindfulness.</t>
  </si>
  <si>
    <t>Make a "menu" of hobbies to remind myself of what is available and then make a dedicated hobby area, hobbie tab</t>
  </si>
  <si>
    <t>Movie categories to pick tops</t>
  </si>
  <si>
    <t>Movie of the Week</t>
  </si>
  <si>
    <t>Event of the Week</t>
  </si>
  <si>
    <t>The Fed, Still Inflation-Focused, Raised Rates Amid Bank Uncertainty</t>
  </si>
  <si>
    <t>Raphael Mechoulam, ‘Father of Cannabis Research,’ Dies at 92</t>
  </si>
  <si>
    <t>Call with Gary</t>
  </si>
  <si>
    <t>Helping Jess to feel better after work</t>
  </si>
  <si>
    <t>New weekly log process</t>
  </si>
  <si>
    <t>Pretty happy with the results, but I need to find balance between routine and new goals</t>
  </si>
  <si>
    <t>Her coworker has a brain mass and it has been a very tough week for her</t>
  </si>
  <si>
    <t>Compassionate-Feeling for Jessica and her coworker</t>
  </si>
  <si>
    <t>Health-Good health is the most important life to have in life</t>
  </si>
  <si>
    <t>Compassionate</t>
  </si>
  <si>
    <t>Effortless-Trying to find some flow state today</t>
  </si>
  <si>
    <t>Effortless</t>
  </si>
  <si>
    <t>Rainy 48/38</t>
  </si>
  <si>
    <t>Core human beliefs questionaire</t>
  </si>
  <si>
    <t>Lawmakers Blast TikTok’s C.E.O. for App’s Ties to China, Escalating Tensions</t>
  </si>
  <si>
    <t>Fuzzy Haskins, Who Helped Turn Doo-Wop Into P-Funk, Dies at 81</t>
  </si>
  <si>
    <t>Good gaming at night</t>
  </si>
  <si>
    <t>Several good podcasts yesterday</t>
  </si>
  <si>
    <t>Laying in bed most of the day</t>
  </si>
  <si>
    <t>Lost my grip on the scorecard later at night</t>
  </si>
  <si>
    <t>She is having a hard time right now</t>
  </si>
  <si>
    <t>Despair-I felt the weight of my death when hearing about Jessica's coworker having that brain mass.</t>
  </si>
  <si>
    <t>Music-When you think about what I takes to make music, it truly is a wonder!</t>
  </si>
  <si>
    <t>Despair</t>
  </si>
  <si>
    <t>Overcast 45/35</t>
  </si>
  <si>
    <t>Refreshed-Today I am going to build back my reserves after taking a hard hit yesterday</t>
  </si>
  <si>
    <t>Refreshed</t>
  </si>
  <si>
    <t>Clean up TO-DO docs</t>
  </si>
  <si>
    <t>Need a better pocket kit for when I am out and about</t>
  </si>
  <si>
    <t>Create movie categories and then ranked choice voting to select which one we watch, rank</t>
  </si>
  <si>
    <t>Novel where AI and I trade paragraphs</t>
  </si>
  <si>
    <t>Learn about WHITE HOLES</t>
  </si>
  <si>
    <t>Have GPT play a role</t>
  </si>
  <si>
    <t>Cognitive Restructuring</t>
  </si>
  <si>
    <t>Repeat the new, positive belief to yourself several times, emphasizing the evidence that supports it.</t>
  </si>
  <si>
    <r>
      <rPr>
        <b/>
        <u/>
        <sz val="12"/>
        <color theme="1"/>
        <rFont val="Calibri"/>
        <family val="2"/>
        <scheme val="minor"/>
      </rPr>
      <t>Resource Efficiency</t>
    </r>
    <r>
      <rPr>
        <sz val="12"/>
        <color theme="1"/>
        <rFont val="Calibri"/>
        <family val="2"/>
        <charset val="134"/>
        <scheme val="minor"/>
      </rPr>
      <t>: prioritizing the use of limited pools of mental and physical effort on important tasks, being mindful of diminishing returns, being present in the moment by focusing on what aspects of the task will produce the most success while avoiding distractions, and recognizing depletion to avoid bad outcomes and optimize success.</t>
    </r>
  </si>
  <si>
    <t>Expelling Rahul Gandhi From Parliament, Modi Allies Thwart a Top Rival</t>
  </si>
  <si>
    <t>Gordon E. Moore, Intel Co-Founder Behind Moore’s Law, Dies at 94</t>
  </si>
  <si>
    <t>Pigging out while watching movies and playing games</t>
  </si>
  <si>
    <t>Bath and a beer</t>
  </si>
  <si>
    <t>Nap time in afternoon</t>
  </si>
  <si>
    <t>Overeating but it was on purpose</t>
  </si>
  <si>
    <t>She was in a pretty good mood considering her week</t>
  </si>
  <si>
    <t>Slovenly-I pigged out yesterday</t>
  </si>
  <si>
    <t>Rest-It was an old school day where I playing video games all night</t>
  </si>
  <si>
    <t>Rainy 46/35</t>
  </si>
  <si>
    <t>Crackling-I am going to have a lot of fun today in a dynamic way</t>
  </si>
  <si>
    <t>Crackling</t>
  </si>
  <si>
    <t>Random movie generator</t>
  </si>
  <si>
    <t>Random generators for all kinds of things</t>
  </si>
  <si>
    <t>Ask GPT for first principles of any idea</t>
  </si>
  <si>
    <t>Keep trying new things like a kid</t>
  </si>
  <si>
    <t>An Anxious Asia Arms for a War It Hopes to Prevent</t>
  </si>
  <si>
    <t>Greg Wittine, Once a Hero for Disabled Boy Scouts, Dies at 67</t>
  </si>
  <si>
    <t>Felt better yesterday after getting some workouts in</t>
  </si>
  <si>
    <t>Candyfest</t>
  </si>
  <si>
    <t>Listening to Jess's top 100</t>
  </si>
  <si>
    <t>She loved yesterday but man it was unhealthy</t>
  </si>
  <si>
    <t>Sick-Too much damage being taken on these weekends</t>
  </si>
  <si>
    <t>Sick</t>
  </si>
  <si>
    <t>Opportunity-The chance at redemption</t>
  </si>
  <si>
    <t>Order-Today I am going to stay ordered in all things</t>
  </si>
  <si>
    <t>Order</t>
  </si>
  <si>
    <t>Mostly Cloudy 58/38</t>
  </si>
  <si>
    <t>Israel Boils as Netanyahu Ousts Minister Who Bucked Court Overhaul</t>
  </si>
  <si>
    <t>Scott Johnson, Playfully Inventive Composer, Is Dead at 70</t>
  </si>
  <si>
    <t>Afternnoon screw</t>
  </si>
  <si>
    <t>Great weather</t>
  </si>
  <si>
    <t>Start over a hundred times on Surviving the Aftermath</t>
  </si>
  <si>
    <t>We got into an argument and she said I make fun of her</t>
  </si>
  <si>
    <t>Disrespected-Jessica's mouth just pisses me off half the time</t>
  </si>
  <si>
    <t>Disrespected</t>
  </si>
  <si>
    <t>Counterfactuals-I could be earning the money with a nagging wife instead haha</t>
  </si>
  <si>
    <t>Easygoing</t>
  </si>
  <si>
    <t>Easygoing-Today I am not going to get insulted by anything said to me.</t>
  </si>
  <si>
    <t>Overcast 49/31</t>
  </si>
  <si>
    <t>Fertilizer once per month on indoor plants</t>
  </si>
  <si>
    <t>Generate a lesson plan for learning</t>
  </si>
  <si>
    <t>Breathing control rating to scorecard</t>
  </si>
  <si>
    <t>Make a list of things I find "ideal"</t>
  </si>
  <si>
    <t>Grab Q goals to the right</t>
  </si>
  <si>
    <t>Start Words of wisdom on my own as my statements of fact after doing the critical thinking exercise. Also we could still put ours in but mark them as ours! Fun</t>
  </si>
  <si>
    <t>Need a better way to cast my computer on the screen</t>
  </si>
  <si>
    <t>Regulate alcohol (ounces), caffeine (mg)</t>
  </si>
  <si>
    <t>Breathing</t>
  </si>
  <si>
    <t>Slowly exhale through the nose as the diaphram reaches full expansion.</t>
  </si>
  <si>
    <t>Use the diapharam muscles to take in a deep breath.</t>
  </si>
  <si>
    <r>
      <rPr>
        <b/>
        <u/>
        <sz val="12"/>
        <color theme="1"/>
        <rFont val="Calibri"/>
        <family val="2"/>
        <scheme val="minor"/>
      </rPr>
      <t>Confidence:</t>
    </r>
    <r>
      <rPr>
        <sz val="12"/>
        <color theme="1"/>
        <rFont val="Calibri"/>
        <family val="2"/>
        <charset val="134"/>
        <scheme val="minor"/>
      </rPr>
      <t>expressing oneself respectfully, assertively, and authentically while maintaining a positive self-image while having the capacity to manage uncertainty and challenges with resilience and without fear of rejection or criticism.</t>
    </r>
  </si>
  <si>
    <t>46 3/4"</t>
  </si>
  <si>
    <t>25 7/8"</t>
  </si>
  <si>
    <t>16 3/4"</t>
  </si>
  <si>
    <t>Heavily Armed Assailant Kills Six at Christian School</t>
  </si>
  <si>
    <t>Bobbi Ercoline, Whose Hug Became a Symbol of Woodstock, Dies at 73</t>
  </si>
  <si>
    <t>Over a hundred point day</t>
  </si>
  <si>
    <t>Double episode of 1923</t>
  </si>
  <si>
    <t>GPT contiunes to be a friend</t>
  </si>
  <si>
    <t>Could have been nicer to Jess</t>
  </si>
  <si>
    <t>She was in a fairly good mood</t>
  </si>
  <si>
    <t>Powerful-I did my Monday routine and some extra goals</t>
  </si>
  <si>
    <t>Powerful</t>
  </si>
  <si>
    <t>Peace-Peace in my life is so wonderful</t>
  </si>
  <si>
    <t>Create death and animal rating tabs and sport tab</t>
  </si>
  <si>
    <t>Create weekly log tab</t>
  </si>
  <si>
    <t>What are all the things that can be rented?</t>
  </si>
  <si>
    <t>What kind of coaches could I employ in my life?</t>
  </si>
  <si>
    <t>AI powered virtual assisstant</t>
  </si>
  <si>
    <t>Vertical Herb garden</t>
  </si>
  <si>
    <t>Home weather station</t>
  </si>
  <si>
    <t>Write your favoriate social science equations like life=fun&amp;happiness etc</t>
  </si>
  <si>
    <t>Drinking coffee on an empty stomach</t>
  </si>
  <si>
    <t>Talk more around loved ones by listening and asking questions</t>
  </si>
  <si>
    <t>Hobby</t>
  </si>
  <si>
    <t>Fertilize Plants</t>
  </si>
  <si>
    <t>01: General</t>
  </si>
  <si>
    <t>Buying</t>
  </si>
  <si>
    <r>
      <rPr>
        <b/>
        <u/>
        <sz val="12"/>
        <color theme="1"/>
        <rFont val="Calibri"/>
        <family val="2"/>
        <scheme val="minor"/>
      </rPr>
      <t>Virtue</t>
    </r>
    <r>
      <rPr>
        <sz val="12"/>
        <color theme="1"/>
        <rFont val="Calibri"/>
        <family val="2"/>
        <charset val="134"/>
        <scheme val="minor"/>
      </rPr>
      <t>: acting only after deciding what you are doing produces more good than bad using your best judgement in the time that makes sense after considering the possiblity of severely bad outcomes</t>
    </r>
    <r>
      <rPr>
        <sz val="12"/>
        <color theme="1"/>
        <rFont val="Calibri"/>
        <family val="2"/>
        <scheme val="minor"/>
      </rPr>
      <t>,</t>
    </r>
  </si>
  <si>
    <t>Basic physical movements as a skill (physical literacy)</t>
  </si>
  <si>
    <t xml:space="preserve">Try a concept of </t>
  </si>
  <si>
    <t>Finish new planner tab with  and get together Holiday schedule and how to celebrate, treat on my birthday etc</t>
  </si>
  <si>
    <t>Solo</t>
  </si>
  <si>
    <t>Strategic Planning: 3 Quaterly Objectives &amp;  9 Key Results Set</t>
  </si>
  <si>
    <t>Rainy 60/44</t>
  </si>
  <si>
    <t>Composure-Today I am going to keep a level head despite a day that is going to be hectic.</t>
  </si>
  <si>
    <t>Composure</t>
  </si>
  <si>
    <t>Root Cause Analysis-Understanding underlying causal mechanisms involves trying to identify the root causes that lead to a particular event or phenomenon. This means looking beyond the surface-level details and trying to identify the underlying factors that contribute to the outcome you are interested in. For example, if you want to understand why a particular stock has been performing well, you might look at factors like the company's financials, industry trends, and market conditions. By understanding these underlying factors, you can better interpret the statistical information and make more informed decisions. To understand underlying causal mechanisms, you can start by asking questions such as: What are the factors that contribute to this outcome? How do these factors interact with each other? Are there any external factors that are influencing this outcome? What historical trends or events may have led to this outcome?</t>
  </si>
  <si>
    <t>Emergency plan for home</t>
  </si>
  <si>
    <t>Skill: PREDICTION calculate base rate independent of evidence, calculate rate based on evidence, correlate the evidence to the other factor being predicted, adjust the base rate by the correlation percentage of the evidence</t>
  </si>
  <si>
    <t>Upgrade antacids</t>
  </si>
  <si>
    <t>Plant of the week</t>
  </si>
  <si>
    <t>Look at flow state process as a skill</t>
  </si>
  <si>
    <t>Create an official lazy day routine</t>
  </si>
  <si>
    <t>New thing of the week</t>
  </si>
  <si>
    <t>Build out outing and event planner thing</t>
  </si>
  <si>
    <t>Sumerians</t>
  </si>
  <si>
    <t>Hobby of the Week</t>
  </si>
  <si>
    <t>Fiction Book of the Week</t>
  </si>
  <si>
    <t>Trump Arrives in New York for an Arraignment That Will Make History</t>
  </si>
  <si>
    <t>Raghavan Iyer Dies at 61; Made Indian Cooking Accessible to Americans</t>
  </si>
  <si>
    <t>Dentist confirms vertigo could be possible from TMJ</t>
  </si>
  <si>
    <t>Good after work discussion with Jess</t>
  </si>
  <si>
    <t>Great Led Fridman podcasts</t>
  </si>
  <si>
    <t>Lost my composure with Jess's aggresssion</t>
  </si>
  <si>
    <t>She still had a drink after work even though she said she was not stressed</t>
  </si>
  <si>
    <t>Composure-My affirmation word really was correct today</t>
  </si>
  <si>
    <t>Doctors-I am glad someone is willing to commit so much of their life to helping others</t>
  </si>
  <si>
    <t>Rainy 77/49</t>
  </si>
  <si>
    <t>Solid-Today is going to provide a solid set of emtions that are well anchored</t>
  </si>
  <si>
    <t>Solid</t>
  </si>
  <si>
    <t>Skill-The ability to find and access expertise instead of doing my own research</t>
  </si>
  <si>
    <t>Spread fire ex</t>
  </si>
  <si>
    <t>Breathe in through the nose with teeth not toucing and the tonque resting on the roof of your mouth.</t>
  </si>
  <si>
    <t>Finland Joins NATO in a Power Shift and Rebuke to Putin</t>
  </si>
  <si>
    <t>Bing Newcomb, Whose E*Trade Transformed Stock Trading, Dies at 79</t>
  </si>
  <si>
    <t>Mexican night and listening to Black Sabbath</t>
  </si>
  <si>
    <t>First day of sitting on the patio in the sun</t>
  </si>
  <si>
    <t>Hilarious mean old lady at Schnucks rolling up and screaming for the manager</t>
  </si>
  <si>
    <t>Ate a bunch of choclate putting me over sat fat</t>
  </si>
  <si>
    <t>Yes-Anytime I am going to splurge, I must figure calories and sat fat ahead of time</t>
  </si>
  <si>
    <t>She is still seeming a little unstable but we fought less last night</t>
  </si>
  <si>
    <t>Happy-Today was one of those days where I was naturally in a good mood.</t>
  </si>
  <si>
    <t>Positivity-That old lady was unhappy somewhere inside and that is sad.</t>
  </si>
  <si>
    <t>Stormy 73/39</t>
  </si>
  <si>
    <t>Steadiness-Today I am  going to be nice and paced</t>
  </si>
  <si>
    <t>Steadiness</t>
  </si>
  <si>
    <t>How can I find more peak experiences and flow experiences where the sense of self fall outs</t>
  </si>
  <si>
    <t>Create a shopping folder on my computer to do online shopping time on with a line on the scorecard</t>
  </si>
  <si>
    <t>Apply types of reasoning in "brain" to my life</t>
  </si>
  <si>
    <t>Work on goal process Word doc</t>
  </si>
  <si>
    <t>Add a "project" line item in scorecard that flows from design</t>
  </si>
  <si>
    <t>Use more adjectives with GPT prompts and ask for chain of thought</t>
  </si>
  <si>
    <t>Moderation-Count calories and sat fat before splurging</t>
  </si>
  <si>
    <t>Trump’s Charges Bring Doubts, Hopes and Uncertainty in Both Parties</t>
  </si>
  <si>
    <t>Neal Boenzi, Top New York Times Photographer for Four Decades, Dies at 97</t>
  </si>
  <si>
    <t>Plant of the Week added</t>
  </si>
  <si>
    <t>Great outdoor run with some sprints</t>
  </si>
  <si>
    <t>Band of Brothers episode</t>
  </si>
  <si>
    <t>Not being empathetic enough with Jessica</t>
  </si>
  <si>
    <t>She is having a tough time at work, but she is not handling it well either</t>
  </si>
  <si>
    <t>Indifferent-Kind of blah today</t>
  </si>
  <si>
    <t>Indifferent</t>
  </si>
  <si>
    <t>Goodness-Good things in life are so sweet because most of the universe is indifferent</t>
  </si>
  <si>
    <t>Sunny 52/32</t>
  </si>
  <si>
    <t>Restoration-I need a day to bounce back now per my peformance in previous weeks</t>
  </si>
  <si>
    <t>Restoration</t>
  </si>
  <si>
    <t>Buy and hold on stock is the way to go.  Buy stocks where you feel that the company's value is not actually reflected in the stock price.</t>
  </si>
  <si>
    <t>Look into Phthalates</t>
  </si>
  <si>
    <t>Decisions analysis</t>
  </si>
  <si>
    <t>Skill-Graphic Design</t>
  </si>
  <si>
    <t>Skill-Budgeting</t>
  </si>
  <si>
    <t>Skill-Interpersonal Skills</t>
  </si>
  <si>
    <t>Skill-Story Telling</t>
  </si>
  <si>
    <t>What is the best way to swallow</t>
  </si>
  <si>
    <t>Kurzgestat store</t>
  </si>
  <si>
    <t>Music by artist for awhile where everyone is assigned</t>
  </si>
  <si>
    <t>Look into time restricted eating from Satchin Panda PhD</t>
  </si>
  <si>
    <t>Separate comedy and drama in TV ratings</t>
  </si>
  <si>
    <t>Take a bite of food or a sip of liquid: As you take a bite of food or a sip of liquid, your taste buds will send signals to your brain, telling you what you're eating or drinking.</t>
  </si>
  <si>
    <t>Position your tongue: Position your tongue at the roof of your mouth, just behind your front teeth.</t>
  </si>
  <si>
    <t>Tilt your head slightly: Tilt your head slightly forward to help the food or liquid move down your throat.</t>
  </si>
  <si>
    <t>Take a deep breath: Take a deep breath and hold it to help close off your airway and prevent any food or liquid from entering your lungs.</t>
  </si>
  <si>
    <t>Swallow: As you swallow, your tongue should move downwards and backwards towards the back of your throat. Your tongue should then push the food or liquid down your esophagus and into your stomach.</t>
  </si>
  <si>
    <t>I.R.S. Unveils $80 Billion Plan to Overhaul Tax Collection</t>
  </si>
  <si>
    <t>Mimi Sheraton, Innovative New York Times Food Critic, Dies at 97</t>
  </si>
  <si>
    <t>Surviving the Aftermath marathon</t>
  </si>
  <si>
    <t>Rest day</t>
  </si>
  <si>
    <t>Sam Harris podcast week</t>
  </si>
  <si>
    <t>Cheat day that wasn’t planned</t>
  </si>
  <si>
    <t>Can't wait until she can get a break.</t>
  </si>
  <si>
    <t>Fuzzy-Didn't really pay attention much haha</t>
  </si>
  <si>
    <t>Laziness-Lazy days are fun</t>
  </si>
  <si>
    <t>Fuzzy</t>
  </si>
  <si>
    <t>Sunny 70/43</t>
  </si>
  <si>
    <t>Methodical</t>
  </si>
  <si>
    <t>Methodical-I am going to be strong and steady today.</t>
  </si>
  <si>
    <t>Learn about PERCEPTION GEOGRAPHY</t>
  </si>
  <si>
    <t>What are some basic IL laws to know?</t>
  </si>
  <si>
    <t>Algebra run through maybe a math textbook</t>
  </si>
  <si>
    <t>While reframing negative thoughts and beliefs can be a helpful tool in overcoming limiting beliefs and negative thinking patterns, it can also be helpful to cultivate a broader perspective that transcends the limitations of the individual self.  By practicing mindfulness and letting go of our attachment to our sense of self, we can begin to see our thoughts and beliefs as passing phenomena that are not necessarily reflective of reality.</t>
  </si>
  <si>
    <t>Learn about QUANTUM GEOMETRY</t>
  </si>
  <si>
    <t>Incorporate the ideas of MENTAL REHEARSAL</t>
  </si>
  <si>
    <t>Create my own formulas and algorithms to predict the future or rate things etc.  I like this stuff</t>
  </si>
  <si>
    <t>Use simple formulas and algorithms to make judgements rather than global ratings based on intuition.  Identify the top categories and rate as good as possible.</t>
  </si>
  <si>
    <t>How can I apply probabity theory more to my life</t>
  </si>
  <si>
    <t>Is there anything that can be done on a motorcycle or watching motorcycles?</t>
  </si>
  <si>
    <t>Check out fairphone for a smart phone that doesn’t have conflict minerals</t>
  </si>
  <si>
    <t>Switch over to Spotify full time and get an android phone</t>
  </si>
  <si>
    <t>Stop doing blue light right before bed again</t>
  </si>
  <si>
    <t>Prescription blue light blocking glasses</t>
  </si>
  <si>
    <t>Start doing water fasts on Wednesday into Thursday 4pm</t>
  </si>
  <si>
    <t>Slow down chewing food and swallow right</t>
  </si>
  <si>
    <t>Practice skills during walk</t>
  </si>
  <si>
    <t>Consder adding postive values where doing real good add points.  Assess damage on weekly score instead of daily</t>
  </si>
  <si>
    <t>Interest</t>
  </si>
  <si>
    <t>Ranked Order</t>
  </si>
  <si>
    <t>46 3/8"</t>
  </si>
  <si>
    <t>26.5"</t>
  </si>
  <si>
    <t>Normal</t>
  </si>
  <si>
    <t>DeSantis Pushes Toughest Immigration Crackdown in the Nation</t>
  </si>
  <si>
    <t>Michael Lerner, ‘Elf’ and ‘Barton Fink’ Actor, Dies at 81</t>
  </si>
  <si>
    <t>Charlie Wilson's War watch</t>
  </si>
  <si>
    <t>Walking in the sun</t>
  </si>
  <si>
    <t>She was in a good mood last night and she was even able to game</t>
  </si>
  <si>
    <t>Adrift-Not really tethered again yesterday</t>
  </si>
  <si>
    <t>Freedom-Doing what you want is  amazing</t>
  </si>
  <si>
    <t>Adrift</t>
  </si>
  <si>
    <t>Clear 77/47</t>
  </si>
  <si>
    <t>Mindfulness-I want to be in the moment today</t>
  </si>
  <si>
    <t>Mindfulness</t>
  </si>
  <si>
    <t>Human flourishing might be the real goal</t>
  </si>
  <si>
    <t>Make a list of priveleges I have had through life</t>
  </si>
  <si>
    <t>List things I think I may be good that I am actually bad at</t>
  </si>
  <si>
    <t>List some areas I am resisting change</t>
  </si>
  <si>
    <t>List challenges others are facing that I am not</t>
  </si>
  <si>
    <t>Store at Estes Park</t>
  </si>
  <si>
    <t>Ring toss game</t>
  </si>
  <si>
    <t>I need to eat at specific times</t>
  </si>
  <si>
    <t>Call Larry cause that cancer ain't done</t>
  </si>
  <si>
    <t>Next Friday Tim Dillon</t>
  </si>
  <si>
    <t>Sunny 78/53</t>
  </si>
  <si>
    <t>An Online Meme Group Is at the Center of Uproar Over Leaked Military Secrets</t>
  </si>
  <si>
    <t>Kwame Brathwaite, 85, Photographer With a Lens on Black Pride, Is Dead</t>
  </si>
  <si>
    <t>Not overeating for once</t>
  </si>
  <si>
    <t>Great sunny day</t>
  </si>
  <si>
    <t>Still get frustrated with Jess</t>
  </si>
  <si>
    <t>Yes, I have to fix this with cognitive restructuring</t>
  </si>
  <si>
    <t>She is doing a better job keeping her cool</t>
  </si>
  <si>
    <t>Gratified-Yesterday was nice and smooth</t>
  </si>
  <si>
    <t>Rightness-Sometimes things just break your way</t>
  </si>
  <si>
    <t>Gratified</t>
  </si>
  <si>
    <t>Forgiveness-I am not going to get so upset today with Jess</t>
  </si>
  <si>
    <t>Forgiveness</t>
  </si>
  <si>
    <t>Tune up my math skills through a game</t>
  </si>
  <si>
    <t>What do I need to be more sensitive to?</t>
  </si>
  <si>
    <t>Charles lunch Thursday</t>
  </si>
  <si>
    <t>Get a reality show in the mix and then separate comedy and drama</t>
  </si>
  <si>
    <t>Write my own manifesto like free association perhaps</t>
  </si>
  <si>
    <t>Goals that make me really uncomfortable</t>
  </si>
  <si>
    <t>Find ways of expressing myself perhaps a list that is rated</t>
  </si>
  <si>
    <t>Create a self care section of activites in "brain" section in entertainment book</t>
  </si>
  <si>
    <t>Increase my acceptance of death</t>
  </si>
  <si>
    <t>Monoclonal antibodies for my skin condition</t>
  </si>
  <si>
    <t>Equanimity has a level of acceptance that I am missing in my value not just calm but mindfulness that accepts our circumstance</t>
  </si>
  <si>
    <t>Learn about post viral syndromes</t>
  </si>
  <si>
    <t>How can I build an interdisciplinary medical team</t>
  </si>
  <si>
    <t>I have to get a handle on inflammation</t>
  </si>
  <si>
    <t>Look into Naturalistic Decision Making</t>
  </si>
  <si>
    <t>What are a list of common patterns I can employ in my life?</t>
  </si>
  <si>
    <t>Look into Recognition Primed Decisions</t>
  </si>
  <si>
    <t>Learning List</t>
  </si>
  <si>
    <t>Thinking Fast &amp; Slow</t>
  </si>
  <si>
    <t>Book</t>
  </si>
  <si>
    <t>Nature</t>
  </si>
  <si>
    <t>Documentary</t>
  </si>
  <si>
    <t>John Lennon</t>
  </si>
  <si>
    <t>Sports</t>
  </si>
  <si>
    <t>Football</t>
  </si>
  <si>
    <t>Mathematics</t>
  </si>
  <si>
    <t>MLK</t>
  </si>
  <si>
    <t>Travel</t>
  </si>
  <si>
    <t>Watch "The Machine"</t>
  </si>
  <si>
    <t>The Wrecking Crew</t>
  </si>
  <si>
    <t>Capatalisam: A Love Story</t>
  </si>
  <si>
    <t>look into cognitive load</t>
  </si>
  <si>
    <t>Look into quantum time crystals</t>
  </si>
  <si>
    <t>Learn about Strategic mananegmt</t>
  </si>
  <si>
    <t>Learn about Universal Truths</t>
  </si>
  <si>
    <t>Abiogenisis</t>
  </si>
  <si>
    <t>Look into moral philosophy</t>
  </si>
  <si>
    <t>Self-organization</t>
  </si>
  <si>
    <t>-analytical philosophy</t>
  </si>
  <si>
    <t>cultural universals</t>
  </si>
  <si>
    <t>Large language model</t>
  </si>
  <si>
    <t>Learn about quantum cosmology</t>
  </si>
  <si>
    <t>Learn about quantum gravitational physics</t>
  </si>
  <si>
    <t>CIRCULAR ECONOMY</t>
  </si>
  <si>
    <t>Learn about ARTIFICIAL PERCEPTION J</t>
  </si>
  <si>
    <t>Learn about Solipsism</t>
  </si>
  <si>
    <t>Learn about FRENCH FILM</t>
  </si>
  <si>
    <t>Chaos theory</t>
  </si>
  <si>
    <t>Entropic principles</t>
  </si>
  <si>
    <t>Entropy</t>
  </si>
  <si>
    <t>Feedback loops and interconnectivity</t>
  </si>
  <si>
    <t>check out neuroeconomics</t>
  </si>
  <si>
    <t>Inaccessible places on earth</t>
  </si>
  <si>
    <t>learn about post-modernism</t>
  </si>
  <si>
    <t>Look into metabolome</t>
  </si>
  <si>
    <t>Methodical naturalism</t>
  </si>
  <si>
    <t>Study cultural universals</t>
  </si>
  <si>
    <t>COGNITIVE FLUENCY</t>
  </si>
  <si>
    <t>Learn about DIFFERNTIAL GEOMETRY</t>
  </si>
  <si>
    <t>Look into fermions</t>
  </si>
  <si>
    <t>Self-assembling systems</t>
  </si>
  <si>
    <t>Systems theory</t>
  </si>
  <si>
    <t>Learn about non-locality</t>
  </si>
  <si>
    <t>Look into typology and organizational psychology</t>
  </si>
  <si>
    <t>HIDDEN VARIABLE THEORIES in physics</t>
  </si>
  <si>
    <t>META_ETHICAL THEORIES</t>
  </si>
  <si>
    <t>Look into destructive behaviors</t>
  </si>
  <si>
    <t>WS-Human Rights Measurement Initiative</t>
  </si>
  <si>
    <t>Look at "see also" under wiki emergence</t>
  </si>
  <si>
    <t>Look into behavioral genetics</t>
  </si>
  <si>
    <t>constitutional due process interpretations</t>
  </si>
  <si>
    <t>Learn about theory of value</t>
  </si>
  <si>
    <t>Look into metal foam</t>
  </si>
  <si>
    <t>look into the Overton window</t>
  </si>
  <si>
    <t>Look into the Peak End Rule</t>
  </si>
  <si>
    <t>Read more about the old timers thoughts about virtue</t>
  </si>
  <si>
    <t>What are "common conventions"</t>
  </si>
  <si>
    <t>Big Bang nucleosynthesis</t>
  </si>
  <si>
    <t>Learn about COSMOPOLITAN DISTRIBUTION</t>
  </si>
  <si>
    <t>Learn about hibernation</t>
  </si>
  <si>
    <t>Noogenesis</t>
  </si>
  <si>
    <t>Ribozyme</t>
  </si>
  <si>
    <t>Strong emergence</t>
  </si>
  <si>
    <t>check out industrial organization in economics</t>
  </si>
  <si>
    <t>check out quantum spin</t>
  </si>
  <si>
    <t>Explore logical paradoxes</t>
  </si>
  <si>
    <t>Look into blood brain barrier</t>
  </si>
  <si>
    <t>QUANTUM INFORMATION SCIENCE</t>
  </si>
  <si>
    <t>Check out Canvas Network for online learning</t>
  </si>
  <si>
    <t>Learn about "Dunbar's number"</t>
  </si>
  <si>
    <t>check out Heidegger and self-theory</t>
  </si>
  <si>
    <t>Economics to learn behavior</t>
  </si>
  <si>
    <t>Learn about semiosis</t>
  </si>
  <si>
    <t>look into stocism</t>
  </si>
  <si>
    <t>Look into the domain of "conversation analysis" CA</t>
  </si>
  <si>
    <t>Nitrogen fixing</t>
  </si>
  <si>
    <t>ELECTRO FUELS</t>
  </si>
  <si>
    <t>Ayn Rand epistemology</t>
  </si>
  <si>
    <t>check out politician Dan Crenshaw</t>
  </si>
  <si>
    <t>P</t>
  </si>
  <si>
    <t>W</t>
  </si>
  <si>
    <t>PMI date; pound down loan until above 20%</t>
  </si>
  <si>
    <t>Print plans or draw plans for wood shop projects</t>
  </si>
  <si>
    <t>Waterfall</t>
  </si>
  <si>
    <t>Is there any gymanastics I could incorporate</t>
  </si>
  <si>
    <t>Nap</t>
  </si>
  <si>
    <t>New</t>
  </si>
  <si>
    <t>Physical Objects</t>
  </si>
  <si>
    <t>Coloriong book</t>
  </si>
  <si>
    <t>Evolving LEGO Structure</t>
  </si>
  <si>
    <t>Logic Puzzles</t>
  </si>
  <si>
    <t>Mad Libs</t>
  </si>
  <si>
    <t>Memory Games</t>
  </si>
  <si>
    <t>Ongoing Iteritive Drawing</t>
  </si>
  <si>
    <t>Self Help Book Section</t>
  </si>
  <si>
    <t>Stress Balls and Fidget Toys</t>
  </si>
  <si>
    <t>Root beer floats</t>
  </si>
  <si>
    <t>BBQ Chicken Sandos</t>
  </si>
  <si>
    <t>Couscous and beans</t>
  </si>
  <si>
    <t>Chuck roast in tomato sauce on bun with mozzarella cheese</t>
  </si>
  <si>
    <t>Ropas Viejas</t>
  </si>
  <si>
    <t>Jack &amp; Coke</t>
  </si>
  <si>
    <t>Chocolate Milk</t>
  </si>
  <si>
    <t>Fuzzy navels</t>
  </si>
  <si>
    <t>Apple Pie</t>
  </si>
  <si>
    <t>Colorado trip update in feb</t>
  </si>
  <si>
    <t>-summer trip to Butternut</t>
  </si>
  <si>
    <t>Projecting collage wall</t>
  </si>
  <si>
    <t>Rube Goldberg Machine</t>
  </si>
  <si>
    <t>Ceramics</t>
  </si>
  <si>
    <t>Dancing</t>
  </si>
  <si>
    <t>Do hermit crabs again</t>
  </si>
  <si>
    <t>Rock collection</t>
  </si>
  <si>
    <t>Short stories</t>
  </si>
  <si>
    <t>Antiquing</t>
  </si>
  <si>
    <t>What can i grow around the house</t>
  </si>
  <si>
    <t>Star gazing</t>
  </si>
  <si>
    <t>Build something that moves about of technical toys</t>
  </si>
  <si>
    <t>Model trains and tracks</t>
  </si>
  <si>
    <t>Start a blog</t>
  </si>
  <si>
    <t>Start my own Substack</t>
  </si>
  <si>
    <t>Small space gardening</t>
  </si>
  <si>
    <t>Hobby models</t>
  </si>
  <si>
    <t>Drone to fly over new property</t>
  </si>
  <si>
    <t>Ancestry</t>
  </si>
  <si>
    <t>Adopt a rabbit</t>
  </si>
  <si>
    <t>Take a community college course</t>
  </si>
  <si>
    <t>Travel blog about 50 states vacation</t>
  </si>
  <si>
    <t>Slot car racetrack in basement</t>
  </si>
  <si>
    <t>Harmonica</t>
  </si>
  <si>
    <t>Mini crossbow</t>
  </si>
  <si>
    <t>Make hacky sacks</t>
  </si>
  <si>
    <t>3d printing</t>
  </si>
  <si>
    <t>Plant trees for legacy</t>
  </si>
  <si>
    <t>Build my own camper van</t>
  </si>
  <si>
    <t>Get into ballooning</t>
  </si>
  <si>
    <t>FOID card for shooting range at tac shack</t>
  </si>
  <si>
    <t>Knot tying</t>
  </si>
  <si>
    <t>Archery</t>
  </si>
  <si>
    <t>Clothes making</t>
  </si>
  <si>
    <t>Fragrances</t>
  </si>
  <si>
    <t>Do a podcast with someone</t>
  </si>
  <si>
    <t>Bonsai trees</t>
  </si>
  <si>
    <t>Utilize a sewing machine</t>
  </si>
  <si>
    <t>Run for office</t>
  </si>
  <si>
    <t>Start a active adult mobile home park</t>
  </si>
  <si>
    <t>Hobby tunneling as a project</t>
  </si>
  <si>
    <t>Horse Shoes</t>
  </si>
  <si>
    <t>Pickle Ball</t>
  </si>
  <si>
    <t>Game-cornhole</t>
  </si>
  <si>
    <t>Lawn darts</t>
  </si>
  <si>
    <t>Animal House</t>
  </si>
  <si>
    <t>Rosemary's Baby</t>
  </si>
  <si>
    <t>Casino</t>
  </si>
  <si>
    <t>Yellowstone</t>
  </si>
  <si>
    <t>Band of Brothers</t>
  </si>
  <si>
    <t>TV Show-60 Min</t>
  </si>
  <si>
    <t>Thomas Jefferson</t>
  </si>
  <si>
    <t>Richard Pryor</t>
  </si>
  <si>
    <t>Frank Sinatra</t>
  </si>
  <si>
    <t>Celts</t>
  </si>
  <si>
    <t>Culture of the WeeK</t>
  </si>
  <si>
    <t>Brave New World</t>
  </si>
  <si>
    <t>TV</t>
  </si>
  <si>
    <t>a</t>
  </si>
  <si>
    <t>Sunny 80/52</t>
  </si>
  <si>
    <t>E.P.A. Lays Out Rules to Turbocharge Sales of Electric Cars and Trucks</t>
  </si>
  <si>
    <t>Anne Perry, Crime Writer With Her Own Dark Tale, Dies at 84</t>
  </si>
  <si>
    <t>Working on house design</t>
  </si>
  <si>
    <t>Great changes to podcast system</t>
  </si>
  <si>
    <t>None really</t>
  </si>
  <si>
    <t>She finally realized some of the things she is saying are bullshit</t>
  </si>
  <si>
    <t>Powerful-I had a clean running engine that made getting things done easy.</t>
  </si>
  <si>
    <t>Light-Thank God for creating goodness and light in the world</t>
  </si>
  <si>
    <t>Charming-I am going to be open today</t>
  </si>
  <si>
    <t>Charming</t>
  </si>
  <si>
    <t>What kind of ceremonies I can do that are cool</t>
  </si>
  <si>
    <t>MBSR training</t>
  </si>
  <si>
    <t>Acceptance=welcoming and non reactive</t>
  </si>
  <si>
    <t>Active listening and a growth mindset for more acceptance and better social interactions</t>
  </si>
  <si>
    <t>Need a way to develop more brain concepts</t>
  </si>
  <si>
    <t>Need a better self reflection process as I can barely remember haha</t>
  </si>
  <si>
    <t>Get a Wii from Ebay with Jess</t>
  </si>
  <si>
    <t>Check out electric unicycles</t>
  </si>
  <si>
    <t>Get more sunshine per hour</t>
  </si>
  <si>
    <t>Check out Andrew Sullivan</t>
  </si>
  <si>
    <t>F.B.I. Arrests National Guardsman in Leak of Classified Documents</t>
  </si>
  <si>
    <t>Leonard Abrams, 68, Chronicler of 1980s East Village Art Boom, Dies</t>
  </si>
  <si>
    <t>Bike ride on new electric bike with my mom</t>
  </si>
  <si>
    <t>Watching the Bulls game with my parents</t>
  </si>
  <si>
    <t>Talking with Charles about design</t>
  </si>
  <si>
    <t>Food choice was poor</t>
  </si>
  <si>
    <t>She is ready for some time to herself</t>
  </si>
  <si>
    <t>Worked-Lots of bike riding today was more than I expected</t>
  </si>
  <si>
    <t>Worked</t>
  </si>
  <si>
    <t>Riding-Electric bike riding is really fun</t>
  </si>
  <si>
    <t>Recentering-Today I need to get back into my normal rhythm rather than going completely off the rails</t>
  </si>
  <si>
    <t>Recentering</t>
  </si>
  <si>
    <t>Self-improvement in scorecard assisted by GPT once spreadsheet training is available</t>
  </si>
  <si>
    <t>Build out self massage program inlcuding back massager</t>
  </si>
  <si>
    <t>Overcast 80/54</t>
  </si>
  <si>
    <t>+</t>
  </si>
  <si>
    <t>Airman Charged in Leak of Classified Documents</t>
  </si>
  <si>
    <t>Billy Waugh, 93, ‘Godfather of the Green Berets,’ Is Dead</t>
  </si>
  <si>
    <t>Great Ezra Klein podcast leading to new political system</t>
  </si>
  <si>
    <t>Yet another start over in STA</t>
  </si>
  <si>
    <t>Getting fucking pissed</t>
  </si>
  <si>
    <t>She was happy as hell to be off work</t>
  </si>
  <si>
    <t>Frustrated-Not a good day for self-control</t>
  </si>
  <si>
    <t>Chances-Getting another chance to do better tomorrow</t>
  </si>
  <si>
    <t>Frustrated</t>
  </si>
  <si>
    <t>Create survey for new residential projects</t>
  </si>
  <si>
    <t>There is a fine line between process and outcomes. You don’t always need a perfect process if you get great outcomes perhaps</t>
  </si>
  <si>
    <t>Learn about kidney health</t>
  </si>
  <si>
    <t>Check out abundance progressiveism and power sharing liveralism. How are they compatible</t>
  </si>
  <si>
    <t>Participation is public life was thought of being apart of human flourishing in the 1700s.</t>
  </si>
  <si>
    <t>Restrain perversion</t>
  </si>
  <si>
    <t>My walk can be a thinking time as well</t>
  </si>
  <si>
    <t>How about a political system of polling whether people feel good or bad about a statement of an issue. If bad, that warrants further exploration by the political body. You get poll at the same time everyday. Or could be ranked choice of a list Circumvent the technocracy by voting, but have different views summarized by technocrats even marginalized ones. People who are concerned can apply and form a sponsored committee to raise a question to the people. Your voting percentage is online and public along with your name. Voluntary participation to get device or you can show up in person</t>
  </si>
  <si>
    <t>Overcast 53/35</t>
  </si>
  <si>
    <t>Relaxed-Today I am going to relax in the face of frustration</t>
  </si>
  <si>
    <t>Relaxed</t>
  </si>
  <si>
    <t>What to do about the shingles</t>
  </si>
  <si>
    <t>Velcro Jessica's window</t>
  </si>
  <si>
    <t>48 1/4"</t>
  </si>
  <si>
    <t>27 1/4"</t>
  </si>
  <si>
    <t>Sunny 61/33</t>
  </si>
  <si>
    <t>Compounding-I am going to add up successes today to get where I need to be</t>
  </si>
  <si>
    <t>Compounding</t>
  </si>
  <si>
    <t>Hospitals and Aid Groups Become Targets as Sudan Fighting Intensifies</t>
  </si>
  <si>
    <t>Bernice Rose, Curator Who Elevated the Art of Drawing, Dies at 87</t>
  </si>
  <si>
    <t>Smooth TMJ visit</t>
  </si>
  <si>
    <t>Kicking butt all day on stuff</t>
  </si>
  <si>
    <t>Bringing back action gaming finally</t>
  </si>
  <si>
    <t>She is really back to herself after getting some time off</t>
  </si>
  <si>
    <t>Recentering-I did accomplish my affirmation today</t>
  </si>
  <si>
    <t>Marriage-When my wife is relaxed, she is quite fun to be around.</t>
  </si>
  <si>
    <t>Marriage</t>
  </si>
  <si>
    <t>How can I reduce exposure of environmental toxins</t>
  </si>
  <si>
    <t>Essential oils</t>
  </si>
  <si>
    <t>Create an indoor rainbow</t>
  </si>
  <si>
    <t>How can I make the most of my face</t>
  </si>
  <si>
    <t>How can I self pacify</t>
  </si>
  <si>
    <t>GPT-Examine a faith by looking directly at holy books</t>
  </si>
  <si>
    <t>Phototherpay of skin disease</t>
  </si>
  <si>
    <t>Apply cognitive load therapy</t>
  </si>
  <si>
    <t>How can I lessen the load on my working memory or train it</t>
  </si>
  <si>
    <t>Limited spontaneity: Having a lot of structure in your life may limit your ability to be spontaneous or make impromptu decisions.</t>
  </si>
  <si>
    <t>Reduced flexibility: A structured schedule can limit your ability to adapt to unexpected events or changes.</t>
  </si>
  <si>
    <t>Monotony: Having a rigid routine can become monotonous, leading to boredom and a lack of motivation.</t>
  </si>
  <si>
    <t>Social isolation: Being overly structured can lead to a lack of social interaction and a reduced ability to form new relationships.</t>
  </si>
  <si>
    <t>I need more warmth and less cool</t>
  </si>
  <si>
    <t>Learn about QUANTUM CHRONODYNAMICS</t>
  </si>
  <si>
    <t>Learn about FRACTACL QUALITIES in physics</t>
  </si>
  <si>
    <t>Look into what EVIDENCE BASED MEDICINE actually means</t>
  </si>
  <si>
    <t>Learn how to frame a forecasting problem by looking at stats called REFERENCE CLASS FORECASTING</t>
  </si>
  <si>
    <t>How can I admit failure</t>
  </si>
  <si>
    <t>Orkin visit</t>
  </si>
  <si>
    <t>Get more bands from Dad's music list</t>
  </si>
  <si>
    <t>Join a club</t>
  </si>
  <si>
    <t>Dad catch up more music?</t>
  </si>
  <si>
    <t>Overcast 76/47</t>
  </si>
  <si>
    <t>Organized-It is what it is</t>
  </si>
  <si>
    <t>Organized</t>
  </si>
  <si>
    <t>Fox Will Pay $787.5 Million to Settle Defamation Suit</t>
  </si>
  <si>
    <t>Gloria Dea, Magician Rediscovered Late in Life, Dies at 100</t>
  </si>
  <si>
    <t>Working on the theater design with Jess</t>
  </si>
  <si>
    <t>Good ass Papa John's Pizza</t>
  </si>
  <si>
    <t>Afternoon self service</t>
  </si>
  <si>
    <t>Fake sugars!</t>
  </si>
  <si>
    <t>She was getting the rest she needed yesterday</t>
  </si>
  <si>
    <t>Expelled-I used up everything I had yesterday</t>
  </si>
  <si>
    <t>Expelled</t>
  </si>
  <si>
    <t>Seconds-I rallied from not doing my weights to doing them at 7:30pm</t>
  </si>
  <si>
    <t>What do I need to resign from in my life?</t>
  </si>
  <si>
    <t>Consider the comments around me as feedback rather than attacks while keeping the mindset of being warm</t>
  </si>
  <si>
    <t>Look at Hilber Space</t>
  </si>
  <si>
    <t>Alma oil</t>
  </si>
  <si>
    <t>Mouse for when riding bike and a monitor in front of me</t>
  </si>
  <si>
    <t>Make an exercse bike station with shelfs etc</t>
  </si>
  <si>
    <t>Have a tea table with a tea set</t>
  </si>
  <si>
    <t>Check out Micheal Oakeshott</t>
  </si>
  <si>
    <t>Look at pre-verbal systems</t>
  </si>
  <si>
    <t>Look about perceptual adaptation</t>
  </si>
  <si>
    <t>Look into GENERAL DISPOSITION OF WELL_BEING</t>
  </si>
  <si>
    <t>Illusion of control in humans</t>
  </si>
  <si>
    <t>No more tic-tacs</t>
  </si>
  <si>
    <t>Wasps under deck</t>
  </si>
  <si>
    <t>Planning the kitchenette</t>
  </si>
  <si>
    <t>Non-stop workouts leading to 165 zone minutes</t>
  </si>
  <si>
    <t>Afternoon screw</t>
  </si>
  <si>
    <t>Too much sat fat</t>
  </si>
  <si>
    <t>Yes, I must count and never exceed darn it</t>
  </si>
  <si>
    <t>She was not at her best mentally</t>
  </si>
  <si>
    <t>Unstoppable-I knocked out a ton of work today.</t>
  </si>
  <si>
    <t>Restoring-Resting in bed today really brought me back</t>
  </si>
  <si>
    <t>Unstoppable</t>
  </si>
  <si>
    <t>India Is Passing China in Population. Can Its Economy Ever Do the Same?</t>
  </si>
  <si>
    <t>Leon Levine, Who Made a Billion One Dollar at a Time, Dies at 85</t>
  </si>
  <si>
    <t>Scattered Showers 74/50</t>
  </si>
  <si>
    <t>Inviting</t>
  </si>
  <si>
    <t>Inviting: I am going to be warm and inviting today.</t>
  </si>
  <si>
    <t>Best practices to avoid infections</t>
  </si>
  <si>
    <t>I essentially am doing what I can imagine my best self to be doing now I just have to be more consistent</t>
  </si>
  <si>
    <t>For example, category theory emphasizes the importance of relationships and connections between things, rather than just focusing on the things themselves. You can apply this idea in your personal life by paying attention to the connections between different aspects of your life. For instance, you can think about how your physical health affects your mental health, or how your hobbies connect to your career aspirations.</t>
  </si>
  <si>
    <t>Another idea from category theory is the use of abstract thinking to generalize and organize ideas. You can use this skill in your personal life by breaking down complex ideas into simpler components and finding commonalities between them. This can help you understand complex ideas and make better decisions in your personal life.</t>
  </si>
  <si>
    <t>Finally, category theory encourages the use of creativity and imagination to solve problems and discover new connections between ideas. You can apply this in your personal life by being open to new ideas and experiences, and using your imagination to find innovative solutions to problems.</t>
  </si>
  <si>
    <t>Need "new" section in checklist for shopping websites</t>
  </si>
  <si>
    <t>Best way to promote thyroid and adrenal health</t>
  </si>
  <si>
    <t>Collagen treatments?</t>
  </si>
  <si>
    <t>For mental BT do more guided stuff based on practices etc especially with Youtube</t>
  </si>
  <si>
    <t>Look at the idea of REMODELING In the body especially the heart</t>
  </si>
  <si>
    <t>Look at ways to prevent fibrosis in the heart</t>
  </si>
  <si>
    <t>Look at expected utility theory and the rational agent model</t>
  </si>
  <si>
    <t>Learn about PROSPECT THEORY</t>
  </si>
  <si>
    <t>BuzzFeed News, Which Dragged Media Into the Digital Age, Shuts Down</t>
  </si>
  <si>
    <t>Bud Shuster, Unabashed ‘Asphalt King’ of Congress, Dies at 91</t>
  </si>
  <si>
    <t>Having my parents over to my house</t>
  </si>
  <si>
    <t>Great nap</t>
  </si>
  <si>
    <t>Not planning enough fun with my parents</t>
  </si>
  <si>
    <t>No, I had a plan they didn’t want to follow</t>
  </si>
  <si>
    <t>She is mad about being so fat</t>
  </si>
  <si>
    <t>Set Back-I didn’t take advantage of hanging with my parents again</t>
  </si>
  <si>
    <t>Set Back</t>
  </si>
  <si>
    <t>Mistakes-At least we realize we made them.  You could go your whole life not realizing your making them….and that life could be short</t>
  </si>
  <si>
    <t>Overcast 56/40</t>
  </si>
  <si>
    <t>Organization-I need to get my life there today after a week of vacation with Jess</t>
  </si>
  <si>
    <t>Organization</t>
  </si>
  <si>
    <t>Look at robotic self assembling systems-Jerry O Neil</t>
  </si>
  <si>
    <t>Upgrade by bathtub gear</t>
  </si>
  <si>
    <t>Go through Charles email</t>
  </si>
  <si>
    <t>Finish water system</t>
  </si>
  <si>
    <t>16 5/8"</t>
  </si>
  <si>
    <t>26 1/4"</t>
  </si>
  <si>
    <t>Rainy 55/41</t>
  </si>
  <si>
    <t>Fulfilled-Today I am going to get to more goals</t>
  </si>
  <si>
    <t>Fulfilled</t>
  </si>
  <si>
    <t>Tucker Carlson fired at Fox News</t>
  </si>
  <si>
    <t>Herb Douglas, Olympic Medalist Inspired by Jesse Owens, Dies at 101</t>
  </si>
  <si>
    <t>Kicking off the new thing of the week</t>
  </si>
  <si>
    <t>Most points every scored on scorecard</t>
  </si>
  <si>
    <t>Beautiful afternoon nap</t>
  </si>
  <si>
    <t>I had to blow her back with a hell of a burst to put her back in line about the CO trip</t>
  </si>
  <si>
    <t>Thankful-So thankful for how I felt yesterday!</t>
  </si>
  <si>
    <t>Blessings-Receiving blessings is a gift that I thank God for</t>
  </si>
  <si>
    <t>Thankful</t>
  </si>
  <si>
    <t>Hit up Dave</t>
  </si>
  <si>
    <t>Start and entertainment schedule in Notes</t>
  </si>
  <si>
    <t>DO severals types of novels</t>
  </si>
  <si>
    <t>Media Sections line item</t>
  </si>
  <si>
    <t>Learn about ANTI-DISITTER SPACE</t>
  </si>
  <si>
    <t>Learn about LOWER DIMENSIONAL SYSTEMS</t>
  </si>
  <si>
    <t>Need access to BP monitor</t>
  </si>
  <si>
    <t>Utilize pulse ox</t>
  </si>
  <si>
    <t>Wasp traps</t>
  </si>
  <si>
    <t>Neck stretcher program</t>
  </si>
  <si>
    <t>How can I incorporate piers into my home design</t>
  </si>
  <si>
    <t>Start rating directors and go through them systematically along with regular picks</t>
  </si>
  <si>
    <t>Overcoming conundrums with dexterity and intelligence, while maintaining a mellifluous and confident demeanor.</t>
  </si>
  <si>
    <t>To never be flabbergasted by obstacles, but instead to use enigmatic thinking to obfuscate problems and come up with innovative solutions.</t>
  </si>
  <si>
    <t>To hone one's skills and develop a level of dexterity that allows them to perform with gossamer precision, even in high-pressure situations.</t>
  </si>
  <si>
    <t>To live life with a sense of whimsy and frivolity, while still being able to make responsible and capricious decisions when necessary.</t>
  </si>
  <si>
    <t>To uphold the highest standards of ethics and morality, and never succumb to malfeasance or wrongdoing.</t>
  </si>
  <si>
    <t>To experience and appreciate the ineffable beauty of life, and to help others do the same through acts of kindness and compassion.</t>
  </si>
  <si>
    <t>To maintain a sardonic sense of humor even in difficult times, and to not take oneself too seriously.</t>
  </si>
  <si>
    <t>To embrace nostalgia as a way to cherish the past, but also to move forward with quixotic aspirations for the future.</t>
  </si>
  <si>
    <t>To challenge the hegemony of societal norms and expectations, and to carve out a unique path that defies convention.</t>
  </si>
  <si>
    <t>To cultivate serendipity in life by remaining open to new experiences and possibilities, and by embracing the ephemeral nature of existence while striving for the epitome of success.</t>
  </si>
  <si>
    <t>Fix 100 point scoring in scorecard</t>
  </si>
  <si>
    <t>Weed killer</t>
  </si>
  <si>
    <t>Sliding screens that go in garage door opening when the door is up American door works</t>
  </si>
  <si>
    <t>Store shit about garage door</t>
  </si>
  <si>
    <t>Look at how to manipulate SOCIAL REWARD LEARNING including psychedelics</t>
  </si>
  <si>
    <t>Try a sound bath</t>
  </si>
  <si>
    <t>What is my most neglected sense</t>
  </si>
  <si>
    <t>Answer the question "what is luxury"</t>
  </si>
  <si>
    <t>Trips-Train ride, parents on thurs, mom on sat, gary follow-up</t>
  </si>
  <si>
    <t>Buy balisong for flipping</t>
  </si>
  <si>
    <t>Check out psychosis from cannabis</t>
  </si>
  <si>
    <t>Smokes change</t>
  </si>
  <si>
    <t>Tune up Jessica's  movieratings</t>
  </si>
  <si>
    <t>Wed Night/Thur Day Water Fast</t>
  </si>
  <si>
    <t>One combined future Entertainment list maybe on wall as well</t>
  </si>
  <si>
    <t>Build out "new" websites to help ideation where each "new" line item in Notes has a corresponding website</t>
  </si>
  <si>
    <t>Add stretching, posture, TMJ, massage to workout phases</t>
  </si>
  <si>
    <t>JOE</t>
  </si>
  <si>
    <t>JESS</t>
  </si>
  <si>
    <t>LARRY</t>
  </si>
  <si>
    <t>BECKY</t>
  </si>
  <si>
    <t>Will humanity colonize the moon by 2080?</t>
  </si>
  <si>
    <t>Culture</t>
  </si>
  <si>
    <t>Will humanity colonize another planet?</t>
  </si>
  <si>
    <t>Will weed be legalized federally by 2033?</t>
  </si>
  <si>
    <t>Will psychedelics be legalized federally in the next 20 years?</t>
  </si>
  <si>
    <t>What celebrity or popular figure will die "before their time" by 2030?</t>
  </si>
  <si>
    <t>Ringo Starr</t>
  </si>
  <si>
    <t>Keith Richards</t>
  </si>
  <si>
    <t>Ozzy Osborne</t>
  </si>
  <si>
    <t>Mick Jagger</t>
  </si>
  <si>
    <t>Will humanity last the next 100 years?</t>
  </si>
  <si>
    <t>Will humanity last the next 1000 years?</t>
  </si>
  <si>
    <t>Will humanity last the next 190,000 years (the current time anatomically modern humans have been on earth)?</t>
  </si>
  <si>
    <t>Will humanity ever have to fight against an alien invasion?</t>
  </si>
  <si>
    <t>If you had to choose, what is the next major event to happen to Earth that would change the way the world operates?  Super volcano eruption, meteor strike, widescale death from bioweapon or pathogen, World War 3, solar flare downing the electrical grid through global EMP, terrorist attack with nuclear, alien invasion, global nuclear war, artificial intelligence takeover</t>
  </si>
  <si>
    <t xml:space="preserve">Human Caused </t>
  </si>
  <si>
    <t>Human Caused</t>
  </si>
  <si>
    <t>Human Causd</t>
  </si>
  <si>
    <t>Will you ever see your family again after you die?</t>
  </si>
  <si>
    <t>Personal</t>
  </si>
  <si>
    <t>How many years do you think you will spend in a nursing home?</t>
  </si>
  <si>
    <t>What year will you die?</t>
  </si>
  <si>
    <t>What will be the cause of your death: accident, natural causes, criminal acts, health condition, suicide, survival needs not met</t>
  </si>
  <si>
    <t>Suicide</t>
  </si>
  <si>
    <t>Accident</t>
  </si>
  <si>
    <t>Health Condition</t>
  </si>
  <si>
    <t>Will the United States go to war with any country on the permanent UN Security Council in the next twenty years? (China, France, Russian Federation, the United Kingdom are permanent members)</t>
  </si>
  <si>
    <t>Politics/Government</t>
  </si>
  <si>
    <t>Will the United States still be a country in 2276?</t>
  </si>
  <si>
    <t>Will two countries every exchange nuclear strikes?  Will humanity survive this incident?</t>
  </si>
  <si>
    <t xml:space="preserve">No </t>
  </si>
  <si>
    <t>Will there ever be war between human backed robot armies whether by air, sea, land, or all of them together?</t>
  </si>
  <si>
    <t>From 2024 until 2044 (5 terms), will the Democrats or Republicans have more time in the Presidency?</t>
  </si>
  <si>
    <t>Democrats</t>
  </si>
  <si>
    <t>Republicans</t>
  </si>
  <si>
    <t>What will be the hottest day in 2024?</t>
  </si>
  <si>
    <t>Science</t>
  </si>
  <si>
    <t>What will be the hottest day in 2080?</t>
  </si>
  <si>
    <t>Will humans ever discover how life started on Earth and be able to reproduce it?</t>
  </si>
  <si>
    <t>Is the Universe getting bigger, smaller, or staying the same size over time?</t>
  </si>
  <si>
    <t xml:space="preserve">Smaller </t>
  </si>
  <si>
    <t>Bigger</t>
  </si>
  <si>
    <t>Stays Same</t>
  </si>
  <si>
    <t>Will humans ever find evidence of life on another planet?</t>
  </si>
  <si>
    <t>Will humans ever find evidence of the supernatural that scientists could validate such as ghosts, curses, psychics, demons etc?</t>
  </si>
  <si>
    <t>Is everything that happens in the universe due to physical laws that determine outcomes or is their random chance invovled in determining what happens in any situation?</t>
  </si>
  <si>
    <t>Determinism</t>
  </si>
  <si>
    <t>Probablistic</t>
  </si>
  <si>
    <t>Will the Bears win the Super Bowl by 2033?</t>
  </si>
  <si>
    <t>Will the Bulls win the NBA Championship by 2033?</t>
  </si>
  <si>
    <t>Will soccer ever become the number one sport in America as with the rest of the world?</t>
  </si>
  <si>
    <t>Will sports gambling be legal across the country by 2033?</t>
  </si>
  <si>
    <t>Will an athlete, while on a Chicago team for any sport, ever win more than the 6 championships Micheal Jordan did?</t>
  </si>
  <si>
    <t>Will a solution to fossil fuels be developed through any method in the next 20 years that will allow for very cheap, if not almost free, power generation such as nuclear fusion, solar panels in space, heat energy from the Earth’s crust, power generation from ocean waves etc.</t>
  </si>
  <si>
    <t>Technology</t>
  </si>
  <si>
    <t>Will humans have personal transport that flies and replaces land only vehicles by 2123?</t>
  </si>
  <si>
    <t>Will humans be living past 100 years old by 2080?</t>
  </si>
  <si>
    <t>Will humans ever be able to extend their lifespans to 1000 years or more through ideas such as downloading yourself to a computer, having a mechanical body with replaceable parts, figuring out how to stop genetic mutation and degradation etc.?</t>
  </si>
  <si>
    <t>Will humanity create an artificial intelligence that you would consider to be a human after talking with it (passes the Turing Test)?</t>
  </si>
  <si>
    <t>Will humanity ever travel to Saturn as space tourists to see the rings up close (Stephen Hawking prediction)?</t>
  </si>
  <si>
    <t>Will humanity cure cancer by 2080?</t>
  </si>
  <si>
    <t>Will humanity ever stop eating for pleasure (nutrition through supplements bypassing taste)?</t>
  </si>
  <si>
    <t>Will humans end up living more than half their lives within a completely immersive, online, digital 3D environment like a metaverse by 2043?</t>
  </si>
  <si>
    <t>Will humans ever be able to read each other’s thoughts through the aid of technology?</t>
  </si>
  <si>
    <t>Would you rather?</t>
  </si>
  <si>
    <t>Football or Basketball Pro?</t>
  </si>
  <si>
    <t>BB</t>
  </si>
  <si>
    <t>Baseball or Hockey Pro?</t>
  </si>
  <si>
    <t>B</t>
  </si>
  <si>
    <t>Golf or Tennis Pro?</t>
  </si>
  <si>
    <t>Be Tom Brady or Micheal Jordan?</t>
  </si>
  <si>
    <t>J</t>
  </si>
  <si>
    <t>Coke or Pepsi?</t>
  </si>
  <si>
    <t>Burn Alive or Drown?</t>
  </si>
  <si>
    <t>D</t>
  </si>
  <si>
    <t>Give up TV or the internet?</t>
  </si>
  <si>
    <t>I</t>
  </si>
  <si>
    <t>Be JFK OR MLK?</t>
  </si>
  <si>
    <t>JFK</t>
  </si>
  <si>
    <t>The Godfather or Goodfellas?</t>
  </si>
  <si>
    <t>Goodfellas</t>
  </si>
  <si>
    <t>Godfather</t>
  </si>
  <si>
    <t>Movie or TV Shows?</t>
  </si>
  <si>
    <t>TV Show</t>
  </si>
  <si>
    <t>Desert Island or Space Colony?</t>
  </si>
  <si>
    <t>Desert Island</t>
  </si>
  <si>
    <t>Space Colony</t>
  </si>
  <si>
    <t>Fight in WW1 or WW2?</t>
  </si>
  <si>
    <t>WW2</t>
  </si>
  <si>
    <t>WW1</t>
  </si>
  <si>
    <t>Team up with Batman or Superman?</t>
  </si>
  <si>
    <t>Superman</t>
  </si>
  <si>
    <t>Telekinesis or Telepathy?</t>
  </si>
  <si>
    <t>Telekinesis</t>
  </si>
  <si>
    <t>Telepathy</t>
  </si>
  <si>
    <t>Teleknisis</t>
  </si>
  <si>
    <t>Jail 5 Years to Coma for a Decade?</t>
  </si>
  <si>
    <t>Jail</t>
  </si>
  <si>
    <t>Coma</t>
  </si>
  <si>
    <t>Over-Dressed or Under-Dressed?</t>
  </si>
  <si>
    <t>Under</t>
  </si>
  <si>
    <t>Over</t>
  </si>
  <si>
    <t>Exposure to Extreme Cold or Extreme Heat?</t>
  </si>
  <si>
    <t>H</t>
  </si>
  <si>
    <t>Personal Maid or Chef?</t>
  </si>
  <si>
    <t>M</t>
  </si>
  <si>
    <t>Fortune or Fame?</t>
  </si>
  <si>
    <t>Fortune</t>
  </si>
  <si>
    <t>Power or Respect?</t>
  </si>
  <si>
    <t>Power</t>
  </si>
  <si>
    <t>Respect</t>
  </si>
  <si>
    <t>Be born again as a future king in 1023 or be born as an average person in 2023?</t>
  </si>
  <si>
    <t>Mountains or Oceans?</t>
  </si>
  <si>
    <t>Mountain</t>
  </si>
  <si>
    <t>Oceans</t>
  </si>
  <si>
    <t>Fight a Bear or Tiger?</t>
  </si>
  <si>
    <t>Tiger</t>
  </si>
  <si>
    <t>Have Body Odor Yourself All the Time or Smell Everyone Else’s All the Time?</t>
  </si>
  <si>
    <t>Others</t>
  </si>
  <si>
    <t>Myself</t>
  </si>
  <si>
    <t>Christmas or Thanksgiving?</t>
  </si>
  <si>
    <t>X-Mas</t>
  </si>
  <si>
    <t>X-mas</t>
  </si>
  <si>
    <t>Thanksgiving</t>
  </si>
  <si>
    <t>Halloween or July 4th?</t>
  </si>
  <si>
    <t>Halloween</t>
  </si>
  <si>
    <t>July 4th</t>
  </si>
  <si>
    <t>Encounter a Ghost or an Alien?</t>
  </si>
  <si>
    <t>Ghost</t>
  </si>
  <si>
    <t>Alien</t>
  </si>
  <si>
    <t>Rat in Kitchen or Roach in the Bed?</t>
  </si>
  <si>
    <t>Rat</t>
  </si>
  <si>
    <t>The Ability to Pause your Life or Rewind Your Life?</t>
  </si>
  <si>
    <t>Pause</t>
  </si>
  <si>
    <t>R</t>
  </si>
  <si>
    <t>Live the Same Day Over and Over Again or No Change?</t>
  </si>
  <si>
    <t>Over and Over</t>
  </si>
  <si>
    <t>No Change</t>
  </si>
  <si>
    <t>Give up Fruit or Vegetables for Life?</t>
  </si>
  <si>
    <t>Fruit</t>
  </si>
  <si>
    <t>Veg</t>
  </si>
  <si>
    <t>Stub Your Toe or Bite Your Tongue?</t>
  </si>
  <si>
    <t>Toe</t>
  </si>
  <si>
    <t>Bite</t>
  </si>
  <si>
    <t>Oversleep Everyday or Undersleep Everyday?</t>
  </si>
  <si>
    <t>U</t>
  </si>
  <si>
    <t>O</t>
  </si>
  <si>
    <t>George Washington or Abe Lincoln?</t>
  </si>
  <si>
    <t>Abe</t>
  </si>
  <si>
    <t>Wash</t>
  </si>
  <si>
    <t>Spend a Year in War or Prison?</t>
  </si>
  <si>
    <t>Prison</t>
  </si>
  <si>
    <t>War</t>
  </si>
  <si>
    <t>Better Actor Pacino or DeNiro?</t>
  </si>
  <si>
    <t>Solve Cancer or Eliminate World Hunger?</t>
  </si>
  <si>
    <t>Solve Cancer or Eliminate World Conflict?</t>
  </si>
  <si>
    <t>Solitary Confinement or General Population?</t>
  </si>
  <si>
    <t>GP</t>
  </si>
  <si>
    <t>Lose hearing or voice?</t>
  </si>
  <si>
    <t>Voice</t>
  </si>
  <si>
    <t>Hearing</t>
  </si>
  <si>
    <t>Beautiful &amp; Stupid or Plain &amp; Smart?</t>
  </si>
  <si>
    <t>PS</t>
  </si>
  <si>
    <t>See Play Live Jimi Hendrix or The Beatles?</t>
  </si>
  <si>
    <t>Bright Room or Dark Room?</t>
  </si>
  <si>
    <t>Actor or Musician?</t>
  </si>
  <si>
    <t>Musician or Pro Athlete?</t>
  </si>
  <si>
    <t>US President for Life or World’s Richest Person?</t>
  </si>
  <si>
    <t>Having a Serial Killer coming after you or having the cops coming after you as a Serial Killer?</t>
  </si>
  <si>
    <t>SK</t>
  </si>
  <si>
    <t>Cops</t>
  </si>
  <si>
    <t>Go to Space or the Bottom of the Ocean?</t>
  </si>
  <si>
    <t>Stranded in Jungle or Desert?</t>
  </si>
  <si>
    <t>Be Invisible or Be Able to Fly?</t>
  </si>
  <si>
    <t>Be the Fastest Human or the Strongest Human?</t>
  </si>
  <si>
    <t>F</t>
  </si>
  <si>
    <t>High Paying Job you Hate or Low Paying Dream Job?</t>
  </si>
  <si>
    <t>LP</t>
  </si>
  <si>
    <t>HP</t>
  </si>
  <si>
    <t>Never Eat Cookies or Cake Again?</t>
  </si>
  <si>
    <t>Cake</t>
  </si>
  <si>
    <t>Cookie</t>
  </si>
  <si>
    <t>Private Plane or Yacht?</t>
  </si>
  <si>
    <t>Y</t>
  </si>
  <si>
    <t>No running water or no electricity?</t>
  </si>
  <si>
    <t>Amphetamines or Psychedelics?</t>
  </si>
  <si>
    <t>Weed or Alcohol?</t>
  </si>
  <si>
    <t>More Time or More Money?</t>
  </si>
  <si>
    <t>Say Everything You Think or Never Speak Again?</t>
  </si>
  <si>
    <t>N</t>
  </si>
  <si>
    <t>Luxury Hotel or Scenic Campsite?</t>
  </si>
  <si>
    <t>Work Alone or in a Group?</t>
  </si>
  <si>
    <t>Nobel Peace Prize or Olympic Medal?</t>
  </si>
  <si>
    <t>NP</t>
  </si>
  <si>
    <t>Good News or Bad News First?</t>
  </si>
  <si>
    <t>GN</t>
  </si>
  <si>
    <t>BN</t>
  </si>
  <si>
    <t>What's your favorite author?</t>
  </si>
  <si>
    <t>Books</t>
  </si>
  <si>
    <t>What's your favorite book genre?</t>
  </si>
  <si>
    <t>What's your favorite book of all time?</t>
  </si>
  <si>
    <t>What's your favorite book-to-movie adaptation?</t>
  </si>
  <si>
    <t>What's your favorite literary character?</t>
  </si>
  <si>
    <t>What's your favorite car</t>
  </si>
  <si>
    <t>Cars</t>
  </si>
  <si>
    <t>Lambrogini Diablo</t>
  </si>
  <si>
    <t>Maybach</t>
  </si>
  <si>
    <t>1970 Chevelle SS 454</t>
  </si>
  <si>
    <t>Modern Corvette Convertible</t>
  </si>
  <si>
    <t>What's your favorite car you ever owned?</t>
  </si>
  <si>
    <t>Thunderbird</t>
  </si>
  <si>
    <t>300C Mercedes</t>
  </si>
  <si>
    <t>1967 Chevelle SS 350</t>
  </si>
  <si>
    <t>I never had shit but my latest van</t>
  </si>
  <si>
    <t>What's your favorite car brand for luxury vehicles?</t>
  </si>
  <si>
    <t>Lambrogini</t>
  </si>
  <si>
    <t>Porsche</t>
  </si>
  <si>
    <t>McCalren</t>
  </si>
  <si>
    <t>What's favorite American car brand?</t>
  </si>
  <si>
    <t>Chrsylar</t>
  </si>
  <si>
    <t>JEEP</t>
  </si>
  <si>
    <t>Chevy</t>
  </si>
  <si>
    <t>What's your favorite car color?</t>
  </si>
  <si>
    <t>Black</t>
  </si>
  <si>
    <t>Silver</t>
  </si>
  <si>
    <t>Dark Blue</t>
  </si>
  <si>
    <t>What's your favorite actor?</t>
  </si>
  <si>
    <t>Celebrities</t>
  </si>
  <si>
    <t>Daniel Day Lewis</t>
  </si>
  <si>
    <t>Leonardo DiCaprio</t>
  </si>
  <si>
    <t>Jack Nicholsen</t>
  </si>
  <si>
    <t>Clint Eastwood</t>
  </si>
  <si>
    <t>What's your favorite actress?</t>
  </si>
  <si>
    <t>What's your favorite athlete?</t>
  </si>
  <si>
    <t>Micheal Jordan</t>
  </si>
  <si>
    <t>LeBron James</t>
  </si>
  <si>
    <t>What's your favorite comedian?</t>
  </si>
  <si>
    <t>Larry David</t>
  </si>
  <si>
    <t>Jim Gaffigan</t>
  </si>
  <si>
    <t>Robin Williams</t>
  </si>
  <si>
    <t>What's your favorite drink to have on a hot day?</t>
  </si>
  <si>
    <t>Drinks</t>
  </si>
  <si>
    <t>Ice Cold Beer</t>
  </si>
  <si>
    <t>What's your favorite non-alcoholic drink?</t>
  </si>
  <si>
    <t>Stanislaus County Fair Lemonade</t>
  </si>
  <si>
    <t>Diet Coke</t>
  </si>
  <si>
    <t>What's your favorite beer?</t>
  </si>
  <si>
    <t>Budweiser</t>
  </si>
  <si>
    <t>Sierra Nevada Pale Ale</t>
  </si>
  <si>
    <t>Bud Draft</t>
  </si>
  <si>
    <t>Coors Light</t>
  </si>
  <si>
    <t>What's your favorite cocktail?</t>
  </si>
  <si>
    <t>Margirita</t>
  </si>
  <si>
    <t>Screwdriver</t>
  </si>
  <si>
    <t>Rum &amp; Coke</t>
  </si>
  <si>
    <t>What's your favorite wine?</t>
  </si>
  <si>
    <t>Red</t>
  </si>
  <si>
    <t>White</t>
  </si>
  <si>
    <t>What's your favorite writing tool?</t>
  </si>
  <si>
    <t>Education</t>
  </si>
  <si>
    <t>Mechanical Pencil</t>
  </si>
  <si>
    <t>Marker Pen</t>
  </si>
  <si>
    <t>Pencil</t>
  </si>
  <si>
    <t>Pen</t>
  </si>
  <si>
    <t>What's your favorite activity in gym class?</t>
  </si>
  <si>
    <t>Aerial Darts</t>
  </si>
  <si>
    <t>Kickball</t>
  </si>
  <si>
    <t>Dodgeball</t>
  </si>
  <si>
    <t>What's your favorite subject to study?</t>
  </si>
  <si>
    <t>History</t>
  </si>
  <si>
    <t>What's your favorite teacher or professor?</t>
  </si>
  <si>
    <t>Professor Randy Rapp</t>
  </si>
  <si>
    <t>Dr. Sik</t>
  </si>
  <si>
    <t>Mr. Taylor</t>
  </si>
  <si>
    <t>What's your favorite type of learning?</t>
  </si>
  <si>
    <t>Reading</t>
  </si>
  <si>
    <t>Visual</t>
  </si>
  <si>
    <t>What's your favorite comfort food?</t>
  </si>
  <si>
    <t>Food</t>
  </si>
  <si>
    <t>Fried Chicken</t>
  </si>
  <si>
    <t>Cookies</t>
  </si>
  <si>
    <t>What's your favorite cuisine to cook at home?</t>
  </si>
  <si>
    <t>Grillin Meat at my folks house</t>
  </si>
  <si>
    <t>Breakfast Sandwich</t>
  </si>
  <si>
    <t>Tacos</t>
  </si>
  <si>
    <t>What's your favorite dessert?</t>
  </si>
  <si>
    <t>Any Cookie</t>
  </si>
  <si>
    <t>Mom's Cheescake</t>
  </si>
  <si>
    <t>What's your favorite food memory from childhood?</t>
  </si>
  <si>
    <t>Kraft Mac &amp; Cheese</t>
  </si>
  <si>
    <t>What's your favorite food to eat for breakfast?</t>
  </si>
  <si>
    <t>Biscuits &amp; Gravy</t>
  </si>
  <si>
    <t>Skillet w/ Gravy</t>
  </si>
  <si>
    <t>Bacon &amp; Egg w/ Hashbrowns</t>
  </si>
  <si>
    <t>What's your favorite spicy dish?</t>
  </si>
  <si>
    <t>Hot Wings</t>
  </si>
  <si>
    <t>Pad Thai</t>
  </si>
  <si>
    <t>Queso</t>
  </si>
  <si>
    <t>What's your favorite type of cuisine?</t>
  </si>
  <si>
    <t>Italian</t>
  </si>
  <si>
    <t>Mexican</t>
  </si>
  <si>
    <t>What's your favorite vegetarian dish?</t>
  </si>
  <si>
    <t>What's your favorite historical artifact?</t>
  </si>
  <si>
    <t>Historical Figures</t>
  </si>
  <si>
    <t>What's your favorite historical era?</t>
  </si>
  <si>
    <t>What's your favorite historical event?</t>
  </si>
  <si>
    <t>Who's your favorite historical figure?</t>
  </si>
  <si>
    <t>What's your favorite crafting activity?</t>
  </si>
  <si>
    <t>Hobbies</t>
  </si>
  <si>
    <t>Painting</t>
  </si>
  <si>
    <t>What's your favorite thing to do when you are pissed off?</t>
  </si>
  <si>
    <t>Curse</t>
  </si>
  <si>
    <t>Growl</t>
  </si>
  <si>
    <t>What's your favorite hobby?</t>
  </si>
  <si>
    <t>Video Games</t>
  </si>
  <si>
    <t>Trail Walking</t>
  </si>
  <si>
    <t>Stroking my Pickle</t>
  </si>
  <si>
    <t>What's your favorite indoor activity?</t>
  </si>
  <si>
    <t>What's your favorite outdoor activity?</t>
  </si>
  <si>
    <t>Biking</t>
  </si>
  <si>
    <t>What's your favorite movie character?</t>
  </si>
  <si>
    <t>John Matrix in Commando</t>
  </si>
  <si>
    <t>What's your favorite movie genre?</t>
  </si>
  <si>
    <t>Mystery</t>
  </si>
  <si>
    <t>Thriller</t>
  </si>
  <si>
    <t>Porno</t>
  </si>
  <si>
    <t>What's your favorite movie of all time?</t>
  </si>
  <si>
    <t>What's your favorite album cover art?</t>
  </si>
  <si>
    <t>Revolver</t>
  </si>
  <si>
    <t>Street Corner Talkiing</t>
  </si>
  <si>
    <t>Sgt. Peppers</t>
  </si>
  <si>
    <t>What's your favorite concert you have ever been to?</t>
  </si>
  <si>
    <t>KISS-2011</t>
  </si>
  <si>
    <t>2005 Summer Camp Festival</t>
  </si>
  <si>
    <t>Jethro Tull-1969</t>
  </si>
  <si>
    <t>KISS-1974</t>
  </si>
  <si>
    <t>What's your favorite music album?</t>
  </si>
  <si>
    <t>Led Zepplin IV</t>
  </si>
  <si>
    <t>Electric Ladyland</t>
  </si>
  <si>
    <t>Abbey Road</t>
  </si>
  <si>
    <t>What's your favorite music artist?</t>
  </si>
  <si>
    <t>Jimi Hendrix</t>
  </si>
  <si>
    <t>Bob Dylan</t>
  </si>
  <si>
    <t>What's your favorite music genre?</t>
  </si>
  <si>
    <t>Favorite female music singer?</t>
  </si>
  <si>
    <t>Grace Slick</t>
  </si>
  <si>
    <t>Adele</t>
  </si>
  <si>
    <t>Stevie Nicks</t>
  </si>
  <si>
    <t>Favorite male muisc singer?</t>
  </si>
  <si>
    <t>Jim Morrison</t>
  </si>
  <si>
    <t>Favorite drug?</t>
  </si>
  <si>
    <t>Drugs</t>
  </si>
  <si>
    <t>LSD</t>
  </si>
  <si>
    <t>SHROOMS</t>
  </si>
  <si>
    <t>MDA</t>
  </si>
  <si>
    <t>SPEED</t>
  </si>
  <si>
    <t>What's your favorite animal?</t>
  </si>
  <si>
    <t>Bear</t>
  </si>
  <si>
    <t>Cat</t>
  </si>
  <si>
    <t>Dog</t>
  </si>
  <si>
    <t>What's your favorite national park?</t>
  </si>
  <si>
    <t>Rocky Mountain</t>
  </si>
  <si>
    <t>All the ones in Utah</t>
  </si>
  <si>
    <t>What's your favorite natural hot spring?</t>
  </si>
  <si>
    <t>What's your favorite natural landscape?</t>
  </si>
  <si>
    <t>Mummy Pass Colorado</t>
  </si>
  <si>
    <t>Highway 1 California</t>
  </si>
  <si>
    <t>Grand Canyon</t>
  </si>
  <si>
    <t>What's your favorite natural phenomenon?</t>
  </si>
  <si>
    <t>Tsuinami</t>
  </si>
  <si>
    <t>Tornado</t>
  </si>
  <si>
    <t>What's your favorite natural scent?</t>
  </si>
  <si>
    <t>Vanilla</t>
  </si>
  <si>
    <t>Bakery</t>
  </si>
  <si>
    <t>Flowers</t>
  </si>
  <si>
    <t>What's your favorite natural sound?</t>
  </si>
  <si>
    <t>Ocean Waves</t>
  </si>
  <si>
    <t>Where is the coolest place on earth?</t>
  </si>
  <si>
    <t>Earth's Orbit</t>
  </si>
  <si>
    <t>Florida-Gulf Side</t>
  </si>
  <si>
    <t>What's your favorite nature-related memory?</t>
  </si>
  <si>
    <t>Bike Riding</t>
  </si>
  <si>
    <t>Nature Hiking</t>
  </si>
  <si>
    <t>Swimming</t>
  </si>
  <si>
    <t>What's your favorite outdoor adventure sport?</t>
  </si>
  <si>
    <t>Frisbee</t>
  </si>
  <si>
    <t>Water Ski</t>
  </si>
  <si>
    <t>What's your favorite plant?</t>
  </si>
  <si>
    <t>Magic Mushrooms</t>
  </si>
  <si>
    <t xml:space="preserve">Giant Sequioa </t>
  </si>
  <si>
    <t>Roses</t>
  </si>
  <si>
    <t>What's your favorite stargazing memory?</t>
  </si>
  <si>
    <t>What's your favorite weather phenomenon?</t>
  </si>
  <si>
    <t>What's your favorite relationship advice?</t>
  </si>
  <si>
    <t>Relationships</t>
  </si>
  <si>
    <t>What's your favorite relationship memory?</t>
  </si>
  <si>
    <t>What's your favorite relationship milestone?</t>
  </si>
  <si>
    <t>What's your favorite type of relationship?</t>
  </si>
  <si>
    <t>What's your favorite way to show affection?</t>
  </si>
  <si>
    <t>What's your favorite sport to play?</t>
  </si>
  <si>
    <t>What's your favorite sport to watch?</t>
  </si>
  <si>
    <t>What's your favorite sports analyst?</t>
  </si>
  <si>
    <t>What's your favorite sports documentary?</t>
  </si>
  <si>
    <t>What's your favorite sports moment from the Olympics?</t>
  </si>
  <si>
    <t>What's your favorite sports moment?</t>
  </si>
  <si>
    <t>What's your favorite sports movie?</t>
  </si>
  <si>
    <t>What's your favorite sports rivalry?</t>
  </si>
  <si>
    <t>What's your favorite sports team?</t>
  </si>
  <si>
    <t>What's your favorite sports venue?</t>
  </si>
  <si>
    <t>What's your favorite emerging technology?</t>
  </si>
  <si>
    <t>What's your favorite tech company?</t>
  </si>
  <si>
    <t>What's your favorite tech device?</t>
  </si>
  <si>
    <t>What's your favorite tech gadget for entertainment?</t>
  </si>
  <si>
    <t>What's your favorite tech gadget for health and wellness?</t>
  </si>
  <si>
    <t>What's your favorite tech gadget for productivity?</t>
  </si>
  <si>
    <t>What's your favorite tech innovation of all time?</t>
  </si>
  <si>
    <t>What's your favorite tech trend?</t>
  </si>
  <si>
    <t>What's your favorite tech-related hobby?</t>
  </si>
  <si>
    <t>What's your favorite tech-related quote?</t>
  </si>
  <si>
    <t>What's your favorite car brand?</t>
  </si>
  <si>
    <t>Transportation</t>
  </si>
  <si>
    <t>What's your favorite car feature?</t>
  </si>
  <si>
    <t>What's your favorite car model?</t>
  </si>
  <si>
    <t>What's your favorite mode of transportation for a road trip?</t>
  </si>
  <si>
    <t>What's your favorite mode of transportation for commuting?</t>
  </si>
  <si>
    <t>What's your favorite mode of transportation?</t>
  </si>
  <si>
    <t>What's your favorite transportation app?</t>
  </si>
  <si>
    <t>What's your favorite transportation memory?</t>
  </si>
  <si>
    <t>What's your favorite transportation-related innovation?</t>
  </si>
  <si>
    <t>What's your favorite transportation-related social issue?</t>
  </si>
  <si>
    <t>What's your favorite adventure travel experience?</t>
  </si>
  <si>
    <t>What's your favorite luxury travel experience?</t>
  </si>
  <si>
    <t>What's your favorite solo travel destination?</t>
  </si>
  <si>
    <t>What's your favorite travel activity?</t>
  </si>
  <si>
    <t>What's your favorite travel destination?</t>
  </si>
  <si>
    <t>What's your favorite travel experience?</t>
  </si>
  <si>
    <t>What's your favorite travel food?</t>
  </si>
  <si>
    <t>What's your favorite travel memory with family?</t>
  </si>
  <si>
    <t>What's your favorite travel memory with friends?</t>
  </si>
  <si>
    <t>What's your favorite way to travel?</t>
  </si>
  <si>
    <t>What's your favorite TV show character?</t>
  </si>
  <si>
    <t>TV Shows</t>
  </si>
  <si>
    <t>Mr Lahey from Trailer Park Boys</t>
  </si>
  <si>
    <t>Homer Simpson</t>
  </si>
  <si>
    <t>Tony Soprano</t>
  </si>
  <si>
    <t>What's your favorite TV show episode?</t>
  </si>
  <si>
    <t>2nd to Last Breaking Bad</t>
  </si>
  <si>
    <t>Breaking Bad last episode</t>
  </si>
  <si>
    <t>Opening Episode of Ozark</t>
  </si>
  <si>
    <t>What's your favorite TV show genre?</t>
  </si>
  <si>
    <t>Comedy</t>
  </si>
  <si>
    <t>Reality Competition</t>
  </si>
  <si>
    <t>Mystery &amp; Crime</t>
  </si>
  <si>
    <t>What's your favorite TV show of all time?</t>
  </si>
  <si>
    <t>Seinfeld</t>
  </si>
  <si>
    <t>Triple D</t>
  </si>
  <si>
    <t>What's your favorite TV show quote?</t>
  </si>
  <si>
    <t>What's your favorite TV show soundtrack?</t>
  </si>
  <si>
    <t>What's your favorite TV show that got canceled too soon?</t>
  </si>
  <si>
    <t>What's your favorite TV show theme song?</t>
  </si>
  <si>
    <t>GI Joe The Real American Hero</t>
  </si>
  <si>
    <t>Curb your Enthusiam</t>
  </si>
  <si>
    <t>Sopranos</t>
  </si>
  <si>
    <t>What's your favorite TV show to binge-watch?</t>
  </si>
  <si>
    <t>What's your favorite TV show villain?</t>
  </si>
  <si>
    <t>What's your favorite gaming accessory?</t>
  </si>
  <si>
    <t>What's your favorite video game character?</t>
  </si>
  <si>
    <t>What's your favorite video game console?</t>
  </si>
  <si>
    <t>What's your favorite video game crossover?</t>
  </si>
  <si>
    <t>What's your favorite video game easter egg?</t>
  </si>
  <si>
    <t>What's your favorite video game expansion pack?</t>
  </si>
  <si>
    <t>What's your favorite video game genre to watch?</t>
  </si>
  <si>
    <t>What's your favorite video game genre?</t>
  </si>
  <si>
    <t>What's your favorite video game of all time?</t>
  </si>
  <si>
    <t>What's your favorite video game soundtrack?</t>
  </si>
  <si>
    <t>What's your favorite blog?</t>
  </si>
  <si>
    <t>Websites</t>
  </si>
  <si>
    <t>What's your favorite e-commerce website?</t>
  </si>
  <si>
    <t>What's your favorite educational website?</t>
  </si>
  <si>
    <t>What's your favorite hobby-related website?</t>
  </si>
  <si>
    <t>What's your favorite lifestyle website?</t>
  </si>
  <si>
    <t>What's your favorite news website?</t>
  </si>
  <si>
    <t>What's your favorite online learning platform?</t>
  </si>
  <si>
    <t>What's your favorite podcast website?</t>
  </si>
  <si>
    <t>What's your favorite social media platform?</t>
  </si>
  <si>
    <t>What's your favorite video streaming website?</t>
  </si>
  <si>
    <t>1. There is a purpose or meaning to life beyond our own existence.</t>
  </si>
  <si>
    <t>2. Consciousness is a real and fundamental aspect of the universe.</t>
  </si>
  <si>
    <t>3. Love is a powerful and transformative force.</t>
  </si>
  <si>
    <t>4. The concept of justice and fairness is necessary for a functioning society.</t>
  </si>
  <si>
    <t>5. Human morality is based on a sense of right and wrong that transcends cultural norms.</t>
  </si>
  <si>
    <t>6. Free will exists and we have control over our own actions.</t>
  </si>
  <si>
    <t>7. There is something inherently valuable about the natural world.</t>
  </si>
  <si>
    <t>8. Human creativity and imagination are essential aspects of human experience.</t>
  </si>
  <si>
    <t>9. Beauty is an objective quality that exists in the world.</t>
  </si>
  <si>
    <t>10. Life has inherent value and meaning beyond its economic or utilitarian value.</t>
  </si>
  <si>
    <t>11. There are truths that are beyond our current capacity to understand or comprehend.</t>
  </si>
  <si>
    <t>12. Life has a spiritual dimension beyond the material world.</t>
  </si>
  <si>
    <t>13. Human beings have an innate sense of purpose or destiny.</t>
  </si>
  <si>
    <t>14. The concept of time is more than just a human invention.</t>
  </si>
  <si>
    <t>15. The universe has an order and structure that reflects a deeper intelligence.</t>
  </si>
  <si>
    <t>16. Human beings have a unique place and role in the universe.</t>
  </si>
  <si>
    <t>17. There is a transcendent or divine force that underlies all of existence.</t>
  </si>
  <si>
    <t>18. There is something special and unique about human consciousness.</t>
  </si>
  <si>
    <t>19. There are mysteries of the universe that are beyond our current understanding.</t>
  </si>
  <si>
    <t>20. Human beings have an innate sense of morality and ethics that goes beyond our individual desires and interests.</t>
  </si>
  <si>
    <t>1. Death is not the end of consciousness or existence.</t>
  </si>
  <si>
    <t>2. There is a fundamental connection between all living beings.</t>
  </si>
  <si>
    <t>3. There are unseen forces at work in the universe that influence our lives.</t>
  </si>
  <si>
    <t>4. Human relationships are central to our sense of identity and well-being.</t>
  </si>
  <si>
    <t>5. The concept of beauty is subjective and varies from person to person.</t>
  </si>
  <si>
    <t>6. There is a purpose to suffering and pain in human experience.</t>
  </si>
  <si>
    <t>7. Human beings have a capacity for self-transcendence and personal growth.</t>
  </si>
  <si>
    <t>8. The concept of truth is more complex than what can be empirically verified.</t>
  </si>
  <si>
    <t>9. Human beings have an innate sense of intuition or "gut feeling".</t>
  </si>
  <si>
    <t>10. There are higher states of consciousness that are attainable through spiritual practice or meditation.</t>
  </si>
  <si>
    <t>12. There is a deeper connection between humans and the natural world.</t>
  </si>
  <si>
    <t>13. Human beings have an innate capacity for empathy and compassion.</t>
  </si>
  <si>
    <t>14. Our sense of identity is shaped by both individual and collective experiences.</t>
  </si>
  <si>
    <t>15. There is a universal human experience that transcends cultural differences.</t>
  </si>
  <si>
    <t>16. The concept of good and evil is not absolute and varies across cultures and individuals.</t>
  </si>
  <si>
    <t>17. The universe is not entirely deterministic, and there is a degree of randomness or chance.</t>
  </si>
  <si>
    <t>18. Human beings have a fundamental desire for meaning and purpose in life.</t>
  </si>
  <si>
    <t>19. The concept of time is a human construct that is necessary for our understanding of the world.</t>
  </si>
  <si>
    <t>20. The universe is full of mysteries that will never be fully understood by humans.</t>
  </si>
  <si>
    <t>1. Ideal vacation destination</t>
  </si>
  <si>
    <t>2. Ideal pizza toppings</t>
  </si>
  <si>
    <t>3. Ideal romantic partner</t>
  </si>
  <si>
    <t>4. Ideal job</t>
  </si>
  <si>
    <t>5. Ideal pet</t>
  </si>
  <si>
    <t>6. Ideal movie genre</t>
  </si>
  <si>
    <t>7. Ideal book genre</t>
  </si>
  <si>
    <t>8. Ideal outdoor activity</t>
  </si>
  <si>
    <t>9. Ideal indoor activity</t>
  </si>
  <si>
    <t>10. Ideal type of cuisine</t>
  </si>
  <si>
    <t>11. Ideal superhero power</t>
  </si>
  <si>
    <t>12. Ideal time of day</t>
  </si>
  <si>
    <t>13. Ideal mode of transportation</t>
  </si>
  <si>
    <t>14. Ideal holiday</t>
  </si>
  <si>
    <t>15. Ideal way to spend a weekend</t>
  </si>
  <si>
    <t>16. Ideal weather conditions</t>
  </si>
  <si>
    <t>17. Ideal clothing style</t>
  </si>
  <si>
    <t>18. Ideal dream home</t>
  </si>
  <si>
    <t>19. Ideal musical genre</t>
  </si>
  <si>
    <t>20. Ideal type of exercise</t>
  </si>
  <si>
    <t>Color of the week goes in a flip book for design</t>
  </si>
  <si>
    <t>Arousal Management-My anger may actually be arousal</t>
  </si>
  <si>
    <t>New bed or at least a bed topper</t>
  </si>
  <si>
    <t>The applicatoin of checklists in general to life more</t>
  </si>
  <si>
    <t>Some type of chair that can lay flat</t>
  </si>
  <si>
    <t>Home=D</t>
  </si>
  <si>
    <t>Nightime Tea (+) or Soft Drink (-)</t>
  </si>
  <si>
    <t>Knocking out a shitload of goals in two different phases</t>
  </si>
  <si>
    <t>Surviving the Aftermath in bed after building custom kitty fort</t>
  </si>
  <si>
    <t>Good to get outdoors and kick my own ass running up and down the badass hills</t>
  </si>
  <si>
    <t>Eating too many bars</t>
  </si>
  <si>
    <t>Yes, I am fucking done with them</t>
  </si>
  <si>
    <t>She started to cry about her personal life and I should get to the bottom of it.</t>
  </si>
  <si>
    <t>Tough-I rallied several times</t>
  </si>
  <si>
    <t>Strength-The good Lord blessed me with strength today</t>
  </si>
  <si>
    <t>Tough</t>
  </si>
  <si>
    <t>Mostly Sunny 58/33</t>
  </si>
  <si>
    <t>Rebuilding-I need some time to rest today as my legs are roasted.</t>
  </si>
  <si>
    <t>Rebuilding</t>
  </si>
  <si>
    <t>Biden Announces Re-election Bid, Defying Trump and History</t>
  </si>
  <si>
    <t>Harry Belafonte, 96, Dies; Barrier-Breaking Singer, Actor and Activist</t>
  </si>
  <si>
    <t>Only review italsized  goals once per month and add a line to the scorecard</t>
  </si>
  <si>
    <t>Brain Training question works where I have to generate one after I use up all the existing ones and then walk to it</t>
  </si>
  <si>
    <t>Warm down at end of day time</t>
  </si>
  <si>
    <t>Quit the bars</t>
  </si>
  <si>
    <t>Follow up on what Jess was crying about her personal life</t>
  </si>
  <si>
    <t>Check out zen</t>
  </si>
  <si>
    <t>How you react to stress is what makes up well being</t>
  </si>
  <si>
    <t>Plant of the Week</t>
  </si>
  <si>
    <t>Sport of the Week</t>
  </si>
  <si>
    <t>Thing of the Week</t>
  </si>
  <si>
    <t>Dandelions</t>
  </si>
  <si>
    <t>Self-Care</t>
  </si>
  <si>
    <t>21. Ideal Types of Luxury</t>
  </si>
  <si>
    <t>TOPIC</t>
  </si>
  <si>
    <t>TYPE</t>
  </si>
  <si>
    <t>Prediction</t>
  </si>
  <si>
    <t>Choices</t>
  </si>
  <si>
    <t>Favorites</t>
  </si>
  <si>
    <t>Beliefs</t>
  </si>
  <si>
    <t>Words of Wisdom</t>
  </si>
  <si>
    <t>Ideal Things</t>
  </si>
  <si>
    <t>Wake up on time!</t>
  </si>
  <si>
    <t>SUE</t>
  </si>
  <si>
    <t>Goal Selection, Visualization, and Mental Rehearsal</t>
  </si>
  <si>
    <t>Nutrition data automated counting</t>
  </si>
  <si>
    <t>Finally got new water system done</t>
  </si>
  <si>
    <t>New smoke alarm</t>
  </si>
  <si>
    <t>To-Do take down</t>
  </si>
  <si>
    <t>She was a little eratic but better today</t>
  </si>
  <si>
    <t>Surprised-My late rally to get shit done did surprise me</t>
  </si>
  <si>
    <t>Surprised</t>
  </si>
  <si>
    <t>Candy-Man I love a good candy sometimes</t>
  </si>
  <si>
    <t>House G.O.P. Passes Debt Limit Bill, Paving the Way for a Clash With Biden</t>
  </si>
  <si>
    <t>Karl Berger, 88, Who Opened Minds of Generations of Musicians, Is Dead</t>
  </si>
  <si>
    <t>Latch for attic door</t>
  </si>
  <si>
    <t>How can I welcome home Jess even better</t>
  </si>
  <si>
    <t>Learn about the curiosities of the STRONG NUCLEAR FORCE</t>
  </si>
  <si>
    <t>Overnight pulse ox meter</t>
  </si>
  <si>
    <t>Need massage center in bedroom with floor exercises and retreat features</t>
  </si>
  <si>
    <t>Buy some mopeds</t>
  </si>
  <si>
    <t>Buy hoverboard</t>
  </si>
  <si>
    <t>Create a tradition</t>
  </si>
  <si>
    <t>Compete for something like an event or award</t>
  </si>
  <si>
    <t>Need a some physical feats to stretch towards to build toughness</t>
  </si>
  <si>
    <t>How can I discover hidden talents</t>
  </si>
  <si>
    <t>Philanthropy sometime in the future</t>
  </si>
  <si>
    <t>Connect with my cultural heritage</t>
  </si>
  <si>
    <t>Have others do questionaire?</t>
  </si>
  <si>
    <t>_</t>
  </si>
  <si>
    <t>Consistency-Today I am just going to go through my tasks one at at time</t>
  </si>
  <si>
    <t>Rainy 60/45</t>
  </si>
  <si>
    <t>How far can I run</t>
  </si>
  <si>
    <t>Singing to exercise voice</t>
  </si>
  <si>
    <t>Intergrate nature process and bike riding</t>
  </si>
  <si>
    <t>YouTube now has Sunday ticket</t>
  </si>
  <si>
    <t>Categorical Entertainment Sections Completed</t>
  </si>
  <si>
    <t>Jess gets 77k check</t>
  </si>
  <si>
    <t>Great outdoor run</t>
  </si>
  <si>
    <t>Another round of hobo huttin</t>
  </si>
  <si>
    <t>Yes, weed limitation</t>
  </si>
  <si>
    <t>Jess was really tired at first and then she rallied</t>
  </si>
  <si>
    <t>Soft-I should have not cracked today</t>
  </si>
  <si>
    <t>Clarity-I need to get off those meds</t>
  </si>
  <si>
    <t>After a Neighbor’s Complaint, Gunman Kills Five People in Texas Home</t>
  </si>
  <si>
    <t>Jerry Springer, Host of a Raucous TV Talk Show, Is Dead at 79</t>
  </si>
  <si>
    <t>Rainy 47/42</t>
  </si>
  <si>
    <t>Satiety-Today I am not going to overeat</t>
  </si>
  <si>
    <t>Satiety</t>
  </si>
  <si>
    <t>I need to start saying what I think if I really believe it.</t>
  </si>
  <si>
    <t>Check out hangover patches over advance hang over prevention</t>
  </si>
  <si>
    <t>Get into image AI</t>
  </si>
  <si>
    <t>GPT makes the first draft and I edit which is my strength</t>
  </si>
  <si>
    <t>Get off meds</t>
  </si>
  <si>
    <t>Where can I put sheds on the property</t>
  </si>
  <si>
    <t>Explaining the problem is most of the solution</t>
  </si>
  <si>
    <t>Slo mo videos and up close videos</t>
  </si>
  <si>
    <t>Fix my foot angle in both directions</t>
  </si>
  <si>
    <t>Look at the axiomatic utility theory</t>
  </si>
  <si>
    <t>Look at Allais alternative logic of choice</t>
  </si>
  <si>
    <t>Bring back some expected value</t>
  </si>
  <si>
    <t>Brain Training: Self Care</t>
  </si>
  <si>
    <t>Complete</t>
  </si>
  <si>
    <t>Instructions</t>
  </si>
  <si>
    <t>List areas where I am resisting change</t>
  </si>
  <si>
    <t>Name something to change or correct</t>
  </si>
  <si>
    <t>Novel Innovative Strategies</t>
  </si>
  <si>
    <t>Cheat day</t>
  </si>
  <si>
    <t>Lazy day</t>
  </si>
  <si>
    <t>Sabbatical day</t>
  </si>
  <si>
    <t>Party Day</t>
  </si>
  <si>
    <t>Volunteering Day</t>
  </si>
  <si>
    <t>Travel Day</t>
  </si>
  <si>
    <t>Special Day</t>
  </si>
  <si>
    <t>Big Project Day</t>
  </si>
  <si>
    <t>Continue to build out special day programs</t>
  </si>
  <si>
    <t>Effort Required            (10)</t>
  </si>
  <si>
    <t>Value of Good Outcome          (10)</t>
  </si>
  <si>
    <t>Great morning health routine</t>
  </si>
  <si>
    <t>Breakthrough on event process</t>
  </si>
  <si>
    <t>Great nap in hobo town</t>
  </si>
  <si>
    <t>Yelling at Jess</t>
  </si>
  <si>
    <t>Yes, anger management</t>
  </si>
  <si>
    <t>She bounced back well from me yelling at her</t>
  </si>
  <si>
    <t>Blasé-Not too little or too much of anything</t>
  </si>
  <si>
    <t>Blasé</t>
  </si>
  <si>
    <t>Resilence-Bouncing back from our fight was big</t>
  </si>
  <si>
    <t>Overcast 55/41</t>
  </si>
  <si>
    <t>Creativity-Today I need all the creativity I can get for sending off the package</t>
  </si>
  <si>
    <t>Iranian Insider and British Spy: How a Double Life Ended on the Gallows</t>
  </si>
  <si>
    <t>Jerry Mander, Adman for Radical Causes, Dies at 86</t>
  </si>
  <si>
    <t>Time estimates are always bad maybe use a formula or add 40% to time line</t>
  </si>
  <si>
    <t>What are awesome things that can be done in 1 minute, 5 minutes, or 10 minutes</t>
  </si>
  <si>
    <t>Measure weed</t>
  </si>
  <si>
    <t>Types themed events which is a separate idea from special days having their own scorecards like "Brain break day" etc.  Think of "sub-event" themes under the heading of "events"</t>
  </si>
  <si>
    <t>Establish end points for hobbies</t>
  </si>
  <si>
    <t>Need pill cutter</t>
  </si>
  <si>
    <t>If you don’t like what you are getting in a relationship, look at what you are giving</t>
  </si>
  <si>
    <t>Hermit Crabs</t>
  </si>
  <si>
    <t>Random Wikipedia page</t>
  </si>
  <si>
    <t>Went to GPT4</t>
  </si>
  <si>
    <t>Decent gaming last night</t>
  </si>
  <si>
    <t>Not keeping my schedule</t>
  </si>
  <si>
    <t>What was your biggest error today? Was your biggest error a repeat mistake?  Explain why and generate a goal to address the reason why.</t>
  </si>
  <si>
    <t>She knew not to fuck with me yestereday'</t>
  </si>
  <si>
    <t>Shitty-I do not like what I did yesterday</t>
  </si>
  <si>
    <t>Shitty</t>
  </si>
  <si>
    <t>Redemption-Gonna get back at it today</t>
  </si>
  <si>
    <t>Late-Night Negotiating Frenzy Left First Republic in JPMorgan’s Control</t>
  </si>
  <si>
    <t>Gordon Lightfoot, Hitmaking Singer-Songwriter, Is Dead at 84</t>
  </si>
  <si>
    <t>Overcast 58/40</t>
  </si>
  <si>
    <t>Plentiful-I am going to have enough time to have fun and get things done.</t>
  </si>
  <si>
    <t>Plentiful</t>
  </si>
  <si>
    <t>Radio controlled vehicles</t>
  </si>
  <si>
    <t>Use picture lights</t>
  </si>
  <si>
    <t>GPT can generate it's own prompts</t>
  </si>
  <si>
    <t>17 1/2'</t>
  </si>
  <si>
    <t>113/80</t>
  </si>
  <si>
    <t>How can you practice self-compassion and treat yourself with kindness?</t>
  </si>
  <si>
    <t>Are you ignoring negative emotions or processing them in a healthy way?</t>
  </si>
  <si>
    <t>Are you open to constructive criticism, or is your positive self-talk causing you to dismiss valuable feedback?</t>
  </si>
  <si>
    <t>Talk with Charles about self-actualized design</t>
  </si>
  <si>
    <t>GPT 4 really is shining now</t>
  </si>
  <si>
    <t>Felt plentiful all day just like I planned</t>
  </si>
  <si>
    <t>More gratitude for my wife as I seem to be takng it for granted</t>
  </si>
  <si>
    <t>She is really aggressive these days and it has to be a problem at work</t>
  </si>
  <si>
    <t>Plentiful-There was abundance today!</t>
  </si>
  <si>
    <t>Time-It is good to feel like you have time even if it's not true</t>
  </si>
  <si>
    <t>Sunny 63/38</t>
  </si>
  <si>
    <t>Fluidity-I am going to get some flow state going today</t>
  </si>
  <si>
    <t>Writers Go on Strike and Late Shows Go Dark</t>
  </si>
  <si>
    <t>Mike Shannon, a St. Louis Cardinal for Life, Dies at 83</t>
  </si>
  <si>
    <t>Fluidity</t>
  </si>
  <si>
    <t>Hobbies should be daily</t>
  </si>
  <si>
    <t>Put water thing into maintenance started on 4/26</t>
  </si>
  <si>
    <t>Do new water test per manual of osmosis machine</t>
  </si>
  <si>
    <t>Spray head for utility sink</t>
  </si>
  <si>
    <t>Role a governor of myself what impersonal decisions would I make</t>
  </si>
  <si>
    <t>Still need site analysis component to house design</t>
  </si>
  <si>
    <t>Driftwood collection</t>
  </si>
  <si>
    <t>Start talking about mindfulness</t>
  </si>
  <si>
    <t>Engage in perceptual learning in BT</t>
  </si>
  <si>
    <t>Take visual breaks: Follow the 20-20-20 rule,</t>
  </si>
  <si>
    <t>Savor my food</t>
  </si>
  <si>
    <t>Need an ever evolving indoor environment to overcome perceptual adaptation</t>
  </si>
  <si>
    <t>Check out Hasan Piker on Twitch</t>
  </si>
  <si>
    <t>County tax bill</t>
  </si>
  <si>
    <t>Call IRS</t>
  </si>
  <si>
    <t>Survey next week</t>
  </si>
  <si>
    <t>Rating for brain training games</t>
  </si>
  <si>
    <t>New wearable device</t>
  </si>
  <si>
    <t>Feet positioning: Stand with your feet shoulder-width apart, toes pointing forward. Distribute your weight evenly across both feet, and avoid locking your knees.</t>
  </si>
  <si>
    <t>Leg alignment: Keep your legs straight, but with a slight bend in the knees to avoid hyperextension. This helps to distribute weight more effectively and reduces stress on the joints.</t>
  </si>
  <si>
    <t>Pelvic alignment: Maintain a neutral pelvic position by gently tucking your tailbone under and engaging your core muscles. Avoid arching your lower back or tilting your pelvis too far forward or backward.</t>
  </si>
  <si>
    <t>Abdominal engagement: Gently engage your abdominal muscles to support your lower back and maintain proper pelvic alignment. Avoid sucking in your stomach or clenching your abdominal muscles too tightly.</t>
  </si>
  <si>
    <t>Chest positioning: Open your chest by pulling your shoulders back and down. Avoid rounding your shoulders or letting them slump forward.</t>
  </si>
  <si>
    <t>Head and neck alignment: Keep your head balanced above your shoulders, with your chin parallel to the floor. Avoid tilting your head up or down, or jutting your chin forward.</t>
  </si>
  <si>
    <t>Arm position: Let your arms hang naturally at your sides, with your elbows slightly bent. Avoid crossing your arms, clenching your fists, or placing your hands on your hips.</t>
  </si>
  <si>
    <t>Maintain an upright posture: Imagine a vertical line running through your body from the top of your head to the bottom of your feet. This line should pass through your earlobe, shoulder, hip, knee, and ankle, ensuring proper alignment.</t>
  </si>
  <si>
    <t>Shift weight periodically: If you're standing for long periods, shift your weight from one foot to the other or gently rock back and forth to alleviate pressure on your lower back and legs.</t>
  </si>
  <si>
    <t>Stay aware of your posture: Be mindful of your body position throughout the day, making adjustments as needed. Regularly practicing good standing posture will help it become second nature.</t>
  </si>
  <si>
    <t>Standing Posture</t>
  </si>
  <si>
    <r>
      <rPr>
        <b/>
        <u/>
        <sz val="12"/>
        <color theme="1"/>
        <rFont val="Calibri"/>
        <family val="2"/>
        <scheme val="minor"/>
      </rPr>
      <t>Free Expression</t>
    </r>
    <r>
      <rPr>
        <sz val="12"/>
        <color theme="1"/>
        <rFont val="Calibri"/>
        <family val="2"/>
        <charset val="134"/>
        <scheme val="minor"/>
      </rPr>
      <t>: fearlessly expressing thoughts and ideas, and encouraging myself to overcome fear of failure, perfectionism, self-doubt, procrastination, and social anxiety.</t>
    </r>
  </si>
  <si>
    <r>
      <rPr>
        <b/>
        <u/>
        <sz val="12"/>
        <color theme="1"/>
        <rFont val="Calibri"/>
        <family val="2"/>
        <scheme val="minor"/>
      </rPr>
      <t>Flow:</t>
    </r>
    <r>
      <rPr>
        <sz val="12"/>
        <color theme="1"/>
        <rFont val="Calibri"/>
        <family val="2"/>
        <scheme val="minor"/>
      </rPr>
      <t xml:space="preserve"> creating deep mental states of concernation in which I become completely absorbed in an activity, leading to heightened focus, creativity, and productivity by being fully engaged in a task that is both challenging and enjoyable, allowing myself to seamlessly merge action and awareness.</t>
    </r>
  </si>
  <si>
    <t>Apply Bloom's taxonomy on each learning subject by getting at least 3 takeaways: 1-Remembering (a fact directly from the show) 2-Understanding (a summary of the program at the end using keywords) 3-Application (a new idea using the subject matter)</t>
  </si>
  <si>
    <t>Wife Welcomed, Hugged, Listened To, and Complimented</t>
  </si>
  <si>
    <t>Rate colors and start color book</t>
  </si>
  <si>
    <t>Triple weight lifting attack</t>
  </si>
  <si>
    <t>Good relations with Jess at night</t>
  </si>
  <si>
    <t>Getting IRS and county taxes squared away</t>
  </si>
  <si>
    <t>More fun?</t>
  </si>
  <si>
    <t>She was in a solid mood today after I let her know a few things today haha</t>
  </si>
  <si>
    <t>Fluidity-I did it!</t>
  </si>
  <si>
    <t>Power-I am really doing well physically for a 42 year old</t>
  </si>
  <si>
    <t>Moscow Claims Explosions Above the Kremlin Were an Attempt to Kill Putin</t>
  </si>
  <si>
    <t>Tori Bowie, World Champion Sprinter, Is Dead at 32</t>
  </si>
  <si>
    <t>Mostly Sunny 74/43</t>
  </si>
  <si>
    <t>Rebuilding-I tore it down yesterday and today I am going to rebuild</t>
  </si>
  <si>
    <t>BT Daily-Mental math: Spend 5 minutes each day solving simple arithmetic problems (addition, subtraction, multiplication, division) in your head. This will help keep your calculation skills sharp and can also enhance cognitive functions like memory and concentration.</t>
  </si>
  <si>
    <t>BT Daily-Memory exercise: Spend 5 minutes each day practicing your memory skills. You can use the 'memory palace' technique, where you visualize a familiar place and mentally place objects or information you want to remember within it. Alternatively, try memorizing a list of random objects or numbers, and then recalling them after a few minutes. This can help improve your working memory and overall cognitive function.</t>
  </si>
  <si>
    <t>Make sure I am summarizing the main ideas of readings and listening</t>
  </si>
  <si>
    <t>Blink training: Blink rapidly for 5 minutes daily to train your eye muscles and potentially improve reaction time and focus.</t>
  </si>
  <si>
    <t>Tongue twisters: Recite tongue twisters for 5 minutes daily to improve speech articulation, pronunciation, and cognitive processing speed.</t>
  </si>
  <si>
    <t>Mind mapping: Create a mind map of a topic or concept, connecting related ideas visually. This encourages creativity, organization, and information retention.</t>
  </si>
  <si>
    <t>BT Daily-Dual N-Back: Practice the Dual N-Back task, a working memory exercise, for 5 minutes daily. This can enhance focus, working memory, and cognitive control.</t>
  </si>
  <si>
    <t>BT Daily-Drawing or doodling: Spend 5 minutes each day sketching or doodling. This can foster creativity, visual-spatial skills, and relaxation.</t>
  </si>
  <si>
    <t>Write a sentence as well for word of the day book</t>
  </si>
  <si>
    <t>Write a memoir of high school</t>
  </si>
  <si>
    <t>Practice identifying similarities: Cultivate a habit of looking for patterns, connections, and similarities across various domains. This can help you become better at recognizing potential analogies.</t>
  </si>
  <si>
    <t>BT-Expected Utility Theory on a big decision</t>
  </si>
  <si>
    <t>Apply optimization tools</t>
  </si>
  <si>
    <t>Need regular doc rotation back</t>
  </si>
  <si>
    <t>Fire drink recipe book</t>
  </si>
  <si>
    <t>GPT-Combine designer concepts leading to zones</t>
  </si>
  <si>
    <t>Check out program "Finch 3D"</t>
  </si>
  <si>
    <t>Help Jessica with the quilt</t>
  </si>
  <si>
    <t>How can I appear less fleshy</t>
  </si>
  <si>
    <t>Hobby list where some are active maybe like 6-7 and then you pick new ones every once and awhile</t>
  </si>
  <si>
    <t>Build out idea of daily, weekly, monthly hobby rotation</t>
  </si>
  <si>
    <t>Occasional surprise schedule for when Jess gets home</t>
  </si>
  <si>
    <t>Make the changes to the interior layout of home task go by room every week!</t>
  </si>
  <si>
    <t>Check out survey on AUTHENTIC HAPPINESS</t>
  </si>
  <si>
    <t>PERMA is an acronym representing five key elements for well-being in positive psychology. Developed by Martin Seligman, it stands for Positive Emotion, Engagement, Relationships, Meaning, and Accomplishment. By focusing on these elements, individuals can cultivate greater well-being and resilience over time.</t>
  </si>
  <si>
    <t>I can I foster optimism through learned optimism</t>
  </si>
  <si>
    <t>Check up on Larry here soon about that cancer</t>
  </si>
  <si>
    <t>Learn about SUPERDETERMINISM</t>
  </si>
  <si>
    <t>Add sketch or drawing to sketch book</t>
  </si>
  <si>
    <t>Weekly Room Layout Change Rotation</t>
  </si>
  <si>
    <t>Home survey process entering the final stretch</t>
  </si>
  <si>
    <t>Watching the Terminator</t>
  </si>
  <si>
    <t>Good goal flow yesterday</t>
  </si>
  <si>
    <t>Fun factor</t>
  </si>
  <si>
    <t>She was on edge, but she rallied well</t>
  </si>
  <si>
    <t>Solidarity-I pulled through with little effort</t>
  </si>
  <si>
    <t>Smoothness-Easy days are nice</t>
  </si>
  <si>
    <t>Solidarity</t>
  </si>
  <si>
    <t>Smaller Banks Are Scrambling as Share Prices Plunge</t>
  </si>
  <si>
    <t>Katie Cotton, Who Helped Raise Apple’s Profile, Dies at 57</t>
  </si>
  <si>
    <t>Overcast 87/48</t>
  </si>
  <si>
    <t>Recovery-Bad hangover from yesterday</t>
  </si>
  <si>
    <t>Recovery</t>
  </si>
  <si>
    <t>Get better at understanding social cues</t>
  </si>
  <si>
    <t>Cultivate a sense of awe and wonder: Take time to appreciate the beauty of nature, the vastness of the universe, or the intricacies of the human mind and body. Allow yourself to feel a sense of wonder and awe at the mysteries of life.</t>
  </si>
  <si>
    <t>Vertical planters like a ladder</t>
  </si>
  <si>
    <t>How can I get more and better advisement</t>
  </si>
  <si>
    <t>Made homemade weed killer</t>
  </si>
  <si>
    <t>Fire up the Wii</t>
  </si>
  <si>
    <t>How can I increase oxygen diffusion</t>
  </si>
  <si>
    <t>Learn about Astrobiologist</t>
  </si>
  <si>
    <t>Look at cooperative actions with animals</t>
  </si>
  <si>
    <t>Recovering from hangover to work out</t>
  </si>
  <si>
    <t>Donuts throughout haha</t>
  </si>
  <si>
    <t>Resting in the morning</t>
  </si>
  <si>
    <t>Overeating after hangover</t>
  </si>
  <si>
    <t>She was back to normal after some time off</t>
  </si>
  <si>
    <t>Busted-I was not my best today</t>
  </si>
  <si>
    <t>Rebounds-Another chance to come back</t>
  </si>
  <si>
    <t>Busted</t>
  </si>
  <si>
    <t>Stormy 77/57</t>
  </si>
  <si>
    <t>Yeehaw-I am going to have some fun today.</t>
  </si>
  <si>
    <t>Yeehaw</t>
  </si>
  <si>
    <t>After Mass Killings in Texas, Frustration but No Action on Guns</t>
  </si>
  <si>
    <t>Judith Miller, ‘Antiques Roadshow’ Mainstay, Is Dead at 71</t>
  </si>
  <si>
    <t>Start doing my own personal movie watches make line item</t>
  </si>
  <si>
    <t>Behavioral Activation: Engage in activities that bring you joy, satisfaction, or a sense of accomplishment. Make a list of these activities and schedule them into your daily routine. This will help improve your mood and prevent you from falling into negative thinking patterns.</t>
  </si>
  <si>
    <t>Problem-Solving: When faced with a challenge, use a structured problem-solving approach to find a solution. Break the problem down into smaller, more manageable steps, brainstorm possible solutions, evaluate their pros and cons, and choose the best course of action.</t>
  </si>
  <si>
    <t>Zazen (sitting meditation): This is the central practice in Zen, where practitioners sit in a specific posture, focusing on their breath or a particular question (called a koan) to achieve a state of deep, non-dualistic awareness. The goal is to cultivate mindfulness, concentration, and ultimately, insight into the true nature of reality.</t>
  </si>
  <si>
    <t>Satori (enlightenment): In Zen, satori refers to a sudden, direct realization or awakening to one's true nature, which is beyond duality and conceptual understanding. This experience is often described as a profound, life-changing event, where one sees the interconnectedness and impermanence of all phenomena.</t>
  </si>
  <si>
    <t>Koan practice: Koans are paradoxical questions, stories, or statements that cannot be resolved through logical thinking. They are used as a meditation tool to push the practitioner beyond the limitations of the rational mind, and to catalyze a direct, non-conceptual experience of reality.</t>
  </si>
  <si>
    <t>Shikantaza ("just sitting"): This is a form of objectless meditation, where the practitioner sits without any particular focus or goal, allowing thoughts and sensations to arise and pass away without attachment or judgment. It is considered a more advanced form of meditation, requiring a high degree of concentration and discipline.</t>
  </si>
  <si>
    <t>The Four Noble Truths: These are the central teachings of Buddhism, which Zen also upholds. They are: the truth of suffering (dukkha), the truth of the cause of suffering (samudaya), the truth of the end of suffering (nirodha), and the truth of the path leading to the end of suffering (magga).</t>
  </si>
  <si>
    <t>The Eightfold Path: This is the practical guide to achieving liberation from suffering, as taught in Buddhism. It consists of Right Understanding, Right Intention, Right Speech, Right Action, Right Livelihood, Right Effort, Right Mindfulness, and Right Concentration.</t>
  </si>
  <si>
    <t>Non-attachment: Zen teaches that attachment to desires, possessions, and even concepts or beliefs, is a major cause of suffering. By cultivating non-attachment, practitioners can experience greater freedom and equanimity.</t>
  </si>
  <si>
    <t>Emphasis on direct experience: Zen puts a strong emphasis on direct, personal experience over theoretical knowledge or religious dogma. It encourages practitioners to engage in the present moment and trust their own inner wisdom, rather than relying on external authorities.</t>
  </si>
  <si>
    <t>Simplicity and minimalism: Zen aesthetics value simplicity, naturalness, and understatement. This is reflected in the art, architecture, and everyday life of Zen practitioners, who often strive to live with minimal possessions and distractions.</t>
  </si>
  <si>
    <t>Mindfulness in daily life: Zen teaches that the practice of mindfulness and awareness should not be limited to formal meditation sessions, but should be extended to every aspect of daily life. This includes activities like eating, walking, working, and interacting with others.</t>
  </si>
  <si>
    <t>Really look at Zen</t>
  </si>
  <si>
    <t>Consequentialism: Consequentialist theories focus on the outcomes or consequences of actions to determine their moral worth. The most common form of consequentialism is utilitarianism.</t>
  </si>
  <si>
    <t>a. Utilitarianism: Proposed by Jeremy Bentham and later developed by John Stuart Mill, utilitarianism is based on the principle of "the greatest happiness for the greatest number." Actions are morally right if they maximize overall happiness or pleasure and minimize pain or suffering.</t>
  </si>
  <si>
    <t>Deontological Ethics: Deontological theories emphasize the importance of rules, duties, and obligations in determining the morality of actions, regardless of their consequences. The most prominent deontological theory is Kantian ethics.</t>
  </si>
  <si>
    <t>a. Kantian Ethics: Developed by Immanuel Kant, this theory is based on the idea that moral actions are guided by the categorical imperative, which consists of three main principles: (1) act only according to maxims that can be consistently universalized, (2) treat humanity as an end in itself and never as a mere means, and (3) act as if you were a legislator in a kingdom of ends.</t>
  </si>
  <si>
    <t>Virtue Ethics: Virtue ethics focuses on the character and virtues of the moral agent, rather than the consequences or rules. The central idea is that moral actions stem from the development of virtuous character traits. Aristotle's Nicomachean Ethics is the most well-known work on virtue ethics.</t>
  </si>
  <si>
    <t>a. Aristotelian Ethics: According to Aristotle, the ultimate goal of human life is to achieve eudaimonia, often translated as "flourishing" or "well-being." To achieve eudaimonia, individuals must develop virtues, which are habits of character that promote moral and practical wisdom.</t>
  </si>
  <si>
    <t>Care Ethics: Care ethics emerged in the second half of the 20th century, with a focus on interpersonal relationships and the moral significance of care, empathy, and compassion. Carol Gilligan and Nel Noddings are prominent figures in this field.</t>
  </si>
  <si>
    <t>Contractualism: This ethical theory, often associated with Thomas Hobbes, John Locke, and John Rawls, suggests that moral principles are the result of a hypothetical social contract between rational individuals. The idea is that individuals would agree on certain rules and principles to govern their interactions in a fair and just manner.</t>
  </si>
  <si>
    <t>Moral Relativism: Moral relativism posits that there are no universal moral truths and that morality is subjective, varying between individuals or cultures. This view contrasts with moral objectivism, which claims that there are universal moral principles that apply to everyone.</t>
  </si>
  <si>
    <t>Metaetchics analysis for BT</t>
  </si>
  <si>
    <t>Do Ai IMAGES ON PHONE AND LOAD TO SLIDER</t>
  </si>
  <si>
    <t>Shoe cabinet near back exits</t>
  </si>
  <si>
    <t>Concrete crack fix</t>
  </si>
  <si>
    <t>3D house model as a hobby</t>
  </si>
  <si>
    <t>Book club</t>
  </si>
  <si>
    <t>27 3/8"</t>
  </si>
  <si>
    <t>holiday calendar haha</t>
  </si>
  <si>
    <t>Test</t>
  </si>
  <si>
    <t>Water Meter Testing</t>
  </si>
  <si>
    <t>Terminator 3 watch</t>
  </si>
  <si>
    <t>Bedroom home survey complete</t>
  </si>
  <si>
    <t>Knocking them down today one after another</t>
  </si>
  <si>
    <t>Sat fat</t>
  </si>
  <si>
    <t>She was in a good mood today after being off again.</t>
  </si>
  <si>
    <t>Efficient-I earned that word today.</t>
  </si>
  <si>
    <t>Energy-It was flowing today</t>
  </si>
  <si>
    <t>Efficient</t>
  </si>
  <si>
    <t>Overcast 74/55</t>
  </si>
  <si>
    <t>Biden Said He’d Veer From Trump on Immigration. The Reality Is More Complicated.</t>
  </si>
  <si>
    <t>Stanley Deser, Whose Ideas on Gravity Help Explain the Universe, Dies at 92</t>
  </si>
  <si>
    <t>SCAMPER technique: This creative problem-solving method stands for Substitute, Combine, Adapt, Modify, Put to another use, Eliminate, and Reverse. Use these prompts to think about your subject or problem from different angles and identify new ideas. For example, substitute a part of the problem with something else, or reverse a process to see it from another perspective.</t>
  </si>
  <si>
    <t>Forced connections: Pick two unrelated concepts or items and try to find connections or interactions between them. This unexpected pairing can lead to new ideas or solutions that you may not have considered otherwise. You can use random word generators or simply pick items from your surroundings.</t>
  </si>
  <si>
    <t>Bio-mimicry: Look to nature for inspiration, as many natural processes and organisms have evolved to solve problems or optimize performance. By observing and understanding these phenomena, you can apply their principles to your own challenges, leading to innovative ideas and solutions.</t>
  </si>
  <si>
    <t>The Six Thinking Hats technique: This method, developed by Edward de Bono, encourages you to adopt six different "hats" or perspectives while brainstorming, each representing a different thinking style: white (data-driven), red (emotional), black (critical), yellow (optimistic), green (creative), and blue (strategic). By shifting between these different hats, you can explore a problem or idea from multiple angles and develop a more comprehensive understanding.</t>
  </si>
  <si>
    <t>Apply Axiology to my life</t>
  </si>
  <si>
    <t>DMAIC (Define, Measure, Analyze, Improve, Control) methodology. This problem-solving technique can help you improve processes and achieve greater efficiency in various aspects of life.</t>
  </si>
  <si>
    <t>Weed with more CBD to offset bad neuro effects</t>
  </si>
  <si>
    <t>New mailbox and light pole</t>
  </si>
  <si>
    <t>Can I get an old video disc system?</t>
  </si>
  <si>
    <t>Add book club line item</t>
  </si>
  <si>
    <t>Coffee from Proud Mary-35g of coffee with 350g of water poured over the top</t>
  </si>
  <si>
    <t>Take on more roles to gain perspective</t>
  </si>
  <si>
    <t>Learn about quantum tunneling</t>
  </si>
  <si>
    <t>What employee owned businesses could we invest in</t>
  </si>
  <si>
    <t>Think about possible regrets ahead of time</t>
  </si>
  <si>
    <t>Apply Thinking Fast and Slow to mental</t>
  </si>
  <si>
    <t>Look into PRICE REVOLUTION</t>
  </si>
  <si>
    <t>Perspective-I am going to see the world in a new way today.</t>
  </si>
  <si>
    <t>Perspective</t>
  </si>
  <si>
    <t>Property management applications for landlording</t>
  </si>
  <si>
    <t>Feed floor plans into AI and have iterative designs</t>
  </si>
  <si>
    <t>Innovative way to display workout plan</t>
  </si>
  <si>
    <t>New mouthpiece install went smooth</t>
  </si>
  <si>
    <t>Still getting my shit done even with my appointment</t>
  </si>
  <si>
    <t>Finishing Peggle 2</t>
  </si>
  <si>
    <t>Sat fat again</t>
  </si>
  <si>
    <t>She was stoned out of her mind but she was having a good time</t>
  </si>
  <si>
    <t>Proud-I earned a good outcome today</t>
  </si>
  <si>
    <t>Dr. Walz-thankful an expert like that is around</t>
  </si>
  <si>
    <t>Sunny 80/53</t>
  </si>
  <si>
    <t>Affirmation:</t>
  </si>
  <si>
    <t>Visualization:</t>
  </si>
  <si>
    <t>Value Focus:</t>
  </si>
  <si>
    <t>What do you affirm about yourself? What do you visualize about your day today? What is your value focus?  Add affirmation keyword to the list.</t>
  </si>
  <si>
    <t>Work-I am going to get things done around the house today.</t>
  </si>
  <si>
    <t>Work</t>
  </si>
  <si>
    <t>Sunlight-I am going to imagine beams of light</t>
  </si>
  <si>
    <t>Gratitude</t>
  </si>
  <si>
    <t>Donald Trump Sexually Abused and Defamed E. Jean Carroll, Jury Finds</t>
  </si>
  <si>
    <t>Denny Crum, Who Made Louisville a Basketball Power, Dies at 86</t>
  </si>
  <si>
    <t>RC car track with jumps</t>
  </si>
  <si>
    <t>ADULT COLORING BOOKS</t>
  </si>
  <si>
    <t>Tangram Sets: A classic Chinese puzzle consisting of seven flat pieces called "tans," which can be arranged in various ways to form different shapes or figures. This activity challenges spatial awareness and problem-solving skills.</t>
  </si>
  <si>
    <t>Brain Training Apps: Utilize technology to improve cognitive abilities through engaging games and exercises designed specifically for mental fitness. Apps often include daily challenges, progress tracking, and customizable difficulty levels.</t>
  </si>
  <si>
    <t>Origami Kits: The art of paper folding offers an opportunity to develop patience, focus, and fine motor skills, while also stimulating creativity and imagination. Kits may include instructional booklets and a variety of paper to create intricate designs.</t>
  </si>
  <si>
    <t>Sudoku Books: A collection of Sudoku puzzles, ranging from easy to expert levels, to challenge logic and problem-solving skills. These puzzles require no math skills but rather demand attention to detail and deductive reasoning.</t>
  </si>
  <si>
    <t>Daily laughing therapy where we watch 10 minutes of stand-up or something close</t>
  </si>
  <si>
    <t>Figure out how to apply Thought-stopping techniques</t>
  </si>
  <si>
    <t>Need a list of large problems I can systematically work on-keep a list then apply best practices-BIG!</t>
  </si>
  <si>
    <t>Incorporate active recovery principles</t>
  </si>
  <si>
    <t>BT-sTRATEGIC SELF MANAGEMENT and maybe clean up line item in SC.  What is the balance between being on scorecard and being on BT list-how does that timing work</t>
  </si>
  <si>
    <t>House slippers for kitchen</t>
  </si>
  <si>
    <t>Switch to stable diffusion</t>
  </si>
  <si>
    <t>Water center with cup dispenser in bathroom</t>
  </si>
  <si>
    <t>I3 Broadband fix shit</t>
  </si>
  <si>
    <t>GPT rewrite prompts</t>
  </si>
  <si>
    <t>Application of coding now that GPT can do it</t>
  </si>
  <si>
    <t>Gutter call</t>
  </si>
  <si>
    <t>What kind of poison am I still consuming</t>
  </si>
  <si>
    <t>GPT-Point/counterpoint conversation</t>
  </si>
  <si>
    <t>Choice architecture</t>
  </si>
  <si>
    <t>Package station with stuff to box shit</t>
  </si>
  <si>
    <t>Best cancer prevention practices</t>
  </si>
  <si>
    <t>Print auto cards</t>
  </si>
  <si>
    <t>Neuro to Dr. Walz 309-699-5399</t>
  </si>
  <si>
    <t>Larry</t>
  </si>
  <si>
    <t>Becky</t>
  </si>
  <si>
    <t>Overall</t>
  </si>
  <si>
    <t>Happiness</t>
  </si>
  <si>
    <t>Breakfast</t>
  </si>
  <si>
    <t>Ratings</t>
  </si>
  <si>
    <t>Activity</t>
  </si>
  <si>
    <t>pts</t>
  </si>
  <si>
    <t>Week of 4/10/23</t>
  </si>
  <si>
    <t>Week of 4/4/23</t>
  </si>
  <si>
    <t>Week of 3/27/23</t>
  </si>
  <si>
    <t>Week of 3/20/23</t>
  </si>
  <si>
    <t>Week of 3/13/23</t>
  </si>
  <si>
    <t>Week of 3/6/23</t>
  </si>
  <si>
    <t>Week of 1/30/23</t>
  </si>
  <si>
    <t>Week of 1/23/23</t>
  </si>
  <si>
    <t>Week of 1/16/23</t>
  </si>
  <si>
    <t>Week of 1/9/23</t>
  </si>
  <si>
    <t>Week of 1/2/23</t>
  </si>
  <si>
    <t>TV-Comedy</t>
  </si>
  <si>
    <t>TV-Drama</t>
  </si>
  <si>
    <t>TV-Reality</t>
  </si>
  <si>
    <t>Category</t>
  </si>
  <si>
    <t>Rating</t>
  </si>
  <si>
    <t>Novel display area where you can flip thorugh</t>
  </si>
  <si>
    <t>Learn about the local flora, fauna, and geology etc. include rock collection on nature trip process with animal and plant</t>
  </si>
  <si>
    <t>Activity Completed</t>
  </si>
  <si>
    <t>Afternoon sex</t>
  </si>
  <si>
    <t>New pad for bed</t>
  </si>
  <si>
    <t>Good outdoor run</t>
  </si>
  <si>
    <t>She likes working in the backyard</t>
  </si>
  <si>
    <t>Blah-Not bad not great</t>
  </si>
  <si>
    <t>Blah</t>
  </si>
  <si>
    <t>Xbox-I don't love it as much as I did, but it's still good</t>
  </si>
  <si>
    <t>George Santos Is Charged With Fraud and Lying in 13-Count Indictment</t>
  </si>
  <si>
    <t>Chris Strachwitz, Who Dug Up the Roots of American Music, Dies at 91</t>
  </si>
  <si>
    <t>Scattered Showers 80/59</t>
  </si>
  <si>
    <t>Calming-Today I am going to be naturally calming</t>
  </si>
  <si>
    <t>Peace-I am going to have a mind of peace today</t>
  </si>
  <si>
    <t>Equinamity</t>
  </si>
  <si>
    <t>Stormy 79/66</t>
  </si>
  <si>
    <t>Calming</t>
  </si>
  <si>
    <t>Started park program with Jess</t>
  </si>
  <si>
    <t>Great garage design session</t>
  </si>
  <si>
    <t>Solid meeting with Brad from Orkin about crawlspace</t>
  </si>
  <si>
    <t>She is really out of shape as she got her ass kicked on the hill at the park</t>
  </si>
  <si>
    <t>Unanchored-I was a little adrift yesterday after having some comittments send me sideways</t>
  </si>
  <si>
    <t>Unanchored</t>
  </si>
  <si>
    <t>Brad-That guy is fun to deal with</t>
  </si>
  <si>
    <t>With Pandemic Restrictions Lifted, Thousands Converge on Border</t>
  </si>
  <si>
    <t>Fred Siegel, Urban Historian and a Former Liberal, Is Dead at 78</t>
  </si>
  <si>
    <t>Fundamentals-Today I am going back to basics</t>
  </si>
  <si>
    <t>Pyramid-Good solid base today</t>
  </si>
  <si>
    <t>Fundamentals</t>
  </si>
  <si>
    <t>Park rankings today</t>
  </si>
  <si>
    <t>Questions-Political Views, Have you ever Been to, Like or Dislike this person, Like or dislike foods</t>
  </si>
  <si>
    <t>Learn five useful French words</t>
  </si>
  <si>
    <t>Best ways to deal with existential despair</t>
  </si>
  <si>
    <t>Consider canning?</t>
  </si>
  <si>
    <t>Finish colors tab</t>
  </si>
  <si>
    <t>Buy and hold outperforms day trading</t>
  </si>
  <si>
    <t>Look at how Sun City living extends life</t>
  </si>
  <si>
    <t>Learn about synthetic morphology &amp; biology</t>
  </si>
  <si>
    <t>Learn about bioelectrical signaling</t>
  </si>
  <si>
    <t>Big-decisions for problems-get multiple frames</t>
  </si>
  <si>
    <t>Types of campaigns</t>
  </si>
  <si>
    <t>Termite to orkin</t>
  </si>
  <si>
    <t>Hammock on hill</t>
  </si>
  <si>
    <t>Rate trail, views, weather, facilities, privacy, colors, sounds</t>
  </si>
  <si>
    <t>Neon signs</t>
  </si>
  <si>
    <t>Hiking workout track on hill</t>
  </si>
  <si>
    <t>Explore Peoria</t>
  </si>
  <si>
    <t>Explore IL</t>
  </si>
  <si>
    <t>National Vacation</t>
  </si>
  <si>
    <t>State Vacation</t>
  </si>
  <si>
    <t>Date Night</t>
  </si>
  <si>
    <t>Driving Trip</t>
  </si>
  <si>
    <t>Words of Appreciation</t>
  </si>
  <si>
    <t>Physical Contact</t>
  </si>
  <si>
    <t>Joint Photo</t>
  </si>
  <si>
    <t>Write Down a Memory</t>
  </si>
  <si>
    <t>Relaxing Activity</t>
  </si>
  <si>
    <t>Learn Something New About Her</t>
  </si>
  <si>
    <t>Active Listening</t>
  </si>
  <si>
    <t>Intimacy</t>
  </si>
  <si>
    <t>Generate One Shared Goal</t>
  </si>
  <si>
    <t>Restaurant Experience</t>
  </si>
  <si>
    <t>Ask Open Ended Question</t>
  </si>
  <si>
    <t>Exerperience One New Thing as a Couple</t>
  </si>
  <si>
    <t>TYPES: PREDICTION, CHOICES,FAVORITES, CORE BELIEFS, AGREE/DISAGREE, WORDS OF WISDOM, IDEAL THINGS, HAVE YOU BEEN TO,LIKE OR DISLIKE PEOPLE, POLITICAL VIEWS, LIKE OR DISLIKE THIS FOOD</t>
  </si>
  <si>
    <t>Have You Been To</t>
  </si>
  <si>
    <t>Like or Dislike-People</t>
  </si>
  <si>
    <t>Like or Dislike-Food</t>
  </si>
  <si>
    <t>Political Views</t>
  </si>
  <si>
    <t>Date</t>
  </si>
  <si>
    <t>Problem</t>
  </si>
  <si>
    <t>Park Program</t>
  </si>
  <si>
    <t>Starting "problems" section of card</t>
  </si>
  <si>
    <t>Park rankings have begun</t>
  </si>
  <si>
    <t>Budget meeting proves we are free</t>
  </si>
  <si>
    <t>Lack of fun</t>
  </si>
  <si>
    <t>She was grouchy this morning and I wasn’t a fan haa\ha</t>
  </si>
  <si>
    <t>Whatever-whatever</t>
  </si>
  <si>
    <t>Whatever</t>
  </si>
  <si>
    <t>Endings-I am ready for the next one</t>
  </si>
  <si>
    <t xml:space="preserve">Scatterd Showers 83/66 </t>
  </si>
  <si>
    <t>Clear-Thinking-Today I am going to use my head to make the best decisions</t>
  </si>
  <si>
    <t>Clear-Thinking</t>
  </si>
  <si>
    <t>Lightness-Today I am going to be getting things done in an easy way</t>
  </si>
  <si>
    <t>In Migrant Camps, Anxiety and Relief: ‘It Was Worth It. We Are in America.’</t>
  </si>
  <si>
    <t>Bernadine Strik, Whose Insights Helped Blueberries Thrive, Dies at 60</t>
  </si>
  <si>
    <t>BT Self Care-Aromatherapy, digital forest bath, bath, pet videos</t>
  </si>
  <si>
    <t>Look at guilty pleasures for self care stuff</t>
  </si>
  <si>
    <t>Skill-Intercultural competence</t>
  </si>
  <si>
    <t>Skill-cognitive load therapy</t>
  </si>
  <si>
    <t>Understand and apply epigenetics</t>
  </si>
  <si>
    <t>Kill Tony for jokes</t>
  </si>
  <si>
    <t>Make sure neuro has my notes</t>
  </si>
  <si>
    <t>Health savings account double confirm</t>
  </si>
  <si>
    <t>Add geological formations to nature process</t>
  </si>
  <si>
    <t>What am I curious about?</t>
  </si>
  <si>
    <t>Add park to vacation roster</t>
  </si>
  <si>
    <t>Finish the Wrestler</t>
  </si>
  <si>
    <t>What are all the types of displays</t>
  </si>
  <si>
    <t>Project</t>
  </si>
  <si>
    <t>Management</t>
  </si>
  <si>
    <t>Purchasing</t>
  </si>
  <si>
    <t>Firing up the Wii with Sue</t>
  </si>
  <si>
    <t>Edits to goals on scorecard</t>
  </si>
  <si>
    <t>Scary movie marathon at night</t>
  </si>
  <si>
    <t>She gets too loaded around here these days</t>
  </si>
  <si>
    <t>Unsteady-Vertigo came back in force yesterday without my pill</t>
  </si>
  <si>
    <t>Unsteady</t>
  </si>
  <si>
    <t>Family-Getting together with family is such a benefit that I need to appreciate it more</t>
  </si>
  <si>
    <t>Germany Announces Its Biggest Military Aid Package Yet for Ukraine</t>
  </si>
  <si>
    <t>Slava Zaitsev, Enduring Soviet-Era Fashion Designer, Dies at 85</t>
  </si>
  <si>
    <t>Rainy 68/55</t>
  </si>
  <si>
    <t>Engaging-Today I am going to be more engaging</t>
  </si>
  <si>
    <t>Love-I love my mother</t>
  </si>
  <si>
    <t>Open-Mindedness</t>
  </si>
  <si>
    <t>How can I better manage my "remembering self"</t>
  </si>
  <si>
    <t>Walmart (www.walmart.com), Target (www.target.com), Best Buy (www.bestbuy.com,</t>
  </si>
  <si>
    <t>Macy's (www.macys.com)</t>
  </si>
  <si>
    <t>Add humans biases to mental training</t>
  </si>
  <si>
    <t>Maybe split mental into emotional and cognitive health</t>
  </si>
  <si>
    <t>Start noticing causes of effects on my mood</t>
  </si>
  <si>
    <t>Cultivate a sense of moral responsibility:</t>
  </si>
  <si>
    <t>Bag clippings in yard</t>
  </si>
  <si>
    <t>Where do I have a lack of agency and what should I have agency over that I do not</t>
  </si>
  <si>
    <t>Computational reducibility is a key to life</t>
  </si>
  <si>
    <t>How can I model my world better using computational reducibility where I can codify quality of life and predictive computations using symobols etc.  Capture a piece of the world in the model or computation.</t>
  </si>
  <si>
    <t>Music process where the whole collection gets edited through random shuffle</t>
  </si>
  <si>
    <t>Giving the scanner to my mom on Mother's Day</t>
  </si>
  <si>
    <t>Watching Air with my folks</t>
  </si>
  <si>
    <t>Great dinner with my folks</t>
  </si>
  <si>
    <t>Not enjoying my folks enough</t>
  </si>
  <si>
    <t>She was cool when I got home</t>
  </si>
  <si>
    <t>Tepid-tepid</t>
  </si>
  <si>
    <t>Regrets-At least I get to continue to live after a fuck up</t>
  </si>
  <si>
    <t>Engaging</t>
  </si>
  <si>
    <t>Overcast 65/54</t>
  </si>
  <si>
    <t>Smooth-Today I am going to have a smooth operation today.</t>
  </si>
  <si>
    <t>Nothingness-The vacuum of space is really quite something</t>
  </si>
  <si>
    <t>Critical Thinking</t>
  </si>
  <si>
    <t>Smooth</t>
  </si>
  <si>
    <t>Nail-Biter Turkish Election Heads for Round 2 as Majority Eludes Erdogan</t>
  </si>
  <si>
    <t>Bill Oesterle, Co-Founder of Angie’s List, Dies at 57</t>
  </si>
  <si>
    <t>Mom join non fiction</t>
  </si>
  <si>
    <t>Need rotating themes for weekends like call, food, travel etx</t>
  </si>
  <si>
    <t>Incorporate computational language as a core belief and strategy look at Wolfram</t>
  </si>
  <si>
    <t>Computational language of quality of life</t>
  </si>
  <si>
    <t>Morning gaming with pod</t>
  </si>
  <si>
    <t>Re listen to Wolfeam</t>
  </si>
  <si>
    <t>Not enoying my folks enough</t>
  </si>
  <si>
    <t>Utilize the concepts of the experiencing self and remembering self</t>
  </si>
  <si>
    <t>Design</t>
  </si>
  <si>
    <t>Culture of the Week</t>
  </si>
  <si>
    <t>Atlantis</t>
  </si>
  <si>
    <t>47 3/4"</t>
  </si>
  <si>
    <t>17 1/2"</t>
  </si>
  <si>
    <t>46"</t>
  </si>
  <si>
    <t>17 1/4"</t>
  </si>
  <si>
    <t>Mental-Cognitive</t>
  </si>
  <si>
    <t>Mental-Emotional</t>
  </si>
  <si>
    <t>1. Physical Health:</t>
  </si>
  <si>
    <t>Regular exercise</t>
  </si>
  <si>
    <t>Balanced diet</t>
  </si>
  <si>
    <t>Healthy body weight</t>
  </si>
  <si>
    <t>Quality of sleep</t>
  </si>
  <si>
    <t>Regular preventive healthcare check-ups</t>
  </si>
  <si>
    <t>Good sexual health</t>
  </si>
  <si>
    <t>Adequate hydration</t>
  </si>
  <si>
    <t>Absence of chronic diseases</t>
  </si>
  <si>
    <t>Healthy heart rate and blood pressure</t>
  </si>
  <si>
    <t>Strong immune system</t>
  </si>
  <si>
    <t>Good sensory health (vision, hearing, etc.)</t>
  </si>
  <si>
    <t>Healthy skin</t>
  </si>
  <si>
    <t>Physical strength and flexibility</t>
  </si>
  <si>
    <t>Healthy gut health (microbiome)</t>
  </si>
  <si>
    <t>Pain management</t>
  </si>
  <si>
    <t>Genetic health (absence of genetic disorders)</t>
  </si>
  <si>
    <t>2. Mental Health:</t>
  </si>
  <si>
    <t>Stress management</t>
  </si>
  <si>
    <t>Emotional intelligence</t>
  </si>
  <si>
    <t>Positive self-perception</t>
  </si>
  <si>
    <t>Resilience to adversity</t>
  </si>
  <si>
    <t>Presence of positive emotions (joy, gratitude, etc.)</t>
  </si>
  <si>
    <t>Absence of severe mental illness</t>
  </si>
  <si>
    <t>Healthy coping mechanisms</t>
  </si>
  <si>
    <t>Mindfulness and presence</t>
  </si>
  <si>
    <t>Healthy cognitive function</t>
  </si>
  <si>
    <t>Absence of substance abuse</t>
  </si>
  <si>
    <t>Regular engagement in mentally stimulating activities</t>
  </si>
  <si>
    <t>Sense of purpose or meaning in life</t>
  </si>
  <si>
    <t>Optimism about the future</t>
  </si>
  <si>
    <t>Capacity for love and empathy</t>
  </si>
  <si>
    <t>3. Social Relationships:</t>
  </si>
  <si>
    <t>Quality of close relationships (family, friends, partner)</t>
  </si>
  <si>
    <t>Sense of belonging in a community</t>
  </si>
  <si>
    <t>Ability to make and maintain friendships</t>
  </si>
  <si>
    <t>Positive interactions with neighbors</t>
  </si>
  <si>
    <t>Strong professional relationships</t>
  </si>
  <si>
    <t>Positive relationship with nature/environment</t>
  </si>
  <si>
    <t>Feeling respected and valued by others</t>
  </si>
  <si>
    <t>Good communication skills</t>
  </si>
  <si>
    <t>Ability to resolve conflicts in a healthy way</t>
  </si>
  <si>
    <t>Capacity for intimacy and trust</t>
  </si>
  <si>
    <t>Shared experiences and memories with others</t>
  </si>
  <si>
    <t>Strong social support network</t>
  </si>
  <si>
    <t>Positive interactions with pets or animals</t>
  </si>
  <si>
    <t>4. Career Success:</t>
  </si>
  <si>
    <t>Job satisfaction</t>
  </si>
  <si>
    <t>Balance between work and personal life</t>
  </si>
  <si>
    <t>Feeling valued and recognized at work</t>
  </si>
  <si>
    <t>Opportunities for career progression</t>
  </si>
  <si>
    <t>Appropriate compensation for work</t>
  </si>
  <si>
    <t>Safe and healthy work environment</t>
  </si>
  <si>
    <t>Positive relationships with colleagues and superiors</t>
  </si>
  <si>
    <t>Opportunities for continuous learning and development</t>
  </si>
  <si>
    <t>Alignment between personal values and work</t>
  </si>
  <si>
    <t>Ability to make a positive impact through work</t>
  </si>
  <si>
    <t>Job security</t>
  </si>
  <si>
    <t>Engagement and motivation at work</t>
  </si>
  <si>
    <t>Flexibility in work (remote work, flexible hours)</t>
  </si>
  <si>
    <t>5. Personal Fulfillment:</t>
  </si>
  <si>
    <t>Engagement in hobbies and leisure activities</t>
  </si>
  <si>
    <t>Alignment between personal values and lifestyle</t>
  </si>
  <si>
    <t>Regular experiences of flow (being fully immersed and enjoying what you're doing)</t>
  </si>
  <si>
    <t>Feeling of personal growth and self-improvement</t>
  </si>
  <si>
    <t>Capacity for creativity and innovation</t>
  </si>
  <si>
    <t>Financial stability and freedom</t>
  </si>
  <si>
    <t>Time for relaxation and rejuvenation</t>
  </si>
  <si>
    <t>Connection with nature</t>
  </si>
  <si>
    <t>Cultural engagement (music, arts, literature)</t>
  </si>
  <si>
    <t>Travel and exploration experiences</t>
  </si>
  <si>
    <t>Ability to express oneself freely</t>
  </si>
  <si>
    <t>Spiritual fulfillment</t>
  </si>
  <si>
    <t>Environmental sustainability of lifestyle</t>
  </si>
  <si>
    <t>Active engagement in civic activities and community service</t>
  </si>
  <si>
    <t>Lifelong learning</t>
  </si>
  <si>
    <t>User</t>
  </si>
  <si>
    <t>6. Intellectual Growth:</t>
  </si>
  <si>
    <t>Open-mindedness</t>
  </si>
  <si>
    <t>Critical thinking skills</t>
  </si>
  <si>
    <t>Mastery of new skills</t>
  </si>
  <si>
    <t>Intellectual curiosity</t>
  </si>
  <si>
    <t>Knowledge of world affairs</t>
  </si>
  <si>
    <t>Understanding and appreciation of diverse cultures</t>
  </si>
  <si>
    <t>Problem-solving abilities</t>
  </si>
  <si>
    <t>Fluency in multiple languages</t>
  </si>
  <si>
    <t>Technological literacy</t>
  </si>
  <si>
    <t>Understanding of personal and family history</t>
  </si>
  <si>
    <t>Ability to articulate thoughts and ideas effectively</t>
  </si>
  <si>
    <t>7. Emotional Well-being:</t>
  </si>
  <si>
    <t>Ability to express and manage a range of emotions</t>
  </si>
  <si>
    <t>Forgiveness and reconciliation</t>
  </si>
  <si>
    <t>Ability to cope with loss</t>
  </si>
  <si>
    <t>Experiencing joy and happiness</t>
  </si>
  <si>
    <t>Ability to nurture a positive outlook</t>
  </si>
  <si>
    <t>Cultivating gratitude</t>
  </si>
  <si>
    <t>Emotional resilience</t>
  </si>
  <si>
    <t>Emotional maturity</t>
  </si>
  <si>
    <t>Emotional self-sufficiency</t>
  </si>
  <si>
    <t>Ability to form deep emotional connections with others</t>
  </si>
  <si>
    <t>8. Spiritual Growth:</t>
  </si>
  <si>
    <t>Connection to something greater than oneself (could be religious or non-religious)</t>
  </si>
  <si>
    <t>Inner peace and tranquility</t>
  </si>
  <si>
    <t>Understanding and acceptance of life's mysteries</t>
  </si>
  <si>
    <t>Practice of meditation or prayer</t>
  </si>
  <si>
    <t>Alignment with personal moral and ethical beliefs</t>
  </si>
  <si>
    <t>Forgiveness and compassion towards oneself and others</t>
  </si>
  <si>
    <t>Feeling a sense of wonder and awe</t>
  </si>
  <si>
    <t>Feeling a sense of destiny or purpose</t>
  </si>
  <si>
    <t>Spiritual practices and rituals</t>
  </si>
  <si>
    <t>9. Environmental Interactions:</t>
  </si>
  <si>
    <t>Time spent outdoors in nature</t>
  </si>
  <si>
    <t>Engagement in environmentally sustainable practices</t>
  </si>
  <si>
    <t>Connection and respect for the natural world</t>
  </si>
  <si>
    <t>Knowledge and understanding of environmental issues</t>
  </si>
  <si>
    <t>Active contribution to environmental conservation</t>
  </si>
  <si>
    <t>Ability to grow or produce one's own food</t>
  </si>
  <si>
    <t>Engaging in physical activities in nature (hiking, swimming, etc.)</t>
  </si>
  <si>
    <t>Reducing personal carbon footprint</t>
  </si>
  <si>
    <t>10. Cultural and Artistic Engagement:</t>
  </si>
  <si>
    <t>Exposure to a diverse range of artistic expression (music, visual arts, theater, dance, etc.)</t>
  </si>
  <si>
    <t>Creative expression (painting, writing, making music, etc.)</t>
  </si>
  <si>
    <t>Appreciation of beauty in various forms</t>
  </si>
  <si>
    <t>Cultural curiosity and understanding</t>
  </si>
  <si>
    <t>Participation in cultural traditions and rituals</t>
  </si>
  <si>
    <t>Exposure to and respect for cultural diversity</t>
  </si>
  <si>
    <t>Ability to create and appreciate beauty</t>
  </si>
  <si>
    <t>11. Financial Stability:</t>
  </si>
  <si>
    <t>Financial literacy</t>
  </si>
  <si>
    <t>Savings for the future</t>
  </si>
  <si>
    <t>Responsible financial planning and spending</t>
  </si>
  <si>
    <t>Financial independence</t>
  </si>
  <si>
    <t>Adequate insurance coverage</t>
  </si>
  <si>
    <t>Investing for future growth</t>
  </si>
  <si>
    <t>Freedom from excessive debt</t>
  </si>
  <si>
    <t>12. Contributions to Society:</t>
  </si>
  <si>
    <t>Active participation in community activities</t>
  </si>
  <si>
    <t>Volunteering and charitable work</t>
  </si>
  <si>
    <t>Civic participation and exercising democratic rights</t>
  </si>
  <si>
    <t>Advocacy for social causes</t>
  </si>
  <si>
    <t>Contributions to the well-being of others</t>
  </si>
  <si>
    <t>Mentoring or coaching others</t>
  </si>
  <si>
    <t>Sharing knowledge and skills with others</t>
  </si>
  <si>
    <t>13. Personal Character:</t>
  </si>
  <si>
    <t>Integrity and honesty</t>
  </si>
  <si>
    <t>Resilience in the face of adversity</t>
  </si>
  <si>
    <t>Courage in personal and professional life</t>
  </si>
  <si>
    <t>Capacity for empathy and compassion</t>
  </si>
  <si>
    <t>Humility and self-reflection</t>
  </si>
  <si>
    <t>Responsibility and reliability</t>
  </si>
  <si>
    <t>Patience and tolerance</t>
  </si>
  <si>
    <t>Persistence and determination</t>
  </si>
  <si>
    <t>14. Personal Freedom:</t>
  </si>
  <si>
    <t>Autonomy to make personal choices</t>
  </si>
  <si>
    <t>Freedom to express oneself</t>
  </si>
  <si>
    <t>Freedom from discrimination and prejudice</t>
  </si>
  <si>
    <t>Ability to travel and explore</t>
  </si>
  <si>
    <t>Freedom from oppression and fear</t>
  </si>
  <si>
    <t>Access to opportunities for growth and development</t>
  </si>
  <si>
    <t>Legal rights and protections</t>
  </si>
  <si>
    <t>15. Quality of Living Environment:</t>
  </si>
  <si>
    <t>Access to clean air and water</t>
  </si>
  <si>
    <t>Safe and secure living space</t>
  </si>
  <si>
    <t>Access to green spaces</t>
  </si>
  <si>
    <t>Please finish</t>
  </si>
  <si>
    <t>Sure, let's continue with more potential components of human flourishing:</t>
  </si>
  <si>
    <t>16. Quality of Living Environment (Continued):</t>
  </si>
  <si>
    <t>Access to healthy food options</t>
  </si>
  <si>
    <t>Aesthetically pleasing living environment</t>
  </si>
  <si>
    <t>Access to essential amenities and services</t>
  </si>
  <si>
    <t>Noise pollution control</t>
  </si>
  <si>
    <t>Sufficient personal space</t>
  </si>
  <si>
    <t>Safe neighborhood</t>
  </si>
  <si>
    <t>Access to quality education facilities</t>
  </si>
  <si>
    <t>Access to quality healthcare facilities</t>
  </si>
  <si>
    <t>17. Personal Safety:</t>
  </si>
  <si>
    <t>Freedom from physical harm and violence</t>
  </si>
  <si>
    <t>Cybersecurity and privacy</t>
  </si>
  <si>
    <t>Safe commuting and travel</t>
  </si>
  <si>
    <t>Preparedness for emergencies</t>
  </si>
  <si>
    <t>Personal health and safety habits</t>
  </si>
  <si>
    <t>18. Self-Identity and Acceptance:</t>
  </si>
  <si>
    <t>Self-confidence</t>
  </si>
  <si>
    <t>Positive body image</t>
  </si>
  <si>
    <t>Acceptance of personal identity (including gender, sexuality, race, etc.)</t>
  </si>
  <si>
    <t>Personal authenticity</t>
  </si>
  <si>
    <t>Independence and self-reliance</t>
  </si>
  <si>
    <t>Acceptance and management of personal limitations</t>
  </si>
  <si>
    <t>19. Balance and Harmony:</t>
  </si>
  <si>
    <t>Work-life balance</t>
  </si>
  <si>
    <t>Balance between social and personal time</t>
  </si>
  <si>
    <t>Balance between activity and rest</t>
  </si>
  <si>
    <t>Emotional balance</t>
  </si>
  <si>
    <t>Balance between giving and receiving</t>
  </si>
  <si>
    <t>20. Growth and Achievement:</t>
  </si>
  <si>
    <t>Setting and achieving personal goals</t>
  </si>
  <si>
    <t>Overcoming personal challenges</t>
  </si>
  <si>
    <t>Personal development and self-improvement</t>
  </si>
  <si>
    <t>Recognition of personal achievements</t>
  </si>
  <si>
    <t>Pursuit of excellence in chosen fields</t>
  </si>
  <si>
    <t>21. Exploration and Adventure:</t>
  </si>
  <si>
    <t>Openness to new experiences</t>
  </si>
  <si>
    <t>Travel and exploration</t>
  </si>
  <si>
    <t>Adventure sports and activities</t>
  </si>
  <si>
    <t>Exploring diverse cultures and lifestyles</t>
  </si>
  <si>
    <t>Trying new foods, arts, and music</t>
  </si>
  <si>
    <t>22. Human Rights:</t>
  </si>
  <si>
    <t>Freedom of speech and expression</t>
  </si>
  <si>
    <t>Freedom from discrimination and exploitation</t>
  </si>
  <si>
    <t>Access to justice and fair treatment</t>
  </si>
  <si>
    <t>Right to education and information</t>
  </si>
  <si>
    <t>Right to privacy and personal space</t>
  </si>
  <si>
    <t>23. Technological Interaction:</t>
  </si>
  <si>
    <t>Ability to use technology effectively</t>
  </si>
  <si>
    <t>Digital literacy</t>
  </si>
  <si>
    <t>Ethical use of technology</t>
  </si>
  <si>
    <t>Understanding of the impact of technology on personal life</t>
  </si>
  <si>
    <t>Use of technology for personal development and growth</t>
  </si>
  <si>
    <t>24. Personal Habits and Lifestyle:</t>
  </si>
  <si>
    <t>Healthy eating habits</t>
  </si>
  <si>
    <t>Regular physical activity</t>
  </si>
  <si>
    <t>Healthy sleep habits</t>
  </si>
  <si>
    <t>Regular hydration</t>
  </si>
  <si>
    <t>Mindfulness and meditation practices</t>
  </si>
  <si>
    <t>Time management skills</t>
  </si>
  <si>
    <t>25. Leisure and Recreation:</t>
  </si>
  <si>
    <t>Regular participation in recreational activities</t>
  </si>
  <si>
    <t>Hobbies and personal interests</t>
  </si>
  <si>
    <t>Time for relaxation and leisure</t>
  </si>
  <si>
    <t>Participation in sports or physical games</t>
  </si>
  <si>
    <t>Engaging in enjoyable pastimes and entertainment</t>
  </si>
  <si>
    <t>26. Multidimensional Literacy:</t>
  </si>
  <si>
    <t>Cultural literacy: Understanding and appreciating diverse cultures, their history, and their contributions.</t>
  </si>
  <si>
    <t>Emotional literacy: The ability to identify, understand, and express emotions in a healthy way.</t>
  </si>
  <si>
    <t>Financial literacy: The ability to manage finances wisely, including budgeting, investing, and planning for retirement.</t>
  </si>
  <si>
    <t>Ecological literacy: Understanding of the natural world and our role in it, and the ability to live sustainably.</t>
  </si>
  <si>
    <t>27. Metacognition:</t>
  </si>
  <si>
    <t>Reflection: Regularly taking time to reflect on one's actions, decisions, and experiences.</t>
  </si>
  <si>
    <t>Self-awareness: Understanding one's emotions, strengths, weaknesses, values, and motivations.</t>
  </si>
  <si>
    <t>Mindfulness: Being fully present and engaged in the current moment.</t>
  </si>
  <si>
    <t>Self-regulation: The ability to manage and control one's behavior, emotions, and thoughts.</t>
  </si>
  <si>
    <t>28. Transcendence:</t>
  </si>
  <si>
    <t>Peak experiences: Moments of intense happiness, wonder, or enlightenment.</t>
  </si>
  <si>
    <t>Altruism: Selfless acts for the benefit of others.</t>
  </si>
  <si>
    <t>Spirituality: A sense of connection to something larger than oneself.</t>
  </si>
  <si>
    <t>Wisdom: The ability to make sound judgments based on knowledge and experience.</t>
  </si>
  <si>
    <t>29. Interconnectedness:</t>
  </si>
  <si>
    <t>Global citizenship: Recognizing oneself as a part of the global community and acting responsibly.</t>
  </si>
  <si>
    <t>Digital citizenship: Using technology and the internet in an informed, responsible, and ethical way.</t>
  </si>
  <si>
    <t>Empathy for all living beings: Feeling and understanding the emotions of other people, animals, and even plants.</t>
  </si>
  <si>
    <t>Sense of unity: Feeling a sense of connection and unity with all forms of life.</t>
  </si>
  <si>
    <t>30. Futurism:</t>
  </si>
  <si>
    <t>Adaptability to change: The ability to adapt to and embrace change, including technological advancements.</t>
  </si>
  <si>
    <t>Future-oriented mindset: Planning for and considering the future in one's decisions.</t>
  </si>
  <si>
    <t>Anticipation of challenges: Preemptively addressing potential future challenges.</t>
  </si>
  <si>
    <t>Lifelong learning to keep up with the changing world.</t>
  </si>
  <si>
    <t>31. Sensory Engagement:</t>
  </si>
  <si>
    <t>Aesthetic appreciation: Appreciating beauty in various forms, including art, music, nature, etc.</t>
  </si>
  <si>
    <t>Tactile experiences: Engaging in activities that stimulate the sense of touch, such as gardening, pottery, etc.</t>
  </si>
  <si>
    <t>Culinary creativity: Engaging with food not just as sustenance, but as a creative and sensory experience.</t>
  </si>
  <si>
    <t>Soundscapes: Engaging with and appreciating the sounds around us, from music to the sounds of nature.</t>
  </si>
  <si>
    <t>32. Creative Expression:</t>
  </si>
  <si>
    <t>Artistic pursuits: Expressing oneself through art, music, writing, dance, etc.</t>
  </si>
  <si>
    <t>DIY projects: Building, creating, or repairing things by oneself.</t>
  </si>
  <si>
    <t>Innovating: Coming up with new ideas and novel solutions to problems.</t>
  </si>
  <si>
    <t>Storytelling: Sharing stories, experiences, and ideas with others.</t>
  </si>
  <si>
    <t>33. Harmony with Nature:</t>
  </si>
  <si>
    <t>Biophilia: Love of and affinity for nature and living things.</t>
  </si>
  <si>
    <t>Ecotherapy: Healing and growth nurtured by interaction with the earth.</t>
  </si>
  <si>
    <t>Outdoor adventures: Engaging in outdoor activities like hiking, camping, etc.</t>
  </si>
  <si>
    <t>Gardening: Growing one's own food, flowers, etc.</t>
  </si>
  <si>
    <t>34. Digital Detox:</t>
  </si>
  <si>
    <t>Regular breaks from technology: Taking time off from screens to engage with the physical world.</t>
  </si>
  <si>
    <t>Mindful usage of technology: Using technology in a way that serves us, rather than distracting or overwhelming us.</t>
  </si>
  <si>
    <t>Online privacy: Safeguarding personal information online.</t>
  </si>
  <si>
    <t>35. Playfulness:</t>
  </si>
  <si>
    <t>Sense of humor: Ability to laugh and not</t>
  </si>
  <si>
    <t>I apologize for the abrupt cut-off in my previous response. Let's continue:</t>
  </si>
  <si>
    <t>35. Playfulness (Continued):</t>
  </si>
  <si>
    <t>Sense of humor: Ability to laugh and not take things too seriously</t>
  </si>
  <si>
    <t>Spontaneity: Ability to be spontaneous and embrace the unexpected</t>
  </si>
  <si>
    <t>Play: Engaging in fun, unstructured activities that aren't necessarily goal-oriented</t>
  </si>
  <si>
    <t>Gamification: Turning mundane tasks into fun challenges</t>
  </si>
  <si>
    <t>36. Space and Place:</t>
  </si>
  <si>
    <t>Personal sanctuaries: Creating spaces that offer peace, safety, and comfort</t>
  </si>
  <si>
    <t>Connection to place: Developing a sense of belonging to the places we inhabit</t>
  </si>
  <si>
    <t>Architectural appreciation: Understanding and valuing the role of architecture in our lives</t>
  </si>
  <si>
    <t>Sacred spaces: Having places for reflection, meditation, or spiritual practices</t>
  </si>
  <si>
    <t>37. Time Perception:</t>
  </si>
  <si>
    <t>Past, present, future balance: Balancing memories of the past, presence in the moment, and aspirations for the future</t>
  </si>
  <si>
    <t>Temporal flexibility: Flexibility in daily schedules for unexpected opportunities or obstacles</t>
  </si>
  <si>
    <t>Reflection on personal history: Understanding one's life story and how it has shaped who they are</t>
  </si>
  <si>
    <t>Anticipation: Looking forward to positive future events</t>
  </si>
  <si>
    <t>38. Narrative and Storytelling:</t>
  </si>
  <si>
    <t>Personal narrative: Understanding and telling one's own life story</t>
  </si>
  <si>
    <t>Empathetic listening: Listening to others' stories with empathy and understanding</t>
  </si>
  <si>
    <t>Story creation: Creating and sharing stories, whether true or fictional</t>
  </si>
  <si>
    <t>Legacy building: Considering the story and impact one leaves behind</t>
  </si>
  <si>
    <t>39. Somatic Awareness:</t>
  </si>
  <si>
    <t>Body mindfulness: Paying attention to bodily sensations and needs</t>
  </si>
  <si>
    <t>Movement practices: Engaging in practices that involve mindful movement, like yoga or tai chi</t>
  </si>
  <si>
    <t>Breath awareness: Paying attention to one's breath as a form of mindfulness</t>
  </si>
  <si>
    <t>Body positivity: Cultivating a positive view of one's body</t>
  </si>
  <si>
    <t>40. Interpersonal Dynamics:</t>
  </si>
  <si>
    <t>Conflict resolution: Resolving disagreements in a constructive manner</t>
  </si>
  <si>
    <t>Collaborative skills: Working effectively with others towards a common goal</t>
  </si>
  <si>
    <t>Compassionate communication: Communicating with others in a caring and understanding way</t>
  </si>
  <si>
    <t>Boundary setting: Clearly communicating and maintaining personal boundaries</t>
  </si>
  <si>
    <t>41. Culinary Exploration:</t>
  </si>
  <si>
    <t>Food culture: Appreciating different food traditions from around the world</t>
  </si>
  <si>
    <t>Cooking skills: Ability to prepare healthy and tasty meals</t>
  </si>
  <si>
    <t>Mindful eating: Eating with attention and enjoyment</t>
  </si>
  <si>
    <t>Nutritional knowledge: Understanding the nutritional value of different foods</t>
  </si>
  <si>
    <t>42. Cosmic Perspective:</t>
  </si>
  <si>
    <t>Astronomical wonder: Appreciation and understanding of the cosmos</t>
  </si>
  <si>
    <t>Understanding of our place in the universe: Realizing the vastness of the universe and our place within it</t>
  </si>
  <si>
    <t>Future of humanity: Considering and planning for the long-term future of humanity</t>
  </si>
  <si>
    <t>Ethical implications of space exploration: Considering the ethical aspects of exploring and potentially colonizing other planets</t>
  </si>
  <si>
    <t>43. Applied Ethics:</t>
  </si>
  <si>
    <t>Ethical consumption: Making purchasing decisions based on ethical considerations</t>
  </si>
  <si>
    <t>Ethical dilemmas: Ability to navigate complex ethical questions</t>
  </si>
  <si>
    <t>Animal rights: Considering the rights and wellbeing of non-human animals</t>
  </si>
  <si>
    <t>Environmental ethics: Making decisions that respect the environment and ecosystems</t>
  </si>
  <si>
    <t>These categories continue to expand the definition of human flourishing, emphasizing the diversity of factors that can contribute to a rich and fulfilling life.</t>
  </si>
  <si>
    <t>Review all your answers. Is there anything else missing?</t>
  </si>
  <si>
    <t>The idea of human flourishing is incredibly complex and multifaceted, encompassing virtually all aspects of human existence. The categories I've outlined cover a wide range of areas, but there might still be some unique aspects worth mentioning:</t>
  </si>
  <si>
    <t>44. Technological Ethics and Awareness:</t>
  </si>
  <si>
    <t>Understanding AI: Basic knowledge about artificial intelligence and its implications.</t>
  </si>
  <si>
    <t>Ethical technology use: Ensuring that the technology one uses and supports is ethical.</t>
  </si>
  <si>
    <t>Digital footprint: Awareness of the trace one leaves online and how it can impact them and others.</t>
  </si>
  <si>
    <t>Cybersecurity: Understanding the importance of protecting one's data online.</t>
  </si>
  <si>
    <t>45. Historical Consciousness:</t>
  </si>
  <si>
    <t>Awareness of history: Knowledge of key historical events and how they shape the present.</t>
  </si>
  <si>
    <t>Historical empathy: Understanding the perspectives and contexts of people from different historical periods.</t>
  </si>
  <si>
    <t>Recognition of historical bias: Awareness of the biases and viewpoints that can influence historical accounts.</t>
  </si>
  <si>
    <t>Personal genealogy: Knowledge and appreciation of one's own family history.</t>
  </si>
  <si>
    <t>46. Asthetic Sensibility:</t>
  </si>
  <si>
    <t>Design appreciation: Recognizing and appreciating good design in various forms.</t>
  </si>
  <si>
    <t>Personal aesthetics: Developing a personal sense of style and aesthetics.</t>
  </si>
  <si>
    <t>Aesthetic creation: Engaging in activities that create aesthetic value, such as art, design, and decoration.</t>
  </si>
  <si>
    <t>Aesthetic of everyday life: Finding beauty in everyday experiences and surroundings.</t>
  </si>
  <si>
    <t>47. Stewardship:</t>
  </si>
  <si>
    <t>Community stewardship: Taking responsibility for the well-being of one's community.</t>
  </si>
  <si>
    <t>Environmental stewardship: Protecting and conserving the environment.</t>
  </si>
  <si>
    <t>Resource stewardship: Using resources responsibly and sustainably.</t>
  </si>
  <si>
    <t>Legacy stewardship: Considering how one's actions will impact future generations.</t>
  </si>
  <si>
    <t>48. Fandom and Shared Interest Communities:</t>
  </si>
  <si>
    <t>Engagement in fandom: Participating in communities formed around shared interests or passions.</t>
  </si>
  <si>
    <t>Cosplay and fan creation: Engaging in activities like cosplay or creating fan art or fanfiction.</t>
  </si>
  <si>
    <t>Shared experiences: Experiencing shared joy, anticipation, and other emotions with a community.</t>
  </si>
  <si>
    <t>Respectful debate: Engaging in respectful discussions and debates within these communities.</t>
  </si>
  <si>
    <t>49. Cognitive Diversity:</t>
  </si>
  <si>
    <t>Valuing different ways of thinking: Appreciating the value that different perspectives and ways of thinking bring.</t>
  </si>
  <si>
    <t>Neurodiversity awareness: Understanding and respecting the experiences of neurodivergent individuals.</t>
  </si>
  <si>
    <t>Cognitive flexibility: Being able to switch between different modes of thinking.</t>
  </si>
  <si>
    <t>Interdisciplinary thinking: Integrating ideas from different disciplines.</t>
  </si>
  <si>
    <t>50. Dream Exploration:</t>
  </si>
  <si>
    <t>Dream interpretation: Exploring the meanings of dreams.</t>
  </si>
  <si>
    <t>Lucid dreaming: The practice of becoming aware and potentially controlling one's dreams.</t>
  </si>
  <si>
    <t>Dream recall: The ability to remember dreams.</t>
  </si>
  <si>
    <t>Dream creativity: Using dreams as a source of creative inspiration.</t>
  </si>
  <si>
    <t>Given the breadth of the concept of human flourishing, there are likely even more aspects that could be added, but this should provide a comprehensive starting point. Each individual will relate to these categories differently, depending on their personal experiences, values, and aspirations.</t>
  </si>
  <si>
    <t>Human Flourishing Survey</t>
  </si>
  <si>
    <t>Co-Op or Nintendo Gaming Quality</t>
  </si>
  <si>
    <t>Trying out projects in the morning</t>
  </si>
  <si>
    <t>Good ass Taco Bell dine-in</t>
  </si>
  <si>
    <t>Computional human flourishing in afternoon</t>
  </si>
  <si>
    <t>She was very irritable after a long weekend of work</t>
  </si>
  <si>
    <t>Smooth-Just as I predicted this morning</t>
  </si>
  <si>
    <t>Something-Rather than nothing</t>
  </si>
  <si>
    <t>After Biden Predicted Chaos at the Border, a Quieter Than Expected Weekend</t>
  </si>
  <si>
    <t>Doyle Brunson, Poker Champion Known as ‘Texas Dolly,’ Dies at 89</t>
  </si>
  <si>
    <t>Overcast 75/57</t>
  </si>
  <si>
    <t>Stable-Today I am going to have a good solid day</t>
  </si>
  <si>
    <t>Alignment-Order is the word of the day but harmonious alignment</t>
  </si>
  <si>
    <t>Must get checked for Psoriasis</t>
  </si>
  <si>
    <t>How can I utilize running mental simulations before new or big decisions</t>
  </si>
  <si>
    <t>Make my own giant cutting board</t>
  </si>
  <si>
    <t>Music playlists by emotional tone</t>
  </si>
  <si>
    <t>Call back IRS</t>
  </si>
  <si>
    <t>Survey questions by group text</t>
  </si>
  <si>
    <t>Look over default mode network again</t>
  </si>
  <si>
    <t>What are some automatic behaviors I am doing that I am not aware of</t>
  </si>
  <si>
    <t>Don’t trust your gut most times</t>
  </si>
  <si>
    <t>Proud Mary coffee order and Le Creuset Stoneware Mug</t>
  </si>
  <si>
    <t>Develop more connection with my loved ones.  What does that mean</t>
  </si>
  <si>
    <t>Explore moonshot thinking</t>
  </si>
  <si>
    <t>Pdocast categories back: interview, learning, self-improvement, history etc etc</t>
  </si>
  <si>
    <t>How can I get better at data analysis and fact finding</t>
  </si>
  <si>
    <t>I need to build more models and simulation in the spirit of computational thinking</t>
  </si>
  <si>
    <t>I need more computational tools</t>
  </si>
  <si>
    <t>Value-computational thinking</t>
  </si>
  <si>
    <t>Human flourishing survey once per quarter and finishing organizing survey</t>
  </si>
  <si>
    <t>Have GPT look at patterns in my scorecard data</t>
  </si>
  <si>
    <t>Create fun predictive model execise</t>
  </si>
  <si>
    <t>Call Kewanee High school</t>
  </si>
  <si>
    <t>Buy shit for ring toss</t>
  </si>
  <si>
    <t>Develop short story category for hobby</t>
  </si>
  <si>
    <t>What are the best informational seasonal series that we are not watching should this be doc or reality or something new</t>
  </si>
  <si>
    <t>Event-May 19 Wine and Cheese Under the Stars: Total Solar Eclipse</t>
  </si>
  <si>
    <t>Creatine again</t>
  </si>
  <si>
    <t>Cold exposure program</t>
  </si>
  <si>
    <t>Calculate your phenotypic age and then combat the fucked up number haha.  There are calculators</t>
  </si>
  <si>
    <t>Figure out how my threat response is amplified or reduced</t>
  </si>
  <si>
    <t>Ways to combat indifference or lethargic</t>
  </si>
  <si>
    <t>Utilize Edgeworth's hedometer</t>
  </si>
  <si>
    <t>Check in every hour and give all the feelings word you feel. Ratio of positive to negative could provide a wellness index</t>
  </si>
  <si>
    <t>Cantril self-anchoring striving scale</t>
  </si>
  <si>
    <t>Wealth can diminsih you ability to enjoy small pleasures-tactics to combat this</t>
  </si>
  <si>
    <t>Multiple Frames of Reference</t>
  </si>
  <si>
    <t>Waste drop off of garage</t>
  </si>
  <si>
    <t>Change Osmosis Stages 1-3</t>
  </si>
  <si>
    <t>Change Osmosis Stages 4-5 (May 2025)</t>
  </si>
  <si>
    <t>Talking with Matt about a whole host of stuff</t>
  </si>
  <si>
    <t>Good talk with my mom</t>
  </si>
  <si>
    <t>Good talk with my dad</t>
  </si>
  <si>
    <t>She was in a better mood than I expected</t>
  </si>
  <si>
    <t>Distracted-Not my best day of focus today</t>
  </si>
  <si>
    <t>Support-The wife was an ally today</t>
  </si>
  <si>
    <t>Stable</t>
  </si>
  <si>
    <t>Sunny 74/51</t>
  </si>
  <si>
    <t>Temperence</t>
  </si>
  <si>
    <t>Temperence-Today I am going to be not too hot and not too cold</t>
  </si>
  <si>
    <t>Fleeing Generals at War and Violent Militias, Many Say ‘We’re Not Coming Back’</t>
  </si>
  <si>
    <t>Ralph Lee, Father of Puppets and a New York Parade, Dies at 87</t>
  </si>
  <si>
    <t>Flying-I am going to sail on the wind today</t>
  </si>
  <si>
    <t>Develop design checklist methodology</t>
  </si>
  <si>
    <t>Incorporate old design documents</t>
  </si>
  <si>
    <t>How to move design into construction</t>
  </si>
  <si>
    <t>How to incorporate design sketches</t>
  </si>
  <si>
    <t>What is actually feasible for multi-tasking especially combining senses</t>
  </si>
  <si>
    <t>Make sure I cancel these services coming this year</t>
  </si>
  <si>
    <t>Question-Rate the average human like "the average human is more good than bad"</t>
  </si>
  <si>
    <t>3 project carts on each level</t>
  </si>
  <si>
    <t>Muse headband</t>
  </si>
  <si>
    <t>Neurotechnology</t>
  </si>
  <si>
    <t>Oil bottle labels</t>
  </si>
  <si>
    <t>Office chairs</t>
  </si>
  <si>
    <t>Oops forgot color of the week</t>
  </si>
  <si>
    <t>Statistically managened utopia run by technocrats and the population provides</t>
  </si>
  <si>
    <t>Walk saucer for hermit crabs</t>
  </si>
  <si>
    <t>What is true as opposed to opnion</t>
  </si>
  <si>
    <t>Orking Services-attic insulation, gutter guards, reflective attic systems, mulch &amp; mole mesh for burrowing Excluder geo border, step flashing at foundations, dig defense gate from orkin that go in the ground, garage door seals with brushes</t>
  </si>
  <si>
    <t>Human Flourshing Suvey &amp; Action Items</t>
  </si>
  <si>
    <t>PLANNING</t>
  </si>
  <si>
    <t>MENTAL HEALTH</t>
  </si>
  <si>
    <t>GOALS &amp; PROJECTS</t>
  </si>
  <si>
    <t>MEDIA &amp; ENTERTAINMENT</t>
  </si>
  <si>
    <t>PHYSICAL HEALTH</t>
  </si>
  <si>
    <t>Mostly Sunny 79/54</t>
  </si>
  <si>
    <t>Nice weather for run outside</t>
  </si>
  <si>
    <t>Dedicing to pull the trigger on the crawlspace</t>
  </si>
  <si>
    <t>Some errors came back in my speech</t>
  </si>
  <si>
    <t>Going to sleep</t>
  </si>
  <si>
    <t>She was a little grouchy, but still pretty nice</t>
  </si>
  <si>
    <t>Unmoored-Lost track of my best practices yesterday</t>
  </si>
  <si>
    <t>Money-Jess is earning a ton</t>
  </si>
  <si>
    <t>The Latest Flash Point Among Ukraine’s Allies Is Whether to Send F-16s</t>
  </si>
  <si>
    <t>Robert E. Lucas Jr., Nobel-Winning Conservative Economist, Dies at 85</t>
  </si>
  <si>
    <t>Appreciation-I am going to really appreciate my parents today</t>
  </si>
  <si>
    <t>Two-Stroke Motor-My legs are going ot bike today</t>
  </si>
  <si>
    <t>Bike ride to Bradford with Dad</t>
  </si>
  <si>
    <t>Great Happy Joe's pizza</t>
  </si>
  <si>
    <t>Drinking a beer and smoking a bowl in downtown Bradford</t>
  </si>
  <si>
    <t>Overeating fat</t>
  </si>
  <si>
    <t>She was not bad to deal with today</t>
  </si>
  <si>
    <t>Fulfilled-Making it to Bradford with dad felt good</t>
  </si>
  <si>
    <t>Rest-I was wiped out after that bike ride</t>
  </si>
  <si>
    <t>Appreciation</t>
  </si>
  <si>
    <t>Supreme Court Won’t Hold Tech Companies Liable for User Posts</t>
  </si>
  <si>
    <t>Sam Zell, 81, Tycoon Whose Big Newspaper Venture Went Bust, Dies</t>
  </si>
  <si>
    <t>Explorers mindset</t>
  </si>
  <si>
    <t>Listen to those who disagree with me more</t>
  </si>
  <si>
    <t>Eight sleep mattress</t>
  </si>
  <si>
    <t>Sleep wearables</t>
  </si>
  <si>
    <t>Not lie again</t>
  </si>
  <si>
    <t>Quad lock for running</t>
  </si>
  <si>
    <t>Overcast 80/53</t>
  </si>
  <si>
    <t>Organizing-Today I am going to be an organizing machine</t>
  </si>
  <si>
    <t>Hive-A hive is both emergent and organized</t>
  </si>
  <si>
    <t>Resource Efficency</t>
  </si>
  <si>
    <t>46 1/8"</t>
  </si>
  <si>
    <t>27 1/8"</t>
  </si>
  <si>
    <t>Morning Organization</t>
  </si>
  <si>
    <t>Massive movie ratings catch-up</t>
  </si>
  <si>
    <t>Workout RFI process with GPT</t>
  </si>
  <si>
    <t>38g of fiber a day</t>
  </si>
  <si>
    <t>Publish best entertainment from each category each week in a blind email</t>
  </si>
  <si>
    <t>Methods of functional perfectionism</t>
  </si>
  <si>
    <t>Start wiring my own technical papers</t>
  </si>
  <si>
    <t>I need to see vulnerable to really get emotionally engaged</t>
  </si>
  <si>
    <t>Zeller for garage</t>
  </si>
  <si>
    <t>Intervention for Larry</t>
  </si>
  <si>
    <t>Water softener</t>
  </si>
  <si>
    <t>UPS drop-off</t>
  </si>
  <si>
    <t>State farm insurance with day laborer</t>
  </si>
  <si>
    <t>Move some the weekly stuff in card to daily</t>
  </si>
  <si>
    <t>Full upper body scan</t>
  </si>
  <si>
    <t>Action comes before motivation (could be note too)</t>
  </si>
  <si>
    <t>Automatic cat food and water thing</t>
  </si>
  <si>
    <t>Siding colors</t>
  </si>
  <si>
    <t>Ink recycling</t>
  </si>
  <si>
    <t>Deck tear down throw down</t>
  </si>
  <si>
    <t xml:space="preserve">Phone call with Matt over house angst </t>
  </si>
  <si>
    <t>Garage plan coming together</t>
  </si>
  <si>
    <t>Got off scorecard</t>
  </si>
  <si>
    <t>She enjoyed being outside after work</t>
  </si>
  <si>
    <t>Badass-I tore it up today</t>
  </si>
  <si>
    <t>Safety-No injuries today doing heavy duty work</t>
  </si>
  <si>
    <t>Russia Claims Bakhmut, but Some See a ‘Pyrrhic Victory’</t>
  </si>
  <si>
    <t>Jim Brown, Football Great and Civil Rights Champion, Dies at 87</t>
  </si>
  <si>
    <t>Sunny 83/57</t>
  </si>
  <si>
    <t>Straight Back-I need it</t>
  </si>
  <si>
    <t>Honed-I am going to continue to hone  my skills today</t>
  </si>
  <si>
    <t>Honed</t>
  </si>
  <si>
    <t>New trailer from Tucker Equipment Sales</t>
  </si>
  <si>
    <t>Deck boards finally cashed in</t>
  </si>
  <si>
    <t>Great call with Bo</t>
  </si>
  <si>
    <t>Still not accomplishing enough on the card</t>
  </si>
  <si>
    <t>She is being motivated by how tough I am</t>
  </si>
  <si>
    <t>Surprised-I am more resilent than I thought</t>
  </si>
  <si>
    <t>Warming-I was sore this morning, but I got oiled up and bounced right back</t>
  </si>
  <si>
    <t>Surgeon General Warns That Social Media May Harm Children and Adolescents</t>
  </si>
  <si>
    <t>Ray Stevenson, Actor in ‘Thor’ and Other Films, Dies at 58</t>
  </si>
  <si>
    <t>Sunny 85/59</t>
  </si>
  <si>
    <t>Coolness-Going to be hot today</t>
  </si>
  <si>
    <t>Adaptation-I am going to handle the dump well today</t>
  </si>
  <si>
    <t>Adaptation</t>
  </si>
  <si>
    <t xml:space="preserve">Surprised </t>
  </si>
  <si>
    <t>Coming up with hill stairs and deck</t>
  </si>
  <si>
    <t>New landscape plan is the shit</t>
  </si>
  <si>
    <t>Driving the Caddy around like Batman</t>
  </si>
  <si>
    <t>No card</t>
  </si>
  <si>
    <t>She loves doing stuff after work</t>
  </si>
  <si>
    <t>Steady-My energy is definitely holding in there</t>
  </si>
  <si>
    <t>Creative-I came up with a good plan today</t>
  </si>
  <si>
    <t>In Shaky Start, Ron DeSantis Joins 2024 Race, Hoping to Topple Trump</t>
  </si>
  <si>
    <t>Tina Turner, Magnetic Singer of Explosive Power, Is Dead at 83</t>
  </si>
  <si>
    <t>Cloudy 71/52</t>
  </si>
  <si>
    <t>Serenity-I have to take the cat to the vet today, so I need to stay calm</t>
  </si>
  <si>
    <t>Kiity-I love my little dog and I need to take care of her today</t>
  </si>
  <si>
    <t>Improve skill application of cognitive restructing and emtional regulation</t>
  </si>
  <si>
    <t>Secret door with no reveal door</t>
  </si>
  <si>
    <t>Make a cart with convenience like chair fan cooler speaker etc</t>
  </si>
  <si>
    <t>Greatest hardship of all time that were survived</t>
  </si>
  <si>
    <t>Create a home café</t>
  </si>
  <si>
    <t>Add Hoerr to calender and call Greenview</t>
  </si>
  <si>
    <t>Create an open home journal that documents process</t>
  </si>
  <si>
    <t>Hoop Dreams-Doc</t>
  </si>
  <si>
    <t>Foster a mindset of inclusion using "listen, learn, and respect" as my guide to opening up a new conversation</t>
  </si>
  <si>
    <t>Philosophy reading of the week back</t>
  </si>
  <si>
    <t>Try to visualize things that you hear or things that are read to you</t>
  </si>
  <si>
    <t>Create a bank of affirmation words to choose from.  Maybe do times used chart or something</t>
  </si>
  <si>
    <t>Utilize the concept of "mood heuristics"</t>
  </si>
  <si>
    <t>What are the "domains" of my life</t>
  </si>
  <si>
    <t>When you think about any particular thing, you are going to think it is more important than it is.</t>
  </si>
  <si>
    <t>Don’t exaggerate how a change in circumstances will increase or your well being.  Especially don’t do this with purchases.</t>
  </si>
  <si>
    <t>Life is a series of moments each with a value.  A measurement of these value is like hedonic meter for life.  How can I use this?</t>
  </si>
  <si>
    <t>Savor: Take a moment and reflect on that bite of food noting the flavors and texture before taking another bite.</t>
  </si>
  <si>
    <t>Chew your food thoroughly: Chew your food until it becomes a soft texture and has lost its shape. As you chew, try to savor the flavor of the food.</t>
  </si>
  <si>
    <t>Chewing, Swallowing, and Savoring Food</t>
  </si>
  <si>
    <r>
      <rPr>
        <b/>
        <u/>
        <sz val="12"/>
        <color theme="1"/>
        <rFont val="Calibri"/>
        <family val="2"/>
        <scheme val="minor"/>
      </rPr>
      <t>Friendliness</t>
    </r>
    <r>
      <rPr>
        <sz val="12"/>
        <color theme="1"/>
        <rFont val="Calibri"/>
        <family val="2"/>
        <charset val="134"/>
        <scheme val="minor"/>
      </rPr>
      <t>: Being welcoming and non-reactive with a spirit of acceptance</t>
    </r>
  </si>
  <si>
    <t>What was your top three events from today??  Generate one goal that can build on these events.</t>
  </si>
  <si>
    <t>What was your top three events today?  Generate one goal that can build on these events.</t>
  </si>
  <si>
    <t>Finishing up deck demo</t>
  </si>
  <si>
    <t>Getting Sue to take the cat</t>
  </si>
  <si>
    <t>Getting my huge ass speaker the JBL Partybox 310</t>
  </si>
  <si>
    <t>Walking out the vet.  The situation was pushing me to my limit.</t>
  </si>
  <si>
    <t>She reacted pretty well to me flipping my shit haha</t>
  </si>
  <si>
    <t>Disappointed-I should have just waited out the vet today, but I didn’t think I could talk to them</t>
  </si>
  <si>
    <t>Help-It feels really good to know someone can help you out</t>
  </si>
  <si>
    <t>Serenity</t>
  </si>
  <si>
    <t>Oath Keepers Leader Is Sentenced to 18 Years in Jan. 6 Sedition Case</t>
  </si>
  <si>
    <t>Mary Turner Pattiz, Rock D.J. During FM’s Heyday, Dies at 76</t>
  </si>
  <si>
    <t>Bloody Mary's with my mom cleaning the house</t>
  </si>
  <si>
    <t>Having lunch at Knuckles with Sue and my mom</t>
  </si>
  <si>
    <t>Prometheus watch hungover</t>
  </si>
  <si>
    <t>Overcast 89/61</t>
  </si>
  <si>
    <t>Ambitious</t>
  </si>
  <si>
    <t>Ambitious-I have a lot to do today to accomplish all I want to.</t>
  </si>
  <si>
    <t>Iceberg-I am going to visualize coolness today as I work outside.</t>
  </si>
  <si>
    <t>the "initial conditions" in many life situations can significantly shape the outcome</t>
  </si>
  <si>
    <t>What are the most dangerous everyday things that I should avoid</t>
  </si>
  <si>
    <t>What are the things I should be checking that I am not</t>
  </si>
  <si>
    <t>Tenderized grilled pork sandwich on Sat</t>
  </si>
  <si>
    <t>Woodworking apron</t>
  </si>
  <si>
    <t>Cole O Brian Plumbing</t>
  </si>
  <si>
    <t>Doc-"No Limit" the search for the American Dream</t>
  </si>
  <si>
    <t>Memories are a myth making machine</t>
  </si>
  <si>
    <t>Tinnitus being helped by skin sensor that goes off with external sound to retrain the brain what is internal and external</t>
  </si>
  <si>
    <t>Infrared wrist sensor that gives you haptic feedback when approaching temp difference</t>
  </si>
  <si>
    <t>Apply Synesthesia to improve brain</t>
  </si>
  <si>
    <t>We only see 1% of visible light how can I sense more things with tech</t>
  </si>
  <si>
    <t>How to cultivate awe</t>
  </si>
  <si>
    <t>Order chairs</t>
  </si>
  <si>
    <t>Improve visualization process</t>
  </si>
  <si>
    <t>Rate Prometheus, Platoon, The Big Country, True Lies</t>
  </si>
  <si>
    <t>26 3/4"</t>
  </si>
  <si>
    <t>How to balance house demands with other pursuits</t>
  </si>
  <si>
    <t>Managing my emotions</t>
  </si>
  <si>
    <t>Create this process</t>
  </si>
  <si>
    <t>Stretching Program</t>
  </si>
  <si>
    <t>Keeping my composure all day including while visiting the doc and digging the trench</t>
  </si>
  <si>
    <t>New neuro guy was awesome and I got a refferal to a vertigo specialist</t>
  </si>
  <si>
    <t>Proud of the hard ass effort I put in the trench while maintaining my program</t>
  </si>
  <si>
    <t>She was very supportive in our doc visit today and I appreciate the support</t>
  </si>
  <si>
    <t>Powerful-I tore it up today for sure</t>
  </si>
  <si>
    <t>Jessica-I am glad she was so supportive today</t>
  </si>
  <si>
    <t>Sunny 89/65</t>
  </si>
  <si>
    <t>Resilient-Today I am going to take a beating and keep on ticking</t>
  </si>
  <si>
    <t>Budda-I am going to be relaxed and taking it all in today'</t>
  </si>
  <si>
    <t>Drone Strike in Moscow Brings Ukraine War Home to Russians</t>
  </si>
  <si>
    <t>Ian Hacking, Eminent Philosopher of Science and Much Else, Dies at 87</t>
  </si>
  <si>
    <t>Look at Your Past: Consider the things you've achieved and enjoyed in the past to find trends that might inform future goals.</t>
  </si>
  <si>
    <t>Best Possible Self Exercise: Visualize yourself in the future, where everything has gone as well as it possibly could. What does that look like?</t>
  </si>
  <si>
    <t>Ask Others for Feedback: Reach out to people who know you well and ask what they see as your strengths and areas for growth.</t>
  </si>
  <si>
    <t>Human Rights</t>
  </si>
  <si>
    <t>Great meeting with Ben from Greenview</t>
  </si>
  <si>
    <t>Digging continues with probably half totally complete</t>
  </si>
  <si>
    <t>Great restart of Succession</t>
  </si>
  <si>
    <t>She is quite tired all the time</t>
  </si>
  <si>
    <t>Resilient-I fulfiiled my affirmation today</t>
  </si>
  <si>
    <t>Shade-The blazing sun sure is hot</t>
  </si>
  <si>
    <t>House Passes Debt Limit Bill in Bipartisan Vote to Avert Default</t>
  </si>
  <si>
    <t>Robin Wagner, Visionary Set Designer of Broadway Hits, Dies at 89</t>
  </si>
  <si>
    <t>New-Improvement</t>
  </si>
  <si>
    <t>New-Creative</t>
  </si>
  <si>
    <t>Sunny 88/66</t>
  </si>
  <si>
    <t>Retrack-Time to get back on track after a big ass project</t>
  </si>
  <si>
    <t>Woods-Time to get ready for the north woods</t>
  </si>
  <si>
    <t>Call IRS and insurance on Tuesday</t>
  </si>
  <si>
    <t>Finishing up one section of the trench</t>
  </si>
  <si>
    <t>Getting back on track today</t>
  </si>
  <si>
    <t>Entertainment laden afternoon</t>
  </si>
  <si>
    <t>Got a little upset at Jessica</t>
  </si>
  <si>
    <t>She was out of it and lazy</t>
  </si>
  <si>
    <t>Solid-I at least got the scorecard back up and running</t>
  </si>
  <si>
    <t>Cooldown-The weather finally broke today</t>
  </si>
  <si>
    <t>Overcast 84/57</t>
  </si>
  <si>
    <t>Productive-I am going to score a shitload of points today haha</t>
  </si>
  <si>
    <t>Action-Orientated-Today it is about getting this done and not losing myself in thought</t>
  </si>
  <si>
    <t>‘Everything Changed’: The War Arrives on Russians’ Doorstep</t>
  </si>
  <si>
    <t>Roger Craig, Teacher of an Era-Defining Pitch, Is Dead at 93</t>
  </si>
  <si>
    <t>Finished the trench without the house collapsing</t>
  </si>
  <si>
    <t>Decent sports marathon</t>
  </si>
  <si>
    <t>Deciding to kill the Norway Maple out front</t>
  </si>
  <si>
    <t>No weight training</t>
  </si>
  <si>
    <t>She was in a good mood and she enjoys the outside</t>
  </si>
  <si>
    <t>Staying at Home-I am really happy I don't have to work</t>
  </si>
  <si>
    <t>As Ukrainian Attacks Surge, U.S. Officials See Signs of Counteroffensive</t>
  </si>
  <si>
    <t>Robert Hanssen, F.B.I. Agent Exposed as Spy for Moscow, Dies at 79</t>
  </si>
  <si>
    <t>Overcast 86/60</t>
  </si>
  <si>
    <t>Optimistic</t>
  </si>
  <si>
    <t>Mountain Lake</t>
  </si>
  <si>
    <t>California closet for compact design ideas</t>
  </si>
  <si>
    <t>Have my mom pick up the shit for Wisconsin</t>
  </si>
  <si>
    <t>Drink and food menu for Wisconsin</t>
  </si>
  <si>
    <t>Start as built drawing</t>
  </si>
  <si>
    <t>LL-Molecular artificial intelligence</t>
  </si>
  <si>
    <t>LL-Morphogenesis in genes</t>
  </si>
  <si>
    <t>My interpersonal skills are trash</t>
  </si>
  <si>
    <t>Upgrade the way I evaulate a new thing</t>
  </si>
  <si>
    <t>Bartsools made out of kegs</t>
  </si>
  <si>
    <t>Salt intake tracking</t>
  </si>
  <si>
    <t>Repetitive  thought or habit produces neural connections in your mind that make it easier to maintain a behavior, but hard to create a new one.</t>
  </si>
  <si>
    <t>How to get more gamma waves</t>
  </si>
  <si>
    <t>Look more a decision theory and apply it</t>
  </si>
  <si>
    <t>How can I apply the Kant's categorical imperative to my life</t>
  </si>
  <si>
    <t>What can I analyse in my urine?</t>
  </si>
  <si>
    <t>LL-Choice Architecture</t>
  </si>
  <si>
    <t>Practice negative visualization this week: once a day, envision losing a possession or privilege to appreciate its value, fostering tranquility and resilience against life's uncertainties.</t>
  </si>
  <si>
    <t>Jogger pants</t>
  </si>
  <si>
    <t>To become more informed about human rights issues globally, increase my awareness of how these rights are protected in my own country, and strive to promote respect for these rights in my daily interactions and engagements.</t>
  </si>
  <si>
    <t>Celebrate Juneteetnch</t>
  </si>
  <si>
    <t>Finish Dan Carlin</t>
  </si>
  <si>
    <t>What are the things I am doing with marginal return</t>
  </si>
  <si>
    <t>Walgreens pick-up</t>
  </si>
  <si>
    <t>Back and forth story as a physical object</t>
  </si>
  <si>
    <t>Look at my epigentic clock</t>
  </si>
  <si>
    <t>MyChart catch up</t>
  </si>
  <si>
    <t>Create my own secret alphabets and look into ciphers</t>
  </si>
  <si>
    <t>Neuroplasticity timing concerns and how to max</t>
  </si>
  <si>
    <t>Mail and key room organizer</t>
  </si>
  <si>
    <t>Finish BT New section split and modify card, move problem solving methods over</t>
  </si>
  <si>
    <t>Finish BT mental Section</t>
  </si>
  <si>
    <t>Value-growth mindset</t>
  </si>
  <si>
    <t>How can I improve how I search?</t>
  </si>
  <si>
    <t>Tuesday Jess and I call IRS</t>
  </si>
  <si>
    <t>Confirm AirBnB</t>
  </si>
  <si>
    <t>Check voicemail for doctor</t>
  </si>
  <si>
    <t>Xanax pick-up</t>
  </si>
  <si>
    <t>Lightweight hoodies</t>
  </si>
  <si>
    <t>What is easily possible but I am not aware of</t>
  </si>
  <si>
    <t>My coverages of virtue is good right?</t>
  </si>
  <si>
    <t>Incorporate more countryside into outdoor stuff</t>
  </si>
  <si>
    <t>What are unions of two ideas that could be really useful</t>
  </si>
  <si>
    <t>Look more into what spirtiual experiences do in the brain and what I could be missing</t>
  </si>
  <si>
    <t>Implement full med diet</t>
  </si>
  <si>
    <t>401k fees over 1.5% might be too high</t>
  </si>
  <si>
    <t>Silicon based life forms</t>
  </si>
  <si>
    <t>Get sun in the eyes early and watch the sunset. Light low on the ground after sunset and wear blue blockers</t>
  </si>
  <si>
    <t>Call back from refferal at INI</t>
  </si>
  <si>
    <t>Cricut Printer check that shit out</t>
  </si>
  <si>
    <t>Build music for trip</t>
  </si>
  <si>
    <t>How can I combat my own racism?</t>
  </si>
  <si>
    <t>Art of the week</t>
  </si>
  <si>
    <t>You can program yourself literally by placing your attention on a thought or habit consistency.  Your brain actually craves whatever programming you put in over time through what you focus on.</t>
  </si>
  <si>
    <t>45 7/8"</t>
  </si>
  <si>
    <t>17 5/8"</t>
  </si>
  <si>
    <t>132/80</t>
  </si>
  <si>
    <t>Camping Vacation</t>
  </si>
  <si>
    <t>Water &amp; Coffee</t>
  </si>
  <si>
    <t>Morning Drink</t>
  </si>
  <si>
    <t>Morning Walk</t>
  </si>
  <si>
    <t>Outdoor Hangout Start</t>
  </si>
  <si>
    <t>Music Playlists</t>
  </si>
  <si>
    <t>Question &amp; Answer Session</t>
  </si>
  <si>
    <t>Puzzle, Fact, Word of the Day, Crossword</t>
  </si>
  <si>
    <t>Sleep</t>
  </si>
  <si>
    <t>Night Hygiene</t>
  </si>
  <si>
    <t>Night Clean-Up</t>
  </si>
  <si>
    <t>Travel Journal</t>
  </si>
  <si>
    <t>Star-Gazing</t>
  </si>
  <si>
    <t>Night Fire</t>
  </si>
  <si>
    <t>Start Dinner Fire</t>
  </si>
  <si>
    <t>Dinner Prep &amp; Cook</t>
  </si>
  <si>
    <t>Photography</t>
  </si>
  <si>
    <t>Drink of the Day</t>
  </si>
  <si>
    <t>Treat of the Day</t>
  </si>
  <si>
    <t>Hiking</t>
  </si>
  <si>
    <t>Nature Cataloguing &amp; Meditation</t>
  </si>
  <si>
    <t>Cabin Olympics: Lawn, Board, Card, and other Games</t>
  </si>
  <si>
    <t>Homemade Granola?</t>
  </si>
  <si>
    <t>Giant Jenga</t>
  </si>
  <si>
    <t>Massage</t>
  </si>
  <si>
    <t>Finishing up the trench finally</t>
  </si>
  <si>
    <t>Call with Matt was pretty good</t>
  </si>
  <si>
    <t>She seemed not right</t>
  </si>
  <si>
    <t>Destroyed Ukrainian Dam Floods War Zone and Forces Residents to Flee</t>
  </si>
  <si>
    <t>Françoise Gilot, Artist in the Shadow of Picasso, Is Dead at 101</t>
  </si>
  <si>
    <t>Scattered Showers 80/61</t>
  </si>
  <si>
    <t>Rehabilitation</t>
  </si>
  <si>
    <t>Standing Upright</t>
  </si>
  <si>
    <t>Designing garage day</t>
  </si>
  <si>
    <t>Laci Peterson doc</t>
  </si>
  <si>
    <t>Putting together the new gorilla cart</t>
  </si>
  <si>
    <t>Got off my planning</t>
  </si>
  <si>
    <t>She is grumpy everynight getting home</t>
  </si>
  <si>
    <t>Frazzled-Too much go and not enough think</t>
  </si>
  <si>
    <t>Secrecy-Thank God our thoughts are still private right now</t>
  </si>
  <si>
    <t>Wildfires Spread Smoke, and Anxiety, Across Canada to the U.S.</t>
  </si>
  <si>
    <t>The Iron Sheik, Villainous Hall of Fame Wrestler, Is Dead</t>
  </si>
  <si>
    <t>Partyly Cloudy 79/52</t>
  </si>
  <si>
    <t>Timely-I need to use my time well today as I have a lot to do</t>
  </si>
  <si>
    <t>Mountain Lake-Another day another lake</t>
  </si>
  <si>
    <t>Look in Parfait and consequentialism where everyone is treated equally which creates distance from those close to you but closeness in those far away to bring about equal consideration for all</t>
  </si>
  <si>
    <t>Are there moral truths?</t>
  </si>
  <si>
    <t>New bill from OSF</t>
  </si>
  <si>
    <t>The Checklist Method</t>
  </si>
  <si>
    <t>Six Thinking Hats</t>
  </si>
  <si>
    <t>Role Storming</t>
  </si>
  <si>
    <t>Read old logs and guage my past emotional experiences</t>
  </si>
  <si>
    <t>New morning program sequence</t>
  </si>
  <si>
    <t>Finishing up prep for the camping olympics</t>
  </si>
  <si>
    <t>Great 80,000 podcast</t>
  </si>
  <si>
    <t>Extra bowl of cereal was not needed</t>
  </si>
  <si>
    <t>She was exhausted again as she is forced to be in this open concept</t>
  </si>
  <si>
    <t>Smooth-I did well today</t>
  </si>
  <si>
    <t>Pleasantness-I didn’t have to good and it was</t>
  </si>
  <si>
    <t>Justice Department Charges Trump in Documents Case</t>
  </si>
  <si>
    <t>Barry Newman, Star of the Cult Film ‘Vanishing Point,’ Dies at 92</t>
  </si>
  <si>
    <t>Overcast 86/61</t>
  </si>
  <si>
    <t>Forrest Path</t>
  </si>
  <si>
    <t>45 1/4"</t>
  </si>
  <si>
    <t>18 1/4"</t>
  </si>
  <si>
    <t>26 1/2"</t>
  </si>
  <si>
    <t>Brain training-physical acts</t>
  </si>
  <si>
    <t>David Chalmers philosophy survey 2009, 2019</t>
  </si>
  <si>
    <t>Weed as distinct smokes at distinct times</t>
  </si>
  <si>
    <t>Look at extensions of my mind and how I can make those more efficient like notes and the use of computing etc</t>
  </si>
  <si>
    <t>Logical fallacies to brain</t>
  </si>
  <si>
    <t>Cultivate a unique value proposition for an existing or new offering, and create a marketing strategy that respects and engages your target audience's consent.</t>
  </si>
  <si>
    <t>Look at inclusive design concepts for house</t>
  </si>
  <si>
    <t>Deep dive epigenetics</t>
  </si>
  <si>
    <t>Predictive brain review</t>
  </si>
  <si>
    <t>Check in for visit and clean up MyChart</t>
  </si>
  <si>
    <t>Reverse Goal Setting</t>
  </si>
  <si>
    <t>Rapid Ideation</t>
  </si>
  <si>
    <t>Entering Flow States</t>
  </si>
  <si>
    <t>Getting back to business after a vacation</t>
  </si>
  <si>
    <t>Good podcast lineup today</t>
  </si>
  <si>
    <t>Great start to paranormal novel</t>
  </si>
  <si>
    <t>She was totally out of command of herself today haha</t>
  </si>
  <si>
    <t>Productive-I really got after it today</t>
  </si>
  <si>
    <t>Energy-Boy it is sure precious</t>
  </si>
  <si>
    <t>Fed Leaves Rates Steady but Forecasts More Moves</t>
  </si>
  <si>
    <t>Robert Gottlieb, Eminent Editor From le Carré to Clinton, Dies at 92</t>
  </si>
  <si>
    <t>Sunny 89/63</t>
  </si>
  <si>
    <t>Wonderful</t>
  </si>
  <si>
    <t>Wildflowers</t>
  </si>
  <si>
    <t>Not Connecting with My Family</t>
  </si>
  <si>
    <t>Home Remodel Planning</t>
  </si>
  <si>
    <t>Rebuild mellow playlist</t>
  </si>
  <si>
    <t>Fall prevention program as I age</t>
  </si>
  <si>
    <t>How much screen time is OK?</t>
  </si>
  <si>
    <t>Gut health 101</t>
  </si>
  <si>
    <t>How can I activate behaviors to eventually make new habits second nature to perform.</t>
  </si>
  <si>
    <t>How can I get rid of resentment</t>
  </si>
  <si>
    <t>Pet mice</t>
  </si>
  <si>
    <t>Add culture war issues to questionaire</t>
  </si>
  <si>
    <t>Metal twine for wilderness building</t>
  </si>
  <si>
    <t>Natural mosquito repellant</t>
  </si>
  <si>
    <t>Learn about evolutionary and neuro aesthetics</t>
  </si>
  <si>
    <t>Chipmunk habitat</t>
  </si>
  <si>
    <t>Setup up default options for investment so we don’t have to think about it</t>
  </si>
  <si>
    <t>Effort to understand cultural norms of other countries/regionas before passing judgement</t>
  </si>
  <si>
    <t>Plant a tree that looks like a X-mas tree</t>
  </si>
  <si>
    <t>How can I channel my hostility</t>
  </si>
  <si>
    <t>LL-Light Cones</t>
  </si>
  <si>
    <t>LL_Many worlds interpretation</t>
  </si>
  <si>
    <t>Log butternut vacation</t>
  </si>
  <si>
    <t>Scooters</t>
  </si>
  <si>
    <t>How can I get more phytochemicals in my diet</t>
  </si>
  <si>
    <t>More red grapes skins</t>
  </si>
  <si>
    <t>Hyperbaric chamber</t>
  </si>
  <si>
    <t>Puzzle file cabinets</t>
  </si>
  <si>
    <t>Slip prevention around the house especially at tub</t>
  </si>
  <si>
    <t>Bring more outer space into my designs</t>
  </si>
  <si>
    <t>Full blown camping program</t>
  </si>
  <si>
    <t>Motor skill building activities as hobbies or brain training</t>
  </si>
  <si>
    <t>Discipline makes me happy probably syould be a value</t>
  </si>
  <si>
    <t>Start a novel "keywords" section starting with Moleculr artificilal intelligence.  Could also be a cool phrases list to reflect upon.  Myabe a refioned dictionary.</t>
  </si>
  <si>
    <t>How can I scientifically build more love in my life</t>
  </si>
  <si>
    <t>History of the CIA</t>
  </si>
  <si>
    <t>To improve my critical thinking and communication skills, I aim to write a series of blog posts, each investigating and reporting on a different local issue. By applying journalistic principles, I will ensure accuracy, fairness, and objectivity, thereby enhancing my understanding and execution of responsible reporting.</t>
  </si>
  <si>
    <t>Check flesch-kincaid reading test and apply it to my written works with AI</t>
  </si>
  <si>
    <t>New'</t>
  </si>
  <si>
    <t>Name</t>
  </si>
  <si>
    <t>Maker</t>
  </si>
  <si>
    <t>Main Wall Rating</t>
  </si>
  <si>
    <t>Accent Wall Rating</t>
  </si>
  <si>
    <t>Color</t>
  </si>
  <si>
    <t>Natural Grey</t>
  </si>
  <si>
    <t>Behr PP18-10</t>
  </si>
  <si>
    <t>Coconut Shell</t>
  </si>
  <si>
    <t>Behr PPU5-05</t>
  </si>
  <si>
    <t>Jungle Camo</t>
  </si>
  <si>
    <t>Behr N350-4</t>
  </si>
  <si>
    <t>Royal Orchard</t>
  </si>
  <si>
    <t>Behr PPU11-01</t>
  </si>
  <si>
    <t>Fashion Gray</t>
  </si>
  <si>
    <t>Behr PPU18-15</t>
  </si>
  <si>
    <t>Item</t>
  </si>
  <si>
    <t>Area</t>
  </si>
  <si>
    <t>Room</t>
  </si>
  <si>
    <t>Sketched</t>
  </si>
  <si>
    <t>Designed</t>
  </si>
  <si>
    <t>Estimated</t>
  </si>
  <si>
    <t>Scheduled</t>
  </si>
  <si>
    <t>Completed</t>
  </si>
  <si>
    <t>Bathrooms</t>
  </si>
  <si>
    <t>Drink Shelf</t>
  </si>
  <si>
    <t>Shower</t>
  </si>
  <si>
    <t>Master Bath</t>
  </si>
  <si>
    <t>Acrylic bathtub</t>
  </si>
  <si>
    <t>Adjustable shower wand</t>
  </si>
  <si>
    <t>Adjustable-height showerhead</t>
  </si>
  <si>
    <t>Adjustable-height sink</t>
  </si>
  <si>
    <t>Air plants for decoration</t>
  </si>
  <si>
    <t>Ambient lighting for relaxation</t>
  </si>
  <si>
    <t>Antimicrobial countertops</t>
  </si>
  <si>
    <t>Aromatherapy diffuser</t>
  </si>
  <si>
    <t>Art display shelves</t>
  </si>
  <si>
    <t>Automatic toilet bowl cleaner</t>
  </si>
  <si>
    <t>Bamboo accents</t>
  </si>
  <si>
    <t>Barrier-free shower design</t>
  </si>
  <si>
    <t>Bath caddy with integrated wine holder</t>
  </si>
  <si>
    <t>Bath toy storage solutions</t>
  </si>
  <si>
    <t>Bathroom accent rug</t>
  </si>
  <si>
    <t>Bathroom chandelier</t>
  </si>
  <si>
    <t>Bathroom fireplace</t>
  </si>
  <si>
    <t>Bathroom greenhouse</t>
  </si>
  <si>
    <t>Bathroom ladder for towels</t>
  </si>
  <si>
    <t>Bathroom safe for valuables</t>
  </si>
  <si>
    <t>Bathroom vanity with built-in outlets</t>
  </si>
  <si>
    <t>Bathroom-safe candles</t>
  </si>
  <si>
    <t>Bathroom-safe electric fireplace</t>
  </si>
  <si>
    <t>Bathroom-safe indoor plants</t>
  </si>
  <si>
    <t>Bathroom-safe wallpaper</t>
  </si>
  <si>
    <t>Bathtub with built-in waterfall feature</t>
  </si>
  <si>
    <t>Bathtub with chromotherapy lights</t>
  </si>
  <si>
    <t>Bidet attachment</t>
  </si>
  <si>
    <t>Body spray jets in shower</t>
  </si>
  <si>
    <t>Broom Closet</t>
  </si>
  <si>
    <t>Built-in aquarium</t>
  </si>
  <si>
    <t>Built-in aromatherapy system</t>
  </si>
  <si>
    <t>Built-in bathroom bench</t>
  </si>
  <si>
    <t>Built-in Bluetooth speakers</t>
  </si>
  <si>
    <t>Built-in bookshelf</t>
  </si>
  <si>
    <t>Built-in jewelry storage</t>
  </si>
  <si>
    <t>Built-in robe hooks</t>
  </si>
  <si>
    <t>Built-in seating for makeup application</t>
  </si>
  <si>
    <t>Built-in TV for entertainment</t>
  </si>
  <si>
    <t>Built-in wine rack</t>
  </si>
  <si>
    <t>Ceiling-mounted shower curtain rod</t>
  </si>
  <si>
    <t>Ceiling-mounted towel hooks</t>
  </si>
  <si>
    <t>Chalkboard wall for notes and doodles</t>
  </si>
  <si>
    <t>Child-friendly decor and fixtures</t>
  </si>
  <si>
    <t>Circular shower enclosure</t>
  </si>
  <si>
    <t>Clawfoot bathtub</t>
  </si>
  <si>
    <t>Coastal-inspired decor</t>
  </si>
  <si>
    <t>Collapsible bathtub for easy storage</t>
  </si>
  <si>
    <t>Colorful bathroom linens</t>
  </si>
  <si>
    <t>Convertible bathtub/shower combo</t>
  </si>
  <si>
    <t>Convertible sink/bathtub design</t>
  </si>
  <si>
    <t>Copper bathtub</t>
  </si>
  <si>
    <t>Copper fixtures</t>
  </si>
  <si>
    <t>Curved shower curtain rod</t>
  </si>
  <si>
    <t>Custom shower curtain</t>
  </si>
  <si>
    <t>Custom towel storage solutions</t>
  </si>
  <si>
    <t>Custom wood cabinetry</t>
  </si>
  <si>
    <t>Customizable shower caddy</t>
  </si>
  <si>
    <t>Customizable shower lighting</t>
  </si>
  <si>
    <t>Dimmable vanity lighting</t>
  </si>
  <si>
    <t>Distressed wood vanity</t>
  </si>
  <si>
    <t>Double sink vanity</t>
  </si>
  <si>
    <t>Drying racks for delicate laundry</t>
  </si>
  <si>
    <t>Dual-flush toilet</t>
  </si>
  <si>
    <t>Dual-purpose towel hooks and shelves</t>
  </si>
  <si>
    <t>Durable, waterproof flooring</t>
  </si>
  <si>
    <t>Eco-friendly composting toilet</t>
  </si>
  <si>
    <t>Electric toothbrush charger built into vanity</t>
  </si>
  <si>
    <t>Energy-efficient LED lighting</t>
  </si>
  <si>
    <t>Ergonomic toilet seat</t>
  </si>
  <si>
    <t>Etched glass shower door</t>
  </si>
  <si>
    <t>Faucet with LED temperature indicator</t>
  </si>
  <si>
    <t>Fish tank wall divider</t>
  </si>
  <si>
    <t>Fitness measuring zone in bathroom possibly in deep cabinet</t>
  </si>
  <si>
    <t>Floating vanity</t>
  </si>
  <si>
    <t>Floor-to-ceiling shower curtain</t>
  </si>
  <si>
    <t>Fold-down ironing board</t>
  </si>
  <si>
    <t>Fold-down shower seat</t>
  </si>
  <si>
    <t>Fold-out drying rack</t>
  </si>
  <si>
    <t>Frame a mirror</t>
  </si>
  <si>
    <t>Powder Room</t>
  </si>
  <si>
    <t>Freestanding bathtub</t>
  </si>
  <si>
    <t>Frosted glass on shower if you use doors</t>
  </si>
  <si>
    <t>Full-length mirror with storage</t>
  </si>
  <si>
    <t>Geode tile accents</t>
  </si>
  <si>
    <t>Glass floor over an indoor garden</t>
  </si>
  <si>
    <t>Glass tile backsplash</t>
  </si>
  <si>
    <t>Glass vanity top</t>
  </si>
  <si>
    <t>Grab bars for safety</t>
  </si>
  <si>
    <t>Guest bath per Jess's requests look to add footage</t>
  </si>
  <si>
    <t>Guest Bath</t>
  </si>
  <si>
    <t>Guest seating area</t>
  </si>
  <si>
    <t>Guest Suite</t>
  </si>
  <si>
    <t>Guest sleeping area</t>
  </si>
  <si>
    <t>Hair salon section</t>
  </si>
  <si>
    <t>Hand-painted tiles</t>
  </si>
  <si>
    <t>Hands-free hair dryer mount</t>
  </si>
  <si>
    <t>Hands-free soap dispenser</t>
  </si>
  <si>
    <t>Heated floors</t>
  </si>
  <si>
    <t>Heated toilet seat</t>
  </si>
  <si>
    <t>Heated towel rack</t>
  </si>
  <si>
    <t>Herringbone tile pattern</t>
  </si>
  <si>
    <t>Hidden litter box area for cats</t>
  </si>
  <si>
    <t>Hidden storage compartments</t>
  </si>
  <si>
    <t>Hidden toilet paper holder</t>
  </si>
  <si>
    <t>Illuminated bathroom mirror</t>
  </si>
  <si>
    <t>Industrial-themed decor</t>
  </si>
  <si>
    <t>In-floor bathtub</t>
  </si>
  <si>
    <t>Infrared sauna</t>
  </si>
  <si>
    <t>Integrated laundry hamper</t>
  </si>
  <si>
    <t>Integrated linen closet</t>
  </si>
  <si>
    <t>Integrated shelf for shower products</t>
  </si>
  <si>
    <t>Integrated shower and tub</t>
  </si>
  <si>
    <t>Integrated soap dispenser</t>
  </si>
  <si>
    <t>Integrated trash and recycling bins</t>
  </si>
  <si>
    <t>Japanese-style soaking tub</t>
  </si>
  <si>
    <t>Laundry chute</t>
  </si>
  <si>
    <t>LED accent lighting in shower</t>
  </si>
  <si>
    <t>Light therapy shower</t>
  </si>
  <si>
    <t>Living moss bath mat</t>
  </si>
  <si>
    <t>Loft bed section</t>
  </si>
  <si>
    <t>Magazine rack</t>
  </si>
  <si>
    <t>Makeup vanity</t>
  </si>
  <si>
    <t>Marble accents</t>
  </si>
  <si>
    <t>Measuring station for health-weight, calipers, tapes</t>
  </si>
  <si>
    <t>Medicine cabinet in powder room</t>
  </si>
  <si>
    <t>Meditation zone</t>
  </si>
  <si>
    <t>Mini fridge for beauty products</t>
  </si>
  <si>
    <t>Minimalist decor</t>
  </si>
  <si>
    <t>Modular storage systems</t>
  </si>
  <si>
    <t>Mosaic tile accent wall</t>
  </si>
  <si>
    <t>Motion-activated faucet</t>
  </si>
  <si>
    <t>Motion-activated night light</t>
  </si>
  <si>
    <t>Motion-activated toilet light</t>
  </si>
  <si>
    <t>Motion-activated towel dispenser</t>
  </si>
  <si>
    <t>Motion-sensor vanity light</t>
  </si>
  <si>
    <t>Motorized window shades</t>
  </si>
  <si>
    <t>Mounted hand mirrors in bath</t>
  </si>
  <si>
    <t>Multi-head shower system</t>
  </si>
  <si>
    <t>Nail salon</t>
  </si>
  <si>
    <t>No Bathtub</t>
  </si>
  <si>
    <t>Ocean-themed decor</t>
  </si>
  <si>
    <t>Outdoor shower</t>
  </si>
  <si>
    <t>Over the Toilet storage</t>
  </si>
  <si>
    <t>Oversized showerhead</t>
  </si>
  <si>
    <t>Pebble floor for shower</t>
  </si>
  <si>
    <t>Personalized bath mat</t>
  </si>
  <si>
    <t>Personalized monogrammed towels</t>
  </si>
  <si>
    <t>Pet washing station</t>
  </si>
  <si>
    <t>Pop-up power outlets</t>
  </si>
  <si>
    <t>Privacy screen for bathing area</t>
  </si>
  <si>
    <t>Privacy wall for toilet area</t>
  </si>
  <si>
    <t>Pull-out storage for bathroom essentials</t>
  </si>
  <si>
    <t>Quartz countertops</t>
  </si>
  <si>
    <t>Rainfall showerhead</t>
  </si>
  <si>
    <t>Recessed shower niche</t>
  </si>
  <si>
    <t>Reclaimed wood accents</t>
  </si>
  <si>
    <t>Retractable ceiling-mounted clothes dryer</t>
  </si>
  <si>
    <t>Retractable clothesline</t>
  </si>
  <si>
    <t>Retractable vanity mirror</t>
  </si>
  <si>
    <t>Reversible mirror for magnification</t>
  </si>
  <si>
    <t>Roll-in shower for accessibility</t>
  </si>
  <si>
    <t>Rotating floor-to-ceiling storage tower</t>
  </si>
  <si>
    <t>Salt therapy room</t>
  </si>
  <si>
    <t>Scale</t>
  </si>
  <si>
    <t>Self-cleaning toilet</t>
  </si>
  <si>
    <t>Sensor-activated air freshener</t>
  </si>
  <si>
    <t>Sensory deprivation tank</t>
  </si>
  <si>
    <t>Shower footrest for shaving</t>
  </si>
  <si>
    <t>Shower hammock</t>
  </si>
  <si>
    <t>Shower timer for water conservation</t>
  </si>
  <si>
    <t>Shower with built-in bench</t>
  </si>
  <si>
    <t>Shower with water filtration system</t>
  </si>
  <si>
    <t>Shower-safe notepad</t>
  </si>
  <si>
    <t>Sink with built-in water fountain</t>
  </si>
  <si>
    <t>Skylight in the bathroom</t>
  </si>
  <si>
    <t>Slip-resistant bathtub mat</t>
  </si>
  <si>
    <t>Slip-resistant flooring</t>
  </si>
  <si>
    <t>Smart mirror with built-in digital display</t>
  </si>
  <si>
    <t>Soft-close toilet seat cover</t>
  </si>
  <si>
    <t>Soundproof bathroom walls</t>
  </si>
  <si>
    <t>Space-saving corner sink</t>
  </si>
  <si>
    <t>Spa-inspired design</t>
  </si>
  <si>
    <t>Spa-like stone accents</t>
  </si>
  <si>
    <t>Stained glass window</t>
  </si>
  <si>
    <t>Steam shower</t>
  </si>
  <si>
    <t>Stenciled bathroom floor</t>
  </si>
  <si>
    <t>Stowaway step stool</t>
  </si>
  <si>
    <t>Sunken tub</t>
  </si>
  <si>
    <t>Swarovski crystal-encrusted fixtures</t>
  </si>
  <si>
    <t>Swivel vanity stool</t>
  </si>
  <si>
    <t>Terrazzo flooring</t>
  </si>
  <si>
    <t>Timer for shower water usage</t>
  </si>
  <si>
    <t>Tinted windows for privacy</t>
  </si>
  <si>
    <t>Toilet with built-in bidet and dryer</t>
  </si>
  <si>
    <t>Toilet with integrated air purifier</t>
  </si>
  <si>
    <t>Touchless faucets</t>
  </si>
  <si>
    <t>Touchscreen control panel for shower settings</t>
  </si>
  <si>
    <t>Touchscreen thermostat for heated floors</t>
  </si>
  <si>
    <t>Towel warmer</t>
  </si>
  <si>
    <t>Transforming sink-to-tub design</t>
  </si>
  <si>
    <t>Under-cabinet lighting</t>
  </si>
  <si>
    <t>Vanity table</t>
  </si>
  <si>
    <t>Vertical garden wall</t>
  </si>
  <si>
    <t>Vintage-inspired decor</t>
  </si>
  <si>
    <t>Vintage-style fixtures</t>
  </si>
  <si>
    <t>Voice-activated lighting</t>
  </si>
  <si>
    <t>Walk-in shower with bench</t>
  </si>
  <si>
    <t>Wall-mounted adjustable magnifying mirror</t>
  </si>
  <si>
    <t>Wall-mounted hair tool storage</t>
  </si>
  <si>
    <t>Wall-mounted storage for bath toys</t>
  </si>
  <si>
    <t>Wall-mounted storage for cleaning supplies</t>
  </si>
  <si>
    <t>Wall-mounted toilet brush holder</t>
  </si>
  <si>
    <t>Wall-mounted towel warmer</t>
  </si>
  <si>
    <t>Wall-mounted vanity mirror</t>
  </si>
  <si>
    <t>Wallpaper in powder room</t>
  </si>
  <si>
    <t>Waterfall countertop</t>
  </si>
  <si>
    <t>Waterfall faucet</t>
  </si>
  <si>
    <t>Waterproof Bluetooth shower speaker</t>
  </si>
  <si>
    <t>Waterproof storage for electronics</t>
  </si>
  <si>
    <t>Water-resistant artwork</t>
  </si>
  <si>
    <t>Water-saving fixtures</t>
  </si>
  <si>
    <t>Whirlpool tub</t>
  </si>
  <si>
    <t>Window seat with storage</t>
  </si>
  <si>
    <t>Bedrooms</t>
  </si>
  <si>
    <t>Accent chair</t>
  </si>
  <si>
    <t>Accent table</t>
  </si>
  <si>
    <t>Accent wall</t>
  </si>
  <si>
    <t>Acrylic furniture</t>
  </si>
  <si>
    <t>Adjustable bed</t>
  </si>
  <si>
    <t>Adjustable firmness mattress</t>
  </si>
  <si>
    <t>Air mattress</t>
  </si>
  <si>
    <t>Air purifier</t>
  </si>
  <si>
    <t>Air purifying plants</t>
  </si>
  <si>
    <t>Alarm clock</t>
  </si>
  <si>
    <t>Area rug</t>
  </si>
  <si>
    <t>Armoire</t>
  </si>
  <si>
    <t>Bamboo sheets</t>
  </si>
  <si>
    <t>Bean bag chair</t>
  </si>
  <si>
    <t>Bed bridge</t>
  </si>
  <si>
    <t>Bed caddy</t>
  </si>
  <si>
    <t>Bed canopy</t>
  </si>
  <si>
    <t>Bed frame</t>
  </si>
  <si>
    <t>Bed risers</t>
  </si>
  <si>
    <t>Bed skirt</t>
  </si>
  <si>
    <t>Bed tray</t>
  </si>
  <si>
    <t>Bedding</t>
  </si>
  <si>
    <t>Bedside caddy</t>
  </si>
  <si>
    <t>Bedside carafe</t>
  </si>
  <si>
    <t>Bedside charging station</t>
  </si>
  <si>
    <t>Bedside lamp</t>
  </si>
  <si>
    <t>Bedside organizer</t>
  </si>
  <si>
    <t>Bedside pocket organizer</t>
  </si>
  <si>
    <t>Bedside rug</t>
  </si>
  <si>
    <t>Bedside table</t>
  </si>
  <si>
    <t>Bedside water carafe</t>
  </si>
  <si>
    <t>Bedspread</t>
  </si>
  <si>
    <t>Bench</t>
  </si>
  <si>
    <t>Blackout curtains</t>
  </si>
  <si>
    <t>Blackout shutters</t>
  </si>
  <si>
    <t>Master Bedroom</t>
  </si>
  <si>
    <t>Blanket chest</t>
  </si>
  <si>
    <t>Blanket ladder</t>
  </si>
  <si>
    <t>Blinds</t>
  </si>
  <si>
    <t>Blue light-blocking glasses</t>
  </si>
  <si>
    <t>Body pillow</t>
  </si>
  <si>
    <t>Bolster pillow</t>
  </si>
  <si>
    <t>Bookshelf</t>
  </si>
  <si>
    <t>Box spring</t>
  </si>
  <si>
    <t>Breakfast-in-bed tray</t>
  </si>
  <si>
    <t>Bunk bed</t>
  </si>
  <si>
    <t>Cable management system</t>
  </si>
  <si>
    <t>Canopy bed</t>
  </si>
  <si>
    <t>Ceiling fan</t>
  </si>
  <si>
    <t>Chaise lounge</t>
  </si>
  <si>
    <t>Charging Station</t>
  </si>
  <si>
    <t>Charging station</t>
  </si>
  <si>
    <t>Chest</t>
  </si>
  <si>
    <t>Chest of drawers</t>
  </si>
  <si>
    <t>Closet</t>
  </si>
  <si>
    <t>Clothing rack</t>
  </si>
  <si>
    <t>Clothing valet</t>
  </si>
  <si>
    <t>Collapsible laundry hamper</t>
  </si>
  <si>
    <t>Comforter</t>
  </si>
  <si>
    <t>Cork board</t>
  </si>
  <si>
    <t>Corner shelves</t>
  </si>
  <si>
    <t>Coverlet</t>
  </si>
  <si>
    <t>Curtains</t>
  </si>
  <si>
    <t>Custom closet system</t>
  </si>
  <si>
    <t>Daybed</t>
  </si>
  <si>
    <t>Decorative accents</t>
  </si>
  <si>
    <t>Decorative baskets</t>
  </si>
  <si>
    <t>Decorative knobs</t>
  </si>
  <si>
    <t>Decorative ladder</t>
  </si>
  <si>
    <t>Decorative pillows</t>
  </si>
  <si>
    <t>Decorative room divider</t>
  </si>
  <si>
    <t>Decorative shelving</t>
  </si>
  <si>
    <t>Decorative throws</t>
  </si>
  <si>
    <t>Decorative trays</t>
  </si>
  <si>
    <t>Dehumidifier</t>
  </si>
  <si>
    <t>Desk</t>
  </si>
  <si>
    <t>Desk chair</t>
  </si>
  <si>
    <t>Desk organizer</t>
  </si>
  <si>
    <t>Dimmable lighting</t>
  </si>
  <si>
    <t>Drawer dividers</t>
  </si>
  <si>
    <t>Dresser</t>
  </si>
  <si>
    <t>Dresser-top organizer</t>
  </si>
  <si>
    <t>Dressing screen</t>
  </si>
  <si>
    <t>Duvet cover</t>
  </si>
  <si>
    <t>Duvet insert</t>
  </si>
  <si>
    <t>Earplugs</t>
  </si>
  <si>
    <t>Easel</t>
  </si>
  <si>
    <t>Edison bulbs</t>
  </si>
  <si>
    <t>Egyptian cotton sheets</t>
  </si>
  <si>
    <t>Electric blanket</t>
  </si>
  <si>
    <t>Electric fireplace</t>
  </si>
  <si>
    <t>Essential oil diffuser</t>
  </si>
  <si>
    <t>Euro pillows</t>
  </si>
  <si>
    <t>Eye mask</t>
  </si>
  <si>
    <t>Fitted sheet</t>
  </si>
  <si>
    <t>Fix floor squeak with closet upgrade</t>
  </si>
  <si>
    <t>Flannel sheets</t>
  </si>
  <si>
    <t>Flat sheet</t>
  </si>
  <si>
    <t>Floating shelves</t>
  </si>
  <si>
    <t>Floor exercise area</t>
  </si>
  <si>
    <t>Floor lamp</t>
  </si>
  <si>
    <t>Floor-length mirror</t>
  </si>
  <si>
    <t>Folding bed</t>
  </si>
  <si>
    <t>Folding screen</t>
  </si>
  <si>
    <t>Folding step stool</t>
  </si>
  <si>
    <t>Footboard</t>
  </si>
  <si>
    <t>Four-poster bed</t>
  </si>
  <si>
    <t>Full-sized bed</t>
  </si>
  <si>
    <t>Futon</t>
  </si>
  <si>
    <t>Gallery wall</t>
  </si>
  <si>
    <t>Geometric wall art</t>
  </si>
  <si>
    <t>Hanging chair</t>
  </si>
  <si>
    <t>Hanging planters</t>
  </si>
  <si>
    <t>Hat rack</t>
  </si>
  <si>
    <t>Headboard</t>
  </si>
  <si>
    <t>Heated mattress pad</t>
  </si>
  <si>
    <t>Humidifier</t>
  </si>
  <si>
    <t>Hybrid mattress</t>
  </si>
  <si>
    <t>Indoor hammock</t>
  </si>
  <si>
    <t>Industrial style bed</t>
  </si>
  <si>
    <t>Innerspring mattress</t>
  </si>
  <si>
    <t>Jacuzzi or hot tub section</t>
  </si>
  <si>
    <t>Jersey sheets</t>
  </si>
  <si>
    <t>Jewelry storage</t>
  </si>
  <si>
    <t>King-sized bed</t>
  </si>
  <si>
    <t>Ladder-style towel rack</t>
  </si>
  <si>
    <t>Laptop stand</t>
  </si>
  <si>
    <t>Latex mattress</t>
  </si>
  <si>
    <t>Light fixture</t>
  </si>
  <si>
    <t>Linen bedding</t>
  </si>
  <si>
    <t>Loft bed</t>
  </si>
  <si>
    <t>Luggage rack</t>
  </si>
  <si>
    <t>Luggage stand</t>
  </si>
  <si>
    <t>Magazine holder</t>
  </si>
  <si>
    <t>Massage application and tool storage area</t>
  </si>
  <si>
    <t>Mattress pad</t>
  </si>
  <si>
    <t>Mattress protector</t>
  </si>
  <si>
    <t>Mattress topper</t>
  </si>
  <si>
    <t>Media console</t>
  </si>
  <si>
    <t>Memory foam mattress</t>
  </si>
  <si>
    <t>Metal bed</t>
  </si>
  <si>
    <t>Microfiber sheets</t>
  </si>
  <si>
    <t>Mid-century modern bed</t>
  </si>
  <si>
    <t>Mini fridge</t>
  </si>
  <si>
    <t>Minimalist bed</t>
  </si>
  <si>
    <t>Mirror</t>
  </si>
  <si>
    <t>Multi-functional furniture</t>
  </si>
  <si>
    <t>Murphy bed</t>
  </si>
  <si>
    <t>Neon sign</t>
  </si>
  <si>
    <t>Nightstand</t>
  </si>
  <si>
    <t>Noise-cancelling headphones</t>
  </si>
  <si>
    <t>Ottoman</t>
  </si>
  <si>
    <t>Over-the-door hooks</t>
  </si>
  <si>
    <t>Panel bed</t>
  </si>
  <si>
    <t>Panic room type door</t>
  </si>
  <si>
    <t>Percale sheets</t>
  </si>
  <si>
    <t>Personalized wall decor</t>
  </si>
  <si>
    <t>Picture frames</t>
  </si>
  <si>
    <t>Pillow protector</t>
  </si>
  <si>
    <t>Pillow shams</t>
  </si>
  <si>
    <t>Pillow top mattress</t>
  </si>
  <si>
    <t>Pillowcases</t>
  </si>
  <si>
    <t>Plant stand</t>
  </si>
  <si>
    <t>Platform bed</t>
  </si>
  <si>
    <t>Poster bed</t>
  </si>
  <si>
    <t>Pouf</t>
  </si>
  <si>
    <t>Projector on bedroom ceiling</t>
  </si>
  <si>
    <t>Queen-sized bed</t>
  </si>
  <si>
    <t>Quilt</t>
  </si>
  <si>
    <t>Quilt rack</t>
  </si>
  <si>
    <t>Rattan headboard</t>
  </si>
  <si>
    <t>Reading chair</t>
  </si>
  <si>
    <t>Reclaimed wood furniture</t>
  </si>
  <si>
    <t>Retreat area with massage tools, floor matts, and other stretching &amp; meditation item storage</t>
  </si>
  <si>
    <t>Rollaway bed</t>
  </si>
  <si>
    <t>Room divider</t>
  </si>
  <si>
    <t>Room plants</t>
  </si>
  <si>
    <t>Room scent diffuser</t>
  </si>
  <si>
    <t>Room-darkening shades</t>
  </si>
  <si>
    <t>Rustic bed</t>
  </si>
  <si>
    <t>Sateen sheets</t>
  </si>
  <si>
    <t>Satin sheets</t>
  </si>
  <si>
    <t>Scandinavian style bed</t>
  </si>
  <si>
    <t>Sheets</t>
  </si>
  <si>
    <t>Shoe storage</t>
  </si>
  <si>
    <t>Side table</t>
  </si>
  <si>
    <t>Silk pillowcases</t>
  </si>
  <si>
    <t>Sleep headphones</t>
  </si>
  <si>
    <t>Sleep sound machine</t>
  </si>
  <si>
    <t>Sleep tracking device</t>
  </si>
  <si>
    <t>Sleeper sofa</t>
  </si>
  <si>
    <t>Sleigh bed</t>
  </si>
  <si>
    <t>Smart alarm clock</t>
  </si>
  <si>
    <t>Smart lighting system</t>
  </si>
  <si>
    <t>Smart speaker</t>
  </si>
  <si>
    <t>Sofa bed</t>
  </si>
  <si>
    <t>Space heater</t>
  </si>
  <si>
    <t>Stackable storage bins</t>
  </si>
  <si>
    <t>Storage baskets</t>
  </si>
  <si>
    <t>Storage bed</t>
  </si>
  <si>
    <t>Storage bed with drawers</t>
  </si>
  <si>
    <t>Storage bench</t>
  </si>
  <si>
    <t>Storage cubes</t>
  </si>
  <si>
    <t>Storage ottoman</t>
  </si>
  <si>
    <t>String lights</t>
  </si>
  <si>
    <t>Sunrise alarm clock</t>
  </si>
  <si>
    <t>Supima cotton sheets</t>
  </si>
  <si>
    <t>Task lighting</t>
  </si>
  <si>
    <t>Tencel sheets</t>
  </si>
  <si>
    <t>Textured wall panels</t>
  </si>
  <si>
    <t>Throw blanket</t>
  </si>
  <si>
    <t>Throw pillows</t>
  </si>
  <si>
    <t>Trundle bed</t>
  </si>
  <si>
    <t>Tufted headboard</t>
  </si>
  <si>
    <t>TV stand</t>
  </si>
  <si>
    <t>Twin-sized bed</t>
  </si>
  <si>
    <t>Under-bed shoe organizer</t>
  </si>
  <si>
    <t>Under-bed storage</t>
  </si>
  <si>
    <t>Upholstered bed</t>
  </si>
  <si>
    <t>Upholstered bench</t>
  </si>
  <si>
    <t>Upholstered headboard</t>
  </si>
  <si>
    <t>Vanity</t>
  </si>
  <si>
    <t>Vanity mirror</t>
  </si>
  <si>
    <t>Vanity set with mirror</t>
  </si>
  <si>
    <t>Vanity stool</t>
  </si>
  <si>
    <t>Vanity tray</t>
  </si>
  <si>
    <t>Wall art</t>
  </si>
  <si>
    <t>Wall decals</t>
  </si>
  <si>
    <t>Wall hooks</t>
  </si>
  <si>
    <t>Wall sconces</t>
  </si>
  <si>
    <t>Wall shelves</t>
  </si>
  <si>
    <t>Wall tapestry</t>
  </si>
  <si>
    <t>Wall-mounted bedside shelf</t>
  </si>
  <si>
    <t>Wall-mounted bedside table</t>
  </si>
  <si>
    <t>Wall-mounted bookshelves</t>
  </si>
  <si>
    <t>Wall-mounted clothing hooks</t>
  </si>
  <si>
    <t>Wall-mounted coat rack</t>
  </si>
  <si>
    <t>Wall-mounted desk</t>
  </si>
  <si>
    <t>Wall-mounted drying rack</t>
  </si>
  <si>
    <t>Wall-mounted ironing board</t>
  </si>
  <si>
    <t>Wall-mounted jewelry organizer</t>
  </si>
  <si>
    <t>Wall-mounted key holder</t>
  </si>
  <si>
    <t>Wall-mounted nightstand</t>
  </si>
  <si>
    <t>Wall-mounted organizer</t>
  </si>
  <si>
    <t>Wall-mounted storage</t>
  </si>
  <si>
    <t>Wall-mounted TV</t>
  </si>
  <si>
    <t>Wallpaper</t>
  </si>
  <si>
    <t>Wardrobe</t>
  </si>
  <si>
    <t>Weighted blanket</t>
  </si>
  <si>
    <t>White noise machine</t>
  </si>
  <si>
    <t>Whiteboard</t>
  </si>
  <si>
    <t>Wicker furniture</t>
  </si>
  <si>
    <t>Window seat</t>
  </si>
  <si>
    <t>Window treatments</t>
  </si>
  <si>
    <t>Wingback headboard</t>
  </si>
  <si>
    <t>Wireless charging pad</t>
  </si>
  <si>
    <t>Wood bed</t>
  </si>
  <si>
    <t>Garage</t>
  </si>
  <si>
    <t>Bicycle storage</t>
  </si>
  <si>
    <t>3rd Bay</t>
  </si>
  <si>
    <t>Bike repair and maintenance area</t>
  </si>
  <si>
    <t>Camping gear storage</t>
  </si>
  <si>
    <t>Holiday decoration storage</t>
  </si>
  <si>
    <t>Hose reel for easy access to water</t>
  </si>
  <si>
    <t>Ladder storage</t>
  </si>
  <si>
    <t>Lawn equipment storage</t>
  </si>
  <si>
    <t>Moped storage</t>
  </si>
  <si>
    <t>Odor-neutralizing garbage bin</t>
  </si>
  <si>
    <t>Recycling and waste disposal area</t>
  </si>
  <si>
    <t>Snow removal equipment storage</t>
  </si>
  <si>
    <t>Built-in speakers and audio system</t>
  </si>
  <si>
    <t>Cabinets for supplies</t>
  </si>
  <si>
    <t>Climate control system (heating and cooling)</t>
  </si>
  <si>
    <t>Consider shed roof style bump-out off the garage</t>
  </si>
  <si>
    <t>Energy-efficient and motion-activated lighting</t>
  </si>
  <si>
    <t>Epoxy-coated garage floor</t>
  </si>
  <si>
    <t>Flexible and modular storage solutions</t>
  </si>
  <si>
    <t>Foldable or wall-mounted worktables</t>
  </si>
  <si>
    <t>Folding ladder for compact storage and easy access to high spaces</t>
  </si>
  <si>
    <t>Garage lofted storage under high ceiling</t>
  </si>
  <si>
    <t>Heavy-duty floor mats</t>
  </si>
  <si>
    <t>High-quality LED lighting</t>
  </si>
  <si>
    <t>Insulated garage doors</t>
  </si>
  <si>
    <t>Lift to attic storage?</t>
  </si>
  <si>
    <t>Magnetic tool holders for easy access and organization</t>
  </si>
  <si>
    <t>Multi-functional garage cabinets</t>
  </si>
  <si>
    <t>Painted or coated walls for easy cleaning and improved aesthetics</t>
  </si>
  <si>
    <t xml:space="preserve">Parachute lit up behind it </t>
  </si>
  <si>
    <t>Psychedelic mural</t>
  </si>
  <si>
    <t>Retractable extension cord reel</t>
  </si>
  <si>
    <t>Shed roof style bump-out off the garage</t>
  </si>
  <si>
    <t>Shelving and storage units</t>
  </si>
  <si>
    <t>Skylights or additional windows for natural light</t>
  </si>
  <si>
    <t>Sliding screens for garage door opening</t>
  </si>
  <si>
    <t>Smart garage door opener with app control</t>
  </si>
  <si>
    <t>Stackable storage containers</t>
  </si>
  <si>
    <t>Storage bins</t>
  </si>
  <si>
    <t>Storage hooks</t>
  </si>
  <si>
    <t>Store items above garage door</t>
  </si>
  <si>
    <t>Store shit above garage door</t>
  </si>
  <si>
    <t>Beverage fridge</t>
  </si>
  <si>
    <t>Passage</t>
  </si>
  <si>
    <t>Bulletin board</t>
  </si>
  <si>
    <t>Cleaning supplies area</t>
  </si>
  <si>
    <t>Decorative elements like posters, artwork, or neon signs</t>
  </si>
  <si>
    <t>Extra freezer</t>
  </si>
  <si>
    <t>Extra refrigerator</t>
  </si>
  <si>
    <t>Fire extinguisher</t>
  </si>
  <si>
    <t>First aid station</t>
  </si>
  <si>
    <t>Mini-fridge or snack station for refreshments</t>
  </si>
  <si>
    <t>Mop sink</t>
  </si>
  <si>
    <t>Pressure washer station</t>
  </si>
  <si>
    <t>Safety equipment storage (safety glasses, gloves, etc.)</t>
  </si>
  <si>
    <t>Temp Gauge</t>
  </si>
  <si>
    <t>Utility sink for washing hands and tools</t>
  </si>
  <si>
    <t>Air compressor station</t>
  </si>
  <si>
    <t>Vehicle</t>
  </si>
  <si>
    <t>Appliance dolly storage</t>
  </si>
  <si>
    <t>Ball and sports gear storage</t>
  </si>
  <si>
    <t>Bike storage hoist</t>
  </si>
  <si>
    <t>Car maintenance &amp; detailing center</t>
  </si>
  <si>
    <t>Charging station for electric vehicles</t>
  </si>
  <si>
    <t>Digital parking assist system</t>
  </si>
  <si>
    <t>Gardening supplies and tool storage</t>
  </si>
  <si>
    <t>Hanging tapestry or planter over vehicle as welcome home</t>
  </si>
  <si>
    <t>Outdoor gear storage</t>
  </si>
  <si>
    <t>Over Vehicle Ceiling Mounted Storage Racks</t>
  </si>
  <si>
    <t>Overhead storage</t>
  </si>
  <si>
    <t>Parking area for vehicles</t>
  </si>
  <si>
    <t>Retractable workbench for added space</t>
  </si>
  <si>
    <t>Wall power rack</t>
  </si>
  <si>
    <t>Ceiling-mounted retractable extension cords and air hoses</t>
  </si>
  <si>
    <t>Workshop</t>
  </si>
  <si>
    <t>Charging station for power tools</t>
  </si>
  <si>
    <t>Cleats on walls for tools</t>
  </si>
  <si>
    <t>Cubbies</t>
  </si>
  <si>
    <t>Dustpan and brush</t>
  </si>
  <si>
    <t>Electrical project area</t>
  </si>
  <si>
    <t>Extension cord storage</t>
  </si>
  <si>
    <t>Hand tool station</t>
  </si>
  <si>
    <t>Home workshop</t>
  </si>
  <si>
    <t>Lighting and electrical supplies storage</t>
  </si>
  <si>
    <t>Mobile work cart for projects</t>
  </si>
  <si>
    <t>Paint and chemicals storage cabinet</t>
  </si>
  <si>
    <t>Pegboard walls for customizable tool storage</t>
  </si>
  <si>
    <t>Pipe rack</t>
  </si>
  <si>
    <t>Plumbing supplies storage</t>
  </si>
  <si>
    <t>Power tool station</t>
  </si>
  <si>
    <t>Rolling tool chest</t>
  </si>
  <si>
    <t>Task chair or stool</t>
  </si>
  <si>
    <t>Tool storage area</t>
  </si>
  <si>
    <t>Tool storage section</t>
  </si>
  <si>
    <t>TV or projector setup for entertainment</t>
  </si>
  <si>
    <t>Ventilation system for improved air quality</t>
  </si>
  <si>
    <t>Vertical storage for long items (lumber, PVC pipes, etc.)</t>
  </si>
  <si>
    <t>Woodworking area</t>
  </si>
  <si>
    <t>Workbench</t>
  </si>
  <si>
    <t>3D printer and maker space</t>
  </si>
  <si>
    <t>A designated area for kids' toys and activities</t>
  </si>
  <si>
    <t>Air hockey table area</t>
  </si>
  <si>
    <t>Art or hobby station for creative projects</t>
  </si>
  <si>
    <t>Art studio</t>
  </si>
  <si>
    <t>Automotive fluid storage and disposal area</t>
  </si>
  <si>
    <t>Bar area</t>
  </si>
  <si>
    <t>Barbell set</t>
  </si>
  <si>
    <t>Battery &amp; battery recycling center</t>
  </si>
  <si>
    <t>Board game storage</t>
  </si>
  <si>
    <t>Bulk food storage</t>
  </si>
  <si>
    <t>Canning and preservation area</t>
  </si>
  <si>
    <t>Carpet and rug storage</t>
  </si>
  <si>
    <t>Composting area</t>
  </si>
  <si>
    <t>Container gardening storage</t>
  </si>
  <si>
    <t>Darts and game area</t>
  </si>
  <si>
    <t>Dedicated space for a golf cart or utility vehicle</t>
  </si>
  <si>
    <t>Dedicated space for a pool table, foosball, or other games</t>
  </si>
  <si>
    <t>DIY project area</t>
  </si>
  <si>
    <t>Drywall and masonry supplies storage</t>
  </si>
  <si>
    <t>Dust vac system</t>
  </si>
  <si>
    <t>Earthquake and disaster supplies storage</t>
  </si>
  <si>
    <t>Fencing and gate supplies storage</t>
  </si>
  <si>
    <t>Fire safety equipment storage</t>
  </si>
  <si>
    <t>Fishing gear storage</t>
  </si>
  <si>
    <t>Flood and storm supplies storage</t>
  </si>
  <si>
    <t>Flooring and tile storage</t>
  </si>
  <si>
    <t>Foosball table area</t>
  </si>
  <si>
    <t>Furniture storage</t>
  </si>
  <si>
    <t>Garage gym area</t>
  </si>
  <si>
    <t>Garden tool cleaning station</t>
  </si>
  <si>
    <t>Gardening zone</t>
  </si>
  <si>
    <t>Golf equipment storage</t>
  </si>
  <si>
    <t>Grease and oil-resistant garage floor mats</t>
  </si>
  <si>
    <t>Greenhouse area</t>
  </si>
  <si>
    <t>Grill and outdoor cooking storage</t>
  </si>
  <si>
    <t>Hazardous waste disposal area</t>
  </si>
  <si>
    <t>Heating and cooling supplies storage</t>
  </si>
  <si>
    <t>Helmet and protective gear storage</t>
  </si>
  <si>
    <t>Hobby and craft area</t>
  </si>
  <si>
    <t>Home automation system storage</t>
  </si>
  <si>
    <t>Home car lift for easier maintenance and repairs</t>
  </si>
  <si>
    <t>Home gym</t>
  </si>
  <si>
    <t>Home improvement supplies area</t>
  </si>
  <si>
    <t>Home office</t>
  </si>
  <si>
    <t>Home security system storage</t>
  </si>
  <si>
    <t>Home theater</t>
  </si>
  <si>
    <t>Inflatable and outdoor toy storage</t>
  </si>
  <si>
    <t>Insulation storage</t>
  </si>
  <si>
    <t>Irrigation system storage</t>
  </si>
  <si>
    <t>Kayak and canoe storage</t>
  </si>
  <si>
    <t>Kids' toy storage</t>
  </si>
  <si>
    <t>Landscaping materials storage</t>
  </si>
  <si>
    <t>Laundry area</t>
  </si>
  <si>
    <t>Lockable storage cabinets for valuable tools and equipment</t>
  </si>
  <si>
    <t>Locker room area</t>
  </si>
  <si>
    <t>Luggage storage</t>
  </si>
  <si>
    <t>Massage and relaxation area</t>
  </si>
  <si>
    <t>Metalworking area</t>
  </si>
  <si>
    <t>Motorcycle storage</t>
  </si>
  <si>
    <t>Moving supplies storage</t>
  </si>
  <si>
    <t>Mudroom area</t>
  </si>
  <si>
    <t>Music practice area</t>
  </si>
  <si>
    <t>Outdoor furniture storage</t>
  </si>
  <si>
    <t>Outdoor game storage</t>
  </si>
  <si>
    <t>Outdoor lighting storage</t>
  </si>
  <si>
    <t>Paint and chemical storage</t>
  </si>
  <si>
    <t>Pantry storage</t>
  </si>
  <si>
    <t>Patio and deck supplies storage</t>
  </si>
  <si>
    <t>Paving and hardscaping materials storage</t>
  </si>
  <si>
    <t>Pest control storage</t>
  </si>
  <si>
    <t>Pet supplies storage</t>
  </si>
  <si>
    <t>Photography studio</t>
  </si>
  <si>
    <t>Ping pong table area</t>
  </si>
  <si>
    <t>Play area</t>
  </si>
  <si>
    <t>Plumbing project area</t>
  </si>
  <si>
    <t>Pool table area</t>
  </si>
  <si>
    <t>Portable generator and emergency preparedness supplies</t>
  </si>
  <si>
    <t>Pottery studio</t>
  </si>
  <si>
    <t>Rainwater collection system for eco-friendly water usage</t>
  </si>
  <si>
    <t>Ramp storage</t>
  </si>
  <si>
    <t>Reading and quiet area</t>
  </si>
  <si>
    <t>Recycling bins</t>
  </si>
  <si>
    <t>Recycling station</t>
  </si>
  <si>
    <t>Renewable energy equipment storage</t>
  </si>
  <si>
    <t>Repair and maintenance area</t>
  </si>
  <si>
    <t>Roofing supplies storage</t>
  </si>
  <si>
    <t>Safety equipment storage</t>
  </si>
  <si>
    <t>Sandbox storage</t>
  </si>
  <si>
    <t>Sauna or steam room area</t>
  </si>
  <si>
    <t>Scaffolding storage</t>
  </si>
  <si>
    <t>Security system and cameras</t>
  </si>
  <si>
    <t>Seed starting area</t>
  </si>
  <si>
    <t>Sewing and fabric area</t>
  </si>
  <si>
    <t>Shower and changing area</t>
  </si>
  <si>
    <t>Ski and snowboard storage</t>
  </si>
  <si>
    <t>Small appliances storage</t>
  </si>
  <si>
    <t>Smart home technology storage</t>
  </si>
  <si>
    <t>Snack station</t>
  </si>
  <si>
    <t>Solar panel storage</t>
  </si>
  <si>
    <t>Solar panels on the roof for energy efficiency</t>
  </si>
  <si>
    <t>Space for a motorcycle or ATV</t>
  </si>
  <si>
    <t>Spare tire storage</t>
  </si>
  <si>
    <t>Sports equipment storage</t>
  </si>
  <si>
    <t>Sports practice area</t>
  </si>
  <si>
    <t>Surveillance equipment storage</t>
  </si>
  <si>
    <t>Swing set and playset storage</t>
  </si>
  <si>
    <t>Trampoline storage</t>
  </si>
  <si>
    <t>Upholstery area</t>
  </si>
  <si>
    <t>Vertical garden storage</t>
  </si>
  <si>
    <t>Video game area</t>
  </si>
  <si>
    <t>Wall-mounted hooks</t>
  </si>
  <si>
    <t>Wall-mounted storage for helmets and other personal protective gear</t>
  </si>
  <si>
    <t>Wall-mounted tire racks for seasonal tire storage</t>
  </si>
  <si>
    <t>Water feature supplies storage</t>
  </si>
  <si>
    <t>Water filtration system storage</t>
  </si>
  <si>
    <t>Weather station area</t>
  </si>
  <si>
    <t>Welding area</t>
  </si>
  <si>
    <t>Window and door storage</t>
  </si>
  <si>
    <t>Wine storage</t>
  </si>
  <si>
    <t>Workout and fitness gear storage</t>
  </si>
  <si>
    <t>Yoga and stretching area</t>
  </si>
  <si>
    <t>Book shelf</t>
  </si>
  <si>
    <t>Bookcase</t>
  </si>
  <si>
    <t>Ceiling Fan</t>
  </si>
  <si>
    <t>Dining Room</t>
  </si>
  <si>
    <t xml:space="preserve">Custom organizational inserts and pullouts in cabinets and drawers.  </t>
  </si>
  <si>
    <t>Custom portable laptop stand</t>
  </si>
  <si>
    <t>Divdier wall that moves</t>
  </si>
  <si>
    <t>Hard Surface Flooring with Area Rugs</t>
  </si>
  <si>
    <t>Home automation</t>
  </si>
  <si>
    <t>How can I avoid PFAS</t>
  </si>
  <si>
    <t>internet VPN through hardware for home?</t>
  </si>
  <si>
    <t>Linen closet serving as hamper and supply storage in addition to linen</t>
  </si>
  <si>
    <t>Mudroom</t>
  </si>
  <si>
    <t>Natural materials</t>
  </si>
  <si>
    <t>New overhead lighting</t>
  </si>
  <si>
    <t>Photometrics on home</t>
  </si>
  <si>
    <t>Security camera</t>
  </si>
  <si>
    <t>Smart home technology</t>
  </si>
  <si>
    <t>Kitchen</t>
  </si>
  <si>
    <t>Built-in refrigerator</t>
  </si>
  <si>
    <t>Appliances</t>
  </si>
  <si>
    <t>Cooktop</t>
  </si>
  <si>
    <t>Freestanding refrigerator</t>
  </si>
  <si>
    <t>Range</t>
  </si>
  <si>
    <t>Toaster Oven</t>
  </si>
  <si>
    <t>Ventilation hood</t>
  </si>
  <si>
    <t>Wall oven</t>
  </si>
  <si>
    <t>Wine cooler</t>
  </si>
  <si>
    <t>Appliance garage</t>
  </si>
  <si>
    <t>Beaded inset</t>
  </si>
  <si>
    <t>Bulkhead into cabinets or have uppers with glass (no open tops)</t>
  </si>
  <si>
    <t>Cup pulls</t>
  </si>
  <si>
    <t>Custom</t>
  </si>
  <si>
    <t>Drawer organizers</t>
  </si>
  <si>
    <t>Face-framed</t>
  </si>
  <si>
    <t>Flat-panel</t>
  </si>
  <si>
    <t>Frameless</t>
  </si>
  <si>
    <t>Glass-front</t>
  </si>
  <si>
    <t>Integrated handles</t>
  </si>
  <si>
    <t>Knobs</t>
  </si>
  <si>
    <t>Lazy Susan</t>
  </si>
  <si>
    <t>Open shelving</t>
  </si>
  <si>
    <t>Pantry organization</t>
  </si>
  <si>
    <t>Pull-out shelves</t>
  </si>
  <si>
    <t>Pulls</t>
  </si>
  <si>
    <t>Raised-panel</t>
  </si>
  <si>
    <t>Semi-custom</t>
  </si>
  <si>
    <t>Shaker</t>
  </si>
  <si>
    <t>Stock</t>
  </si>
  <si>
    <t>Coffe Mug showcase</t>
  </si>
  <si>
    <t>Coffee Bar</t>
  </si>
  <si>
    <t>Coffee or breakfast bar in deep pantry unit</t>
  </si>
  <si>
    <t>Coffee station</t>
  </si>
  <si>
    <t>Enough height above cabinets for coffee gear</t>
  </si>
  <si>
    <t>Espresso machine</t>
  </si>
  <si>
    <t>Tea station</t>
  </si>
  <si>
    <t>Bridge faucet</t>
  </si>
  <si>
    <t>Ceramic tile</t>
  </si>
  <si>
    <t>Concrete</t>
  </si>
  <si>
    <t>Double-bowl</t>
  </si>
  <si>
    <t>Farmhouse</t>
  </si>
  <si>
    <t>Glass tile</t>
  </si>
  <si>
    <t>Granite</t>
  </si>
  <si>
    <t>Laminate</t>
  </si>
  <si>
    <t>Marble</t>
  </si>
  <si>
    <t>Porcelain tile</t>
  </si>
  <si>
    <t>Pull-down faucet</t>
  </si>
  <si>
    <t>Pull-out faucet</t>
  </si>
  <si>
    <t>Quartz</t>
  </si>
  <si>
    <t>Single-bowl</t>
  </si>
  <si>
    <t>Solid surface</t>
  </si>
  <si>
    <t>Stainless steel</t>
  </si>
  <si>
    <t>Stone</t>
  </si>
  <si>
    <t>Top-mount</t>
  </si>
  <si>
    <t>Undermount</t>
  </si>
  <si>
    <t>Wood</t>
  </si>
  <si>
    <t>Appliance placement</t>
  </si>
  <si>
    <t>Kitchen Layout</t>
  </si>
  <si>
    <t>Counter height</t>
  </si>
  <si>
    <t>Galley</t>
  </si>
  <si>
    <t>Island</t>
  </si>
  <si>
    <t>L-shaped</t>
  </si>
  <si>
    <t>Peninsula</t>
  </si>
  <si>
    <t>Storage accessibility</t>
  </si>
  <si>
    <t>Toe kick space</t>
  </si>
  <si>
    <t>U-shaped</t>
  </si>
  <si>
    <t>Work surface depth</t>
  </si>
  <si>
    <t>Zone-Cleaning</t>
  </si>
  <si>
    <t>Zone-Coffee &amp; Tea</t>
  </si>
  <si>
    <t>Zone-Cook</t>
  </si>
  <si>
    <t>Zone-Eat-In Kitchen</t>
  </si>
  <si>
    <t>Zone-Prep</t>
  </si>
  <si>
    <t>Bartender's tool cabinet</t>
  </si>
  <si>
    <t>Kitchenette/Wet Bar</t>
  </si>
  <si>
    <t>Basement-Great Room</t>
  </si>
  <si>
    <t>Beer tap section</t>
  </si>
  <si>
    <t>Beverage Cooler with glass front</t>
  </si>
  <si>
    <t>Beverage Station on buffet or sideboard with decanter &amp; ice bucket with platter etc</t>
  </si>
  <si>
    <t>Breakfast Bar or Island</t>
  </si>
  <si>
    <t>Breakfast Nook</t>
  </si>
  <si>
    <t>Butler's Pantry area</t>
  </si>
  <si>
    <t>Café Type seating near kitchnette off knee wall</t>
  </si>
  <si>
    <t xml:space="preserve">Chilled Liqour &amp; Glass cooler </t>
  </si>
  <si>
    <t>Cocktail glass cabinet</t>
  </si>
  <si>
    <t>Cocktail Station behind bar with back lit shelfs</t>
  </si>
  <si>
    <t>Cocktail tools drawer</t>
  </si>
  <si>
    <t>Decanter and tray</t>
  </si>
  <si>
    <t>Dedicated weed cabinet like liqour</t>
  </si>
  <si>
    <t>Dinner Tray Storage</t>
  </si>
  <si>
    <t>Frosted glass liquor cabinets</t>
  </si>
  <si>
    <t>Ice Maker &amp; Bucket</t>
  </si>
  <si>
    <t>Liquor Bottle back bar type storage</t>
  </si>
  <si>
    <t>Model Train to run joints and liquor drinks around the room</t>
  </si>
  <si>
    <t>Overhead wine glass storage</t>
  </si>
  <si>
    <t>Pendant Lighting over bar</t>
  </si>
  <si>
    <t>Pivot main functional wall to adjacent wall and then bar off the elbow where kitchen is now</t>
  </si>
  <si>
    <t>Pull up bar</t>
  </si>
  <si>
    <t>Refrigerated liquor cabinet</t>
  </si>
  <si>
    <t>Service Island with two counter heights, seating w/ back, and butcher block tops</t>
  </si>
  <si>
    <t>Two counter heights on the island</t>
  </si>
  <si>
    <t>Under Cabinet Lighting</t>
  </si>
  <si>
    <t>Walk up bar counter w/ pendant lights</t>
  </si>
  <si>
    <t>Wall-mounted dartboard section</t>
  </si>
  <si>
    <t>Whiskey or scotch tasting plate</t>
  </si>
  <si>
    <t>Wine Fridge with Glass Storage possibly overhead</t>
  </si>
  <si>
    <t>Banquette seating</t>
  </si>
  <si>
    <t>Seating</t>
  </si>
  <si>
    <t>Bar stools</t>
  </si>
  <si>
    <t>Dining chairs</t>
  </si>
  <si>
    <t>Analogous color scheme</t>
  </si>
  <si>
    <t>Shell</t>
  </si>
  <si>
    <t>Bold accents</t>
  </si>
  <si>
    <t>Complementary colors</t>
  </si>
  <si>
    <t>Engineered wood</t>
  </si>
  <si>
    <t>Hardwood</t>
  </si>
  <si>
    <t>Monochromatic</t>
  </si>
  <si>
    <t>Neutral</t>
  </si>
  <si>
    <t>Vinyl</t>
  </si>
  <si>
    <t>24” prep sink away from dish washing area w/ adjacent trash hole</t>
  </si>
  <si>
    <t>48" grocery staging area</t>
  </si>
  <si>
    <t>Accent lighting</t>
  </si>
  <si>
    <t>Accessible appliances</t>
  </si>
  <si>
    <t>Accessible storage</t>
  </si>
  <si>
    <t>Adjustable counter height</t>
  </si>
  <si>
    <t>Adjustable drawer organizers</t>
  </si>
  <si>
    <t>Adjustable shelves</t>
  </si>
  <si>
    <t>Ambient lighting</t>
  </si>
  <si>
    <t>Appliance lift</t>
  </si>
  <si>
    <t>Automated window shades</t>
  </si>
  <si>
    <t>Bakeware organizer</t>
  </si>
  <si>
    <t>Baking cabinet</t>
  </si>
  <si>
    <t>Baking sheet storage</t>
  </si>
  <si>
    <t>Bamboo cabinetry</t>
  </si>
  <si>
    <t>Bar sink faucet</t>
  </si>
  <si>
    <t>Bay window</t>
  </si>
  <si>
    <t>Beverage center</t>
  </si>
  <si>
    <t>Bluetooth speakers</t>
  </si>
  <si>
    <t>Breakfast nook</t>
  </si>
  <si>
    <t>Built-in bread box</t>
  </si>
  <si>
    <t>Built-in coffee maker</t>
  </si>
  <si>
    <t>Built-in cutting boards</t>
  </si>
  <si>
    <t>Built-in mixer stand</t>
  </si>
  <si>
    <t>Built-in pet feeding station</t>
  </si>
  <si>
    <t>Built-in spice rack</t>
  </si>
  <si>
    <t>Built-in television</t>
  </si>
  <si>
    <t>Butler's pantry</t>
  </si>
  <si>
    <t>Chalkboard wall</t>
  </si>
  <si>
    <t>Charging drawer</t>
  </si>
  <si>
    <t>Charging stations</t>
  </si>
  <si>
    <t>Coffee bar</t>
  </si>
  <si>
    <t>Colander sink insert</t>
  </si>
  <si>
    <t>Compact refrigerator</t>
  </si>
  <si>
    <t>Composting system</t>
  </si>
  <si>
    <t>Convertible furniture</t>
  </si>
  <si>
    <t>Cook book storage area possibly exposed</t>
  </si>
  <si>
    <t>Cookbook area in recipe station</t>
  </si>
  <si>
    <t>Cookbook storage</t>
  </si>
  <si>
    <t>Cooks cabinet containing all wares needed</t>
  </si>
  <si>
    <t>Cookware organizer</t>
  </si>
  <si>
    <t>Cork flooring</t>
  </si>
  <si>
    <t>Cork wall</t>
  </si>
  <si>
    <t>Corner cabinet carousel</t>
  </si>
  <si>
    <t>Corner sink</t>
  </si>
  <si>
    <t>Counter stools</t>
  </si>
  <si>
    <t>Cubbies in kitchen like Lions Gate</t>
  </si>
  <si>
    <t>Custom artwork</t>
  </si>
  <si>
    <t>Custom backsplash</t>
  </si>
  <si>
    <t>Custom bar</t>
  </si>
  <si>
    <t>Custom breakfast bar</t>
  </si>
  <si>
    <t>Custom built-in</t>
  </si>
  <si>
    <t>Custom cabinetry</t>
  </si>
  <si>
    <t>Custom countertops</t>
  </si>
  <si>
    <t>Custom drawer dividers</t>
  </si>
  <si>
    <t>Custom etched glass door</t>
  </si>
  <si>
    <t>Custom flooring</t>
  </si>
  <si>
    <t>Custom glasswork</t>
  </si>
  <si>
    <t>Custom hardware</t>
  </si>
  <si>
    <t>Custom island</t>
  </si>
  <si>
    <t>Custom kitchen organization</t>
  </si>
  <si>
    <t>Custom light fixtures</t>
  </si>
  <si>
    <t>Custom lighting design</t>
  </si>
  <si>
    <t>Custom metalwork</t>
  </si>
  <si>
    <t>Custom millwork</t>
  </si>
  <si>
    <t>Custom molding</t>
  </si>
  <si>
    <t>Custom paint finishes</t>
  </si>
  <si>
    <t>Custom range hood</t>
  </si>
  <si>
    <t>Custom seating</t>
  </si>
  <si>
    <t>Custom sink accessories</t>
  </si>
  <si>
    <t>Custom stone work</t>
  </si>
  <si>
    <t>Custom storage solutions</t>
  </si>
  <si>
    <t>Custom tile mural</t>
  </si>
  <si>
    <t>Custom trim</t>
  </si>
  <si>
    <t>Custom upholstery</t>
  </si>
  <si>
    <t>Custom vent hood cover</t>
  </si>
  <si>
    <t>Custom wall treatments</t>
  </si>
  <si>
    <t>Custom window film</t>
  </si>
  <si>
    <t>Custom window treatments</t>
  </si>
  <si>
    <t>Custom woodwork</t>
  </si>
  <si>
    <t>Customizable backsplash system</t>
  </si>
  <si>
    <t>Decorative lighting</t>
  </si>
  <si>
    <t>Decorative pendant lights</t>
  </si>
  <si>
    <t>Decorative tile inlays</t>
  </si>
  <si>
    <t>Decorative vent hood</t>
  </si>
  <si>
    <t>Decorative window treatments</t>
  </si>
  <si>
    <t>Dish drying cabinet</t>
  </si>
  <si>
    <t>Dish soap from pump-up through counter</t>
  </si>
  <si>
    <t>Divided drawer storage and full extension drawers</t>
  </si>
  <si>
    <t>Double oven</t>
  </si>
  <si>
    <t>Drainboard sink</t>
  </si>
  <si>
    <t>Drawer microwave</t>
  </si>
  <si>
    <t>Drying rack over the sink up in the air</t>
  </si>
  <si>
    <t>Dual dishwashers</t>
  </si>
  <si>
    <t>Dutch door</t>
  </si>
  <si>
    <t>Energy Star appliances</t>
  </si>
  <si>
    <t>Energy-efficient insulation</t>
  </si>
  <si>
    <t>Energy-efficient windows</t>
  </si>
  <si>
    <t>Extendable island countertop</t>
  </si>
  <si>
    <t>Fabric window treatments</t>
  </si>
  <si>
    <t>Flush inset cabinets</t>
  </si>
  <si>
    <t>Fold-down table</t>
  </si>
  <si>
    <t>Food prep zone with trash hole and sorted trash cans that pull out</t>
  </si>
  <si>
    <t>Food processing area</t>
  </si>
  <si>
    <t>Frosted glass door</t>
  </si>
  <si>
    <t>Full depth copper range hood</t>
  </si>
  <si>
    <t>Garden window</t>
  </si>
  <si>
    <t>Gas leak detector</t>
  </si>
  <si>
    <t>Glass china cabinet</t>
  </si>
  <si>
    <t>Glass display cabinet</t>
  </si>
  <si>
    <t>Greenhouse window</t>
  </si>
  <si>
    <t>Handles on cabinets not knobs</t>
  </si>
  <si>
    <t>Hands-free faucet</t>
  </si>
  <si>
    <t>Hanging fruit basket</t>
  </si>
  <si>
    <t>Hanging lights over the island</t>
  </si>
  <si>
    <t>Herb garden</t>
  </si>
  <si>
    <t>Hidden outlets</t>
  </si>
  <si>
    <t>Hidden step stool</t>
  </si>
  <si>
    <t>Hidden trash and recycling bins</t>
  </si>
  <si>
    <t>Home security system</t>
  </si>
  <si>
    <t>Hot water dispenser</t>
  </si>
  <si>
    <t>Ice maker</t>
  </si>
  <si>
    <t>Include some mostly drawers over cabinets on lowers</t>
  </si>
  <si>
    <t>Indoor herb garden</t>
  </si>
  <si>
    <t>In-drawer lighting</t>
  </si>
  <si>
    <t>Induction cooktop</t>
  </si>
  <si>
    <t>In-Floor root cellar</t>
  </si>
  <si>
    <t>Instant hot water tap</t>
  </si>
  <si>
    <t>Integrated cookbook holder</t>
  </si>
  <si>
    <t>Integrated cutting board</t>
  </si>
  <si>
    <t>Integrated dish rack</t>
  </si>
  <si>
    <t>Integrated drainboard</t>
  </si>
  <si>
    <t>Integrated scale</t>
  </si>
  <si>
    <t>Integrated seating</t>
  </si>
  <si>
    <t>Integrated sound system</t>
  </si>
  <si>
    <t>Integrated USB charging ports</t>
  </si>
  <si>
    <t>Kitchen automation system</t>
  </si>
  <si>
    <t>Kitchen herb garden</t>
  </si>
  <si>
    <t>Kitchen island seating</t>
  </si>
  <si>
    <t>Kitchen island with seating</t>
  </si>
  <si>
    <t>Knife block drawer</t>
  </si>
  <si>
    <t>Layered lighting</t>
  </si>
  <si>
    <t>LED light fixtures</t>
  </si>
  <si>
    <t>Lid storage</t>
  </si>
  <si>
    <t>Lined cabinets</t>
  </si>
  <si>
    <t>Linen Closet</t>
  </si>
  <si>
    <t>Low VOC paint</t>
  </si>
  <si>
    <t>Magnetic knife strip</t>
  </si>
  <si>
    <t>Magnetic wall</t>
  </si>
  <si>
    <t>Message center in kitchen</t>
  </si>
  <si>
    <t>Metal window treatments</t>
  </si>
  <si>
    <t>Mobile kitchen island</t>
  </si>
  <si>
    <t>Motion sensor lighting</t>
  </si>
  <si>
    <t>Motorized window opener</t>
  </si>
  <si>
    <t>Motorized window treatments</t>
  </si>
  <si>
    <t>Narrow pull out drawer for max out of tight spaces</t>
  </si>
  <si>
    <t>Narrow slide out for knifes.</t>
  </si>
  <si>
    <t>Natural fiber window treatments</t>
  </si>
  <si>
    <t>Natural stone</t>
  </si>
  <si>
    <t>Operable transom windows</t>
  </si>
  <si>
    <t>Pantry</t>
  </si>
  <si>
    <t>Pegboard cabinet organizer</t>
  </si>
  <si>
    <t>Pegboard wall</t>
  </si>
  <si>
    <t>Pegboard wall storage</t>
  </si>
  <si>
    <t>Plate and dish organizer</t>
  </si>
  <si>
    <t>Plate organizer drawer</t>
  </si>
  <si>
    <t>Pocket doors</t>
  </si>
  <si>
    <t>Pop-up outlets</t>
  </si>
  <si>
    <t>Pot filler</t>
  </si>
  <si>
    <t>Pot rack</t>
  </si>
  <si>
    <t>Prep sink</t>
  </si>
  <si>
    <t>Prep trash hole</t>
  </si>
  <si>
    <t>Pre-rinse faucet</t>
  </si>
  <si>
    <t>Pull-out cutting board</t>
  </si>
  <si>
    <t>Pull-out pantry</t>
  </si>
  <si>
    <t>Pull-out trash and recycling bins</t>
  </si>
  <si>
    <t>Radiant floor heating</t>
  </si>
  <si>
    <t>Recessed lighting</t>
  </si>
  <si>
    <t>Recipe station</t>
  </si>
  <si>
    <t>Reclaimed wood</t>
  </si>
  <si>
    <t>Recycled glass countertops</t>
  </si>
  <si>
    <t>Recycled metal backsplash</t>
  </si>
  <si>
    <t>Recycling center</t>
  </si>
  <si>
    <t>Retractable appliance shelf</t>
  </si>
  <si>
    <t>Retractable counter space</t>
  </si>
  <si>
    <t>Retractable pot rack</t>
  </si>
  <si>
    <t>Retractable screen door</t>
  </si>
  <si>
    <t>Retractable television mount</t>
  </si>
  <si>
    <t>Retractable towel rack</t>
  </si>
  <si>
    <t>Reverse osmosis with bottle filler</t>
  </si>
  <si>
    <t>Roll down area for small countertop appliances</t>
  </si>
  <si>
    <t>Salvaged wood island</t>
  </si>
  <si>
    <t>Sensor-activated exhaust fan</t>
  </si>
  <si>
    <t>Sensor-activated paper towel dispenser</t>
  </si>
  <si>
    <t>Sensor-activated soap dispenser</t>
  </si>
  <si>
    <t>Side-spray faucet</t>
  </si>
  <si>
    <t>Single-lever faucet</t>
  </si>
  <si>
    <t>Skylights</t>
  </si>
  <si>
    <t>Sliding barn door</t>
  </si>
  <si>
    <t>Smart air quality monitor</t>
  </si>
  <si>
    <t>Smart appliances</t>
  </si>
  <si>
    <t>Smart cooking thermometer</t>
  </si>
  <si>
    <t>Smart lighting controls</t>
  </si>
  <si>
    <t>Smart oven with cooking programs</t>
  </si>
  <si>
    <t>Smart recipe app integration</t>
  </si>
  <si>
    <t>Smart refrigerator with touchscreen</t>
  </si>
  <si>
    <t>Smart smoke detector</t>
  </si>
  <si>
    <t>Solar panels</t>
  </si>
  <si>
    <t>Solar tubes</t>
  </si>
  <si>
    <t>Sous vide machine</t>
  </si>
  <si>
    <t>Steam oven</t>
  </si>
  <si>
    <t>Streaming device integration</t>
  </si>
  <si>
    <t>Sub-zero fridge</t>
  </si>
  <si>
    <t>Sustainable cabinetry</t>
  </si>
  <si>
    <t>Tablet docking station</t>
  </si>
  <si>
    <t>Tablet stand</t>
  </si>
  <si>
    <t>Teppanyaki grill</t>
  </si>
  <si>
    <t>Terrazzo countertops</t>
  </si>
  <si>
    <t>Tile accents</t>
  </si>
  <si>
    <t>Toe kick lighting</t>
  </si>
  <si>
    <t>Touch-activated faucet</t>
  </si>
  <si>
    <t>Touchless faucet</t>
  </si>
  <si>
    <t>Touchless technology</t>
  </si>
  <si>
    <t>Track lighting</t>
  </si>
  <si>
    <t>Trash hole near butcher block</t>
  </si>
  <si>
    <t>Under-cabinet lighting section</t>
  </si>
  <si>
    <t>Under-sink organizer</t>
  </si>
  <si>
    <t>Use rods in cabinets to hang pots etc</t>
  </si>
  <si>
    <t>Utensil racks to hang in cooks cabinet</t>
  </si>
  <si>
    <t>Vac and cleaning station in kitchen</t>
  </si>
  <si>
    <t>Vacuum slit in floor to sweep into</t>
  </si>
  <si>
    <t>Vertical plate storage</t>
  </si>
  <si>
    <t>Vertical tray storage</t>
  </si>
  <si>
    <t>Voice-activated appliances</t>
  </si>
  <si>
    <t>Voice-activated personal assistant</t>
  </si>
  <si>
    <t>Wall microwave</t>
  </si>
  <si>
    <t>Wall-mounted pot filler</t>
  </si>
  <si>
    <t>Warming drawer</t>
  </si>
  <si>
    <t>Water filtration system</t>
  </si>
  <si>
    <t>Water-saving faucet aerator</t>
  </si>
  <si>
    <t>Wet bar</t>
  </si>
  <si>
    <t>Whiteboard wall</t>
  </si>
  <si>
    <t>Wi-Fi enabled kitchen scale</t>
  </si>
  <si>
    <t>Wi-Fi enabled range hood</t>
  </si>
  <si>
    <t>Window seating</t>
  </si>
  <si>
    <t>Window storage</t>
  </si>
  <si>
    <t>Wine storage system</t>
  </si>
  <si>
    <t>Wood in the countertop design-endgrain</t>
  </si>
  <si>
    <t>Wood window treatments</t>
  </si>
  <si>
    <t>Mudroom Entry</t>
  </si>
  <si>
    <t>Office</t>
  </si>
  <si>
    <t>360-degree rotating monitor arm</t>
  </si>
  <si>
    <t>Adjustable height side table</t>
  </si>
  <si>
    <t>Adjustable laptop tray for couch use</t>
  </si>
  <si>
    <t>Air purifier for office</t>
  </si>
  <si>
    <t>Anti-fatigue mat</t>
  </si>
  <si>
    <t>Appliance garage for hiding clutter</t>
  </si>
  <si>
    <t>Architectural drafting table</t>
  </si>
  <si>
    <t>Armrests</t>
  </si>
  <si>
    <t>Art display easel</t>
  </si>
  <si>
    <t>Art on office wall where you can see it from kitchen</t>
  </si>
  <si>
    <t>Artificial plants for low-light areas</t>
  </si>
  <si>
    <t>Artwork with motivational quotes</t>
  </si>
  <si>
    <t>Audio interface</t>
  </si>
  <si>
    <t>Automatic pencil sharpener</t>
  </si>
  <si>
    <t>Backdrop for video calls</t>
  </si>
  <si>
    <t>Bamboo organizer for office supplies</t>
  </si>
  <si>
    <t>Battery backup power supply</t>
  </si>
  <si>
    <t>Bench seating with storage</t>
  </si>
  <si>
    <t>Beverage warmer</t>
  </si>
  <si>
    <t>Bicycle desk</t>
  </si>
  <si>
    <t>Biophilic design elements</t>
  </si>
  <si>
    <t>Blinds or curtains for window privacy</t>
  </si>
  <si>
    <t>Blue light blocking glasses</t>
  </si>
  <si>
    <t>Bluetooth keyboard</t>
  </si>
  <si>
    <t>Bluetooth mouse</t>
  </si>
  <si>
    <t>Bookends</t>
  </si>
  <si>
    <t>Breakroom vending machine</t>
  </si>
  <si>
    <t>Built-in bookshelves</t>
  </si>
  <si>
    <t>Built-in speakers for audio</t>
  </si>
  <si>
    <t>Cable management</t>
  </si>
  <si>
    <t>Cable organizer clips</t>
  </si>
  <si>
    <t>Calendar</t>
  </si>
  <si>
    <t>Carpal tunnel prevention wrist rest</t>
  </si>
  <si>
    <t>Chair</t>
  </si>
  <si>
    <t>Chair adjustability</t>
  </si>
  <si>
    <t>Charging stand for smartwatch</t>
  </si>
  <si>
    <t>Charging station for multiple devices</t>
  </si>
  <si>
    <t>Coasters for beverages</t>
  </si>
  <si>
    <t>Collapsible laptop stand</t>
  </si>
  <si>
    <t>Compact all-in-one desktop computer</t>
  </si>
  <si>
    <t>Compact trash can</t>
  </si>
  <si>
    <t>Computer workstation</t>
  </si>
  <si>
    <t>Cork trivets for hot beverages</t>
  </si>
  <si>
    <t>Corkboard wall for pinning ideas</t>
  </si>
  <si>
    <t>Corner conservatory with hanging plants and water feature</t>
  </si>
  <si>
    <t>Couch in office</t>
  </si>
  <si>
    <t>Decorative file folders</t>
  </si>
  <si>
    <t>Desk lamp</t>
  </si>
  <si>
    <t>Desk-mounted privacy panel</t>
  </si>
  <si>
    <t>Desktop fan</t>
  </si>
  <si>
    <t>Desktop humidifier</t>
  </si>
  <si>
    <t>Desktop organizer</t>
  </si>
  <si>
    <t>Diffuser for essential oils</t>
  </si>
  <si>
    <t>Docking drawer for charging station</t>
  </si>
  <si>
    <t>Document camera for presentations</t>
  </si>
  <si>
    <t>Document stand for easy reference</t>
  </si>
  <si>
    <t>Dry erase markers and eraser</t>
  </si>
  <si>
    <t>Dual Computer Monitor(s)</t>
  </si>
  <si>
    <t>Earplugs for noise reduction</t>
  </si>
  <si>
    <t>Electric adjustable standing desk</t>
  </si>
  <si>
    <t>Ergonomic footrest cushion</t>
  </si>
  <si>
    <t>Ergonomic kneeling chair</t>
  </si>
  <si>
    <t>Ergonomic office chair with neck support</t>
  </si>
  <si>
    <t>Ergonomic pen or stylus</t>
  </si>
  <si>
    <t>Expandable file organizer</t>
  </si>
  <si>
    <t>Eye strain reduction</t>
  </si>
  <si>
    <t>File cart with locking wheels</t>
  </si>
  <si>
    <t>File folder labels</t>
  </si>
  <si>
    <t>Filing cabinet</t>
  </si>
  <si>
    <t>Filing cabinet section</t>
  </si>
  <si>
    <t>Finger grip mouse</t>
  </si>
  <si>
    <t>Fireproof safe for valuables</t>
  </si>
  <si>
    <t>Floating shelves for added storage</t>
  </si>
  <si>
    <t>Floor-to-ceiling windows for natural light</t>
  </si>
  <si>
    <t>Foldable treadmill desk</t>
  </si>
  <si>
    <t>Footrest</t>
  </si>
  <si>
    <t>Framed photos of loved ones</t>
  </si>
  <si>
    <t>French door room divider</t>
  </si>
  <si>
    <t>Full-length mirror for office</t>
  </si>
  <si>
    <t>Gel seat cushion for added comfort</t>
  </si>
  <si>
    <t>Glass dry erase board</t>
  </si>
  <si>
    <t>Green wall with live plants</t>
  </si>
  <si>
    <t>Handheld vacuum for easy cleanup</t>
  </si>
  <si>
    <t>Hands-free sanitizer dispenser</t>
  </si>
  <si>
    <t>Hanging file organizer</t>
  </si>
  <si>
    <t>Headphones</t>
  </si>
  <si>
    <t>Height-adjustable drafting chair</t>
  </si>
  <si>
    <t>Height-adjustable standing desk converter</t>
  </si>
  <si>
    <t>Herringbone floor pattern</t>
  </si>
  <si>
    <t>Hidden cable storage box</t>
  </si>
  <si>
    <t>High-speed internet router</t>
  </si>
  <si>
    <t>Indoor bicycle storage rack</t>
  </si>
  <si>
    <t>Indoor water fountain for relaxation</t>
  </si>
  <si>
    <t>Inspirational posters</t>
  </si>
  <si>
    <t>Inspirational quote decals</t>
  </si>
  <si>
    <t>Interactive whiteboard system</t>
  </si>
  <si>
    <t>Keyboard</t>
  </si>
  <si>
    <t>Keyboard placement</t>
  </si>
  <si>
    <t>Keyboard wrist rest pad</t>
  </si>
  <si>
    <t>Label maker for organization</t>
  </si>
  <si>
    <t>Ladder bookshelf</t>
  </si>
  <si>
    <t>Laptop cooling pad</t>
  </si>
  <si>
    <t>Laptop privacy screen</t>
  </si>
  <si>
    <t>Laptop riser for proper ergonomics</t>
  </si>
  <si>
    <t>Large-format printer for posters</t>
  </si>
  <si>
    <t>Laser pointer for presentations</t>
  </si>
  <si>
    <t>L-Desk finishing inside room</t>
  </si>
  <si>
    <t>Leaning bookshelf with desk</t>
  </si>
  <si>
    <t>LED desk lamp with USB charging port</t>
  </si>
  <si>
    <t>LED ring light for video calls</t>
  </si>
  <si>
    <t>Lighting</t>
  </si>
  <si>
    <t>Lounge area</t>
  </si>
  <si>
    <t>L-Shaped desk in office</t>
  </si>
  <si>
    <t>Lumbar support</t>
  </si>
  <si>
    <t>Magnetic dry erase calendar</t>
  </si>
  <si>
    <t>Mesh office supply organizer</t>
  </si>
  <si>
    <t>Message center in office</t>
  </si>
  <si>
    <t>Microphone for high-quality audio</t>
  </si>
  <si>
    <t>Mini fridge for beverages and snacks</t>
  </si>
  <si>
    <t>Mobile laptop cart</t>
  </si>
  <si>
    <t>Modular storage system</t>
  </si>
  <si>
    <t>Monitor height</t>
  </si>
  <si>
    <t>Monitor riser for proper height</t>
  </si>
  <si>
    <t>Motion sensor trash can</t>
  </si>
  <si>
    <t>Mounted paper towel dispenser</t>
  </si>
  <si>
    <t>Mouse</t>
  </si>
  <si>
    <t>Mouse pad with wrist support</t>
  </si>
  <si>
    <t>Mouse placement</t>
  </si>
  <si>
    <t>Multifunctional printer/copier/scanner</t>
  </si>
  <si>
    <t>Noise-canceling headphones</t>
  </si>
  <si>
    <t>Noise-reducing curtains</t>
  </si>
  <si>
    <t>Office chair seat cushion</t>
  </si>
  <si>
    <t>Office chair with massage feature</t>
  </si>
  <si>
    <t>Office plants for low maintenance</t>
  </si>
  <si>
    <t>Office supply caddy</t>
  </si>
  <si>
    <t>Office swing for relaxation</t>
  </si>
  <si>
    <t>Ottoman with hidden storage</t>
  </si>
  <si>
    <t>Overhead projector for presentations</t>
  </si>
  <si>
    <t>Overhead storage cabinets</t>
  </si>
  <si>
    <t>Paper shredder</t>
  </si>
  <si>
    <t>Paperless office tools</t>
  </si>
  <si>
    <t>Partition walls for privacy</t>
  </si>
  <si>
    <t>Pen and pencil holder</t>
  </si>
  <si>
    <t>Personalized nameplate</t>
  </si>
  <si>
    <t>Personalized office door sign</t>
  </si>
  <si>
    <t>Phone charger stand</t>
  </si>
  <si>
    <t>Phone headset for hands-free calls</t>
  </si>
  <si>
    <t>Picture ledge for displaying artwork</t>
  </si>
  <si>
    <t>Pinboard for reminders</t>
  </si>
  <si>
    <t>Plantation shudders on inside and especially at Jessica's windows</t>
  </si>
  <si>
    <t>Jess Office</t>
  </si>
  <si>
    <t>Plants with air-purifying qualities</t>
  </si>
  <si>
    <t>Portable document scanner</t>
  </si>
  <si>
    <t>Portable heater for colder months</t>
  </si>
  <si>
    <t>Post-it notes in various sizes</t>
  </si>
  <si>
    <t>Power strip</t>
  </si>
  <si>
    <t>Printer</t>
  </si>
  <si>
    <t>Printer and scanner section</t>
  </si>
  <si>
    <t>Printer stand</t>
  </si>
  <si>
    <t>Privacy phone booth for calls</t>
  </si>
  <si>
    <t>Privacy screen for monitor</t>
  </si>
  <si>
    <t>Protective keyboard cover</t>
  </si>
  <si>
    <t>Quality scanner for documents</t>
  </si>
  <si>
    <t>Quiet office fan</t>
  </si>
  <si>
    <t>Rechargeable batteries and charger</t>
  </si>
  <si>
    <t>Reclining office chair</t>
  </si>
  <si>
    <t>Retractable ID badge holder</t>
  </si>
  <si>
    <t>Rolling file cart</t>
  </si>
  <si>
    <t>Rolling storage cart</t>
  </si>
  <si>
    <t>Room divider with storage</t>
  </si>
  <si>
    <t>Rotating desk organizer</t>
  </si>
  <si>
    <t>Rotating whiteboard easel</t>
  </si>
  <si>
    <t>Saddle seat ergonomic chair</t>
  </si>
  <si>
    <t>Scanner</t>
  </si>
  <si>
    <t>Scented candles or air fresheners</t>
  </si>
  <si>
    <t>Screen cleaning kit</t>
  </si>
  <si>
    <t>SD card reader</t>
  </si>
  <si>
    <t>Sectional sofa for break area</t>
  </si>
  <si>
    <t>Self-watering planters</t>
  </si>
  <si>
    <t>Shelves</t>
  </si>
  <si>
    <t>Sit-stand stool for active seating</t>
  </si>
  <si>
    <t>Skylight for natural lighting</t>
  </si>
  <si>
    <t>Sliding door storage cabinet</t>
  </si>
  <si>
    <t>Small desk fountain</t>
  </si>
  <si>
    <t>Smart home automation system</t>
  </si>
  <si>
    <t>Smart lighting control system</t>
  </si>
  <si>
    <t>Smartphone stand</t>
  </si>
  <si>
    <t>Snack drawer organizer</t>
  </si>
  <si>
    <t>Soundproofing panels for noise reduction</t>
  </si>
  <si>
    <t>Speakers</t>
  </si>
  <si>
    <t>Stackable letter trays</t>
  </si>
  <si>
    <t>Standing desk balance board</t>
  </si>
  <si>
    <t>Standing desk for office</t>
  </si>
  <si>
    <t>Stationery organizer</t>
  </si>
  <si>
    <t>Storage Closet</t>
  </si>
  <si>
    <t>Study area</t>
  </si>
  <si>
    <t>Stylish floor lamp for ambiance</t>
  </si>
  <si>
    <t>Surge protector with USB ports</t>
  </si>
  <si>
    <t>Tablet stand for easy reference</t>
  </si>
  <si>
    <t>Tabletop filing system</t>
  </si>
  <si>
    <t>Tabletop zen garden</t>
  </si>
  <si>
    <t>Tea and coffee station</t>
  </si>
  <si>
    <t>Telescoping document tube</t>
  </si>
  <si>
    <t>Temperature control mug</t>
  </si>
  <si>
    <t>Throw pillows for added comfort</t>
  </si>
  <si>
    <t>Touchless water cooler</t>
  </si>
  <si>
    <t>Touchscreen monitor</t>
  </si>
  <si>
    <t>Travel mug for beverages</t>
  </si>
  <si>
    <t>Umbrella stand near entrance</t>
  </si>
  <si>
    <t>Under-desk cable tray</t>
  </si>
  <si>
    <t>Under-desk exercise equipment</t>
  </si>
  <si>
    <t>Under-desk storage drawers</t>
  </si>
  <si>
    <t>USB hub for multiple devices</t>
  </si>
  <si>
    <t>Ventilated laptop stand</t>
  </si>
  <si>
    <t>Vertical file organizer</t>
  </si>
  <si>
    <t>Video conferencing equipment</t>
  </si>
  <si>
    <t>Vision board section for joint project planning</t>
  </si>
  <si>
    <t>Wall clock</t>
  </si>
  <si>
    <t>Wall sconces for ambient lighting</t>
  </si>
  <si>
    <t>Wall-mounted desk for small spaces</t>
  </si>
  <si>
    <t>Wall-mounted magazine rack</t>
  </si>
  <si>
    <t>Wall-mounted pegboard organizer</t>
  </si>
  <si>
    <t>Wall-mounted planters for added greenery</t>
  </si>
  <si>
    <t>Wall-mounted pull-up bar</t>
  </si>
  <si>
    <t>Wall-mounted retractable clothesline</t>
  </si>
  <si>
    <t>Wall-mounted storage baskets</t>
  </si>
  <si>
    <t>Wall-mounted TV for presentations</t>
  </si>
  <si>
    <t>Waste bin with recycling compartment</t>
  </si>
  <si>
    <t>Water dispenser with hot and cold options</t>
  </si>
  <si>
    <t>Webcam</t>
  </si>
  <si>
    <t>Webcam cover for privacy</t>
  </si>
  <si>
    <t>Window film for privacy and glare reduction</t>
  </si>
  <si>
    <t>Wireless keyboard and mouse combo</t>
  </si>
  <si>
    <t>Wireless presentation remote</t>
  </si>
  <si>
    <t>Wood desk organizer set</t>
  </si>
  <si>
    <t>Writeable planning wall</t>
  </si>
  <si>
    <t>Writing desk with hutch</t>
  </si>
  <si>
    <t>Yoga mat for office stretches</t>
  </si>
  <si>
    <t>Zen garden for relaxation</t>
  </si>
  <si>
    <t>Outdoor</t>
  </si>
  <si>
    <t>Fix ventilation behind masonry walls</t>
  </si>
  <si>
    <t>Exterior Façade</t>
  </si>
  <si>
    <t>"leaf stopper" gutter guards</t>
  </si>
  <si>
    <t>Archery range</t>
  </si>
  <si>
    <t>Back up generator</t>
  </si>
  <si>
    <t>Back Yard</t>
  </si>
  <si>
    <t>Backup generator area</t>
  </si>
  <si>
    <t>Bamboo forest</t>
  </si>
  <si>
    <t>Bat house</t>
  </si>
  <si>
    <t>BBQ masorny grill</t>
  </si>
  <si>
    <t>Beach entry pool</t>
  </si>
  <si>
    <t>Beehive</t>
  </si>
  <si>
    <t>Bike shed: A shed designed for storing bicycles and related gear.</t>
  </si>
  <si>
    <t>Bike storage area</t>
  </si>
  <si>
    <t>Bird house, feeder, and bath</t>
  </si>
  <si>
    <t>Birdhouse village</t>
  </si>
  <si>
    <t>Birdwatching hide</t>
  </si>
  <si>
    <t>Boat shed: A shed or structure for storing boats and related equipment.</t>
  </si>
  <si>
    <t>Bocce ball court</t>
  </si>
  <si>
    <t>Bog garden</t>
  </si>
  <si>
    <t>Bottle tree</t>
  </si>
  <si>
    <t>Bottle wall</t>
  </si>
  <si>
    <t>Butterfly garden</t>
  </si>
  <si>
    <t>Cactus garden</t>
  </si>
  <si>
    <t>Carnivorous plant garden</t>
  </si>
  <si>
    <t>Change up exterior entrance to make it more grand and detailed</t>
  </si>
  <si>
    <t>Front Yard</t>
  </si>
  <si>
    <t>Chicken coop</t>
  </si>
  <si>
    <t>Climbing wall</t>
  </si>
  <si>
    <t>Compost Pile</t>
  </si>
  <si>
    <t>Contemplative garden walk path with stone center piece</t>
  </si>
  <si>
    <t>Cornhole setup</t>
  </si>
  <si>
    <t>Covered hot tub</t>
  </si>
  <si>
    <t>Covered patio</t>
  </si>
  <si>
    <t>Covered swing bench</t>
  </si>
  <si>
    <t>Custom mail box</t>
  </si>
  <si>
    <t>Custom tree swing</t>
  </si>
  <si>
    <t>Deck with built-in seating</t>
  </si>
  <si>
    <t>DIY greenhouse from recycled materials</t>
  </si>
  <si>
    <t>Dog run</t>
  </si>
  <si>
    <t>Driftwood sculpture</t>
  </si>
  <si>
    <t>Drought-tolerant landscaping</t>
  </si>
  <si>
    <t>Drystone wall</t>
  </si>
  <si>
    <t>Earthbag building</t>
  </si>
  <si>
    <t>Earthship garden</t>
  </si>
  <si>
    <t>Edible forest garden</t>
  </si>
  <si>
    <t>Elevated garden beds</t>
  </si>
  <si>
    <t>Extend the garage like porte cochere</t>
  </si>
  <si>
    <t>Fairy garden</t>
  </si>
  <si>
    <t>Fern gully</t>
  </si>
  <si>
    <t>Fire garden</t>
  </si>
  <si>
    <t>Fire pit</t>
  </si>
  <si>
    <t>Firewood shed: A shed specifically designed for storing and drying firewood.</t>
  </si>
  <si>
    <t>Fishpond with waterfall</t>
  </si>
  <si>
    <t>Floating deck</t>
  </si>
  <si>
    <t>Floating garden</t>
  </si>
  <si>
    <t>Floor fan (custom)</t>
  </si>
  <si>
    <t>Fountain</t>
  </si>
  <si>
    <t>Garage shed: A detached garage used for parking vehicles and storing tools.</t>
  </si>
  <si>
    <t>Garden amphitheater</t>
  </si>
  <si>
    <t>Garden arch</t>
  </si>
  <si>
    <t>Garden bell tower</t>
  </si>
  <si>
    <t>Garden bridge</t>
  </si>
  <si>
    <t>Garden canopy</t>
  </si>
  <si>
    <t>Garden folly</t>
  </si>
  <si>
    <t>Garden folly with arch</t>
  </si>
  <si>
    <t>Garden folly with bridge</t>
  </si>
  <si>
    <t>Garden folly with dome</t>
  </si>
  <si>
    <t>Garden folly with gate</t>
  </si>
  <si>
    <t>Garden folly with greenhouse</t>
  </si>
  <si>
    <t>Garden folly with pavilion</t>
  </si>
  <si>
    <t>Garden folly with pond</t>
  </si>
  <si>
    <t>Garden folly with sculpture</t>
  </si>
  <si>
    <t>Garden folly with seat</t>
  </si>
  <si>
    <t>Garden folly with secret passage</t>
  </si>
  <si>
    <t>Garden folly with tower</t>
  </si>
  <si>
    <t>Garden folly with trellis</t>
  </si>
  <si>
    <t>Garden folly with wall</t>
  </si>
  <si>
    <t>Garden footbridge</t>
  </si>
  <si>
    <t>Garden grotto</t>
  </si>
  <si>
    <t>Garden igloo</t>
  </si>
  <si>
    <t>Garden island</t>
  </si>
  <si>
    <t>Garden labyrinth</t>
  </si>
  <si>
    <t>Garden lighthouse</t>
  </si>
  <si>
    <t>Garden maze</t>
  </si>
  <si>
    <t>Garden of remembrance</t>
  </si>
  <si>
    <t>Garden pergola with plants</t>
  </si>
  <si>
    <t>Garden pool with fountain</t>
  </si>
  <si>
    <t>Garden pyramid</t>
  </si>
  <si>
    <t>Garden railway</t>
  </si>
  <si>
    <t>Garden shed: Specifically designed for storing gardening tools and supplies.</t>
  </si>
  <si>
    <t>Garden sphere</t>
  </si>
  <si>
    <t>Garden stream</t>
  </si>
  <si>
    <t>Garden sundial</t>
  </si>
  <si>
    <t>Garden swing</t>
  </si>
  <si>
    <t>Garden tea house</t>
  </si>
  <si>
    <t>Garden terraces</t>
  </si>
  <si>
    <t>Garden totem poles</t>
  </si>
  <si>
    <t>Garden tower</t>
  </si>
  <si>
    <t>Garden trampoline</t>
  </si>
  <si>
    <t>Garden trellis</t>
  </si>
  <si>
    <t>Garden tunnels</t>
  </si>
  <si>
    <t>Garden waterfall</t>
  </si>
  <si>
    <t>Garden whirligig</t>
  </si>
  <si>
    <t>Garden windmill</t>
  </si>
  <si>
    <t>Garden zipline</t>
  </si>
  <si>
    <t>Gazebo</t>
  </si>
  <si>
    <t>Gazebo shed: A combination of a shed and gazebo, offering storage and a covered seating area.</t>
  </si>
  <si>
    <t>Geodesic dome</t>
  </si>
  <si>
    <t>Glass bottle greenhouse</t>
  </si>
  <si>
    <t>Glass garden art</t>
  </si>
  <si>
    <t>Green roof</t>
  </si>
  <si>
    <t>Green tunnel</t>
  </si>
  <si>
    <t>Greenhouse</t>
  </si>
  <si>
    <t>Side Yard</t>
  </si>
  <si>
    <t>Greenhouse shed: A combination of a shed and greenhouse, often used for growing plants and seedlings.</t>
  </si>
  <si>
    <t>Grill</t>
  </si>
  <si>
    <t>Guesthouse shed: A small, separate living space for visitors.</t>
  </si>
  <si>
    <t>Gym shed: A personal workout space with exercise equipment.</t>
  </si>
  <si>
    <t>Hammock area</t>
  </si>
  <si>
    <t>Hanging garden</t>
  </si>
  <si>
    <t>Hanging moss garden</t>
  </si>
  <si>
    <t>Hay shed: A structure for storing hay, feed, or agricultural supplies.</t>
  </si>
  <si>
    <t>Hillside slide</t>
  </si>
  <si>
    <t>Hobbit house</t>
  </si>
  <si>
    <t>Horseshoe pit</t>
  </si>
  <si>
    <t>How can I incorporate stone piers into my porch designs</t>
  </si>
  <si>
    <t>Ice rink</t>
  </si>
  <si>
    <t>Inflatable outdoor movie screen</t>
  </si>
  <si>
    <t>In-ground trampoline</t>
  </si>
  <si>
    <t>Insect hotel</t>
  </si>
  <si>
    <t>Koi pond</t>
  </si>
  <si>
    <t>Labyrinth</t>
  </si>
  <si>
    <t>Land art installation</t>
  </si>
  <si>
    <t>Lawn light pole w/ electrical outlet</t>
  </si>
  <si>
    <t>Lighted garden path</t>
  </si>
  <si>
    <t>Livestock shed: A shelter for animals like chickens, goats, or rabbits.</t>
  </si>
  <si>
    <t>Living fence</t>
  </si>
  <si>
    <t>Living fence with plants</t>
  </si>
  <si>
    <t>Living garden bench</t>
  </si>
  <si>
    <t>Living garden sculpture</t>
  </si>
  <si>
    <t>Living teepee</t>
  </si>
  <si>
    <t>Living wall</t>
  </si>
  <si>
    <t>Living willow structure</t>
  </si>
  <si>
    <t>Log balance beam</t>
  </si>
  <si>
    <t>Log garden bed</t>
  </si>
  <si>
    <t>Make a field for the backyard to play lawn games on</t>
  </si>
  <si>
    <t>Make a mister for the back patio</t>
  </si>
  <si>
    <t>Man cave shed: A personal retreat or hobby space, typically for men.</t>
  </si>
  <si>
    <t>Mini golf course</t>
  </si>
  <si>
    <t>Moon garden</t>
  </si>
  <si>
    <t>Moongate</t>
  </si>
  <si>
    <t>Moss lawn</t>
  </si>
  <si>
    <t>Mushroom cultivation area</t>
  </si>
  <si>
    <t>Native plant garden</t>
  </si>
  <si>
    <t>Natural dye garden</t>
  </si>
  <si>
    <t>Natural swimming pond</t>
  </si>
  <si>
    <t>Nature-based play area</t>
  </si>
  <si>
    <t>Observatory shed: A shed equipped with a telescope for stargazing.</t>
  </si>
  <si>
    <t>Obstacle course in woods</t>
  </si>
  <si>
    <t>Office shed: A dedicated workspace separate from the main living area.</t>
  </si>
  <si>
    <t>Outdoor air plant display</t>
  </si>
  <si>
    <t>Outdoor animal enclosure</t>
  </si>
  <si>
    <t>Outdoor aquaponics system</t>
  </si>
  <si>
    <t>Outdoor art installation</t>
  </si>
  <si>
    <t>Outdoor aviary</t>
  </si>
  <si>
    <t>Outdoor barre workout space</t>
  </si>
  <si>
    <t>Outdoor basket making area</t>
  </si>
  <si>
    <t>Outdoor beehive oven</t>
  </si>
  <si>
    <t>Outdoor blacksmith area</t>
  </si>
  <si>
    <t>Outdoor board game area</t>
  </si>
  <si>
    <t>Outdoor bonsai display</t>
  </si>
  <si>
    <t>Outdoor cabana</t>
  </si>
  <si>
    <t>Outdoor canopy bed</t>
  </si>
  <si>
    <t>Outdoor carving area</t>
  </si>
  <si>
    <t>Outdoor chandelier</t>
  </si>
  <si>
    <t>Outdoor chess set</t>
  </si>
  <si>
    <t>Outdoor classroom</t>
  </si>
  <si>
    <t>Outdoor clay oven</t>
  </si>
  <si>
    <t>Outdoor community library</t>
  </si>
  <si>
    <t>Outdoor dance floor</t>
  </si>
  <si>
    <t>Outdoor darkroom</t>
  </si>
  <si>
    <t>Outdoor dyeing area</t>
  </si>
  <si>
    <t>Outdoor fiber art</t>
  </si>
  <si>
    <t>Outdoor fireplace</t>
  </si>
  <si>
    <t>Outdoor fish farm</t>
  </si>
  <si>
    <t>Outdoor foundry</t>
  </si>
  <si>
    <t>Outdoor glass studio</t>
  </si>
  <si>
    <t>Outdoor gym</t>
  </si>
  <si>
    <t>Outdoor handwashing station</t>
  </si>
  <si>
    <t>Outdoor hanging plants</t>
  </si>
  <si>
    <t>Outdoor kiln</t>
  </si>
  <si>
    <t>Outdoor kiln area</t>
  </si>
  <si>
    <t>Outdoor kitchen &amp; dining</t>
  </si>
  <si>
    <t>Outdoor loom</t>
  </si>
  <si>
    <t>Outdoor maker space</t>
  </si>
  <si>
    <t>Outdoor meditation labyrinth</t>
  </si>
  <si>
    <t>Outdoor meditation space</t>
  </si>
  <si>
    <t>Outdoor metal art</t>
  </si>
  <si>
    <t>Outdoor metalworking area</t>
  </si>
  <si>
    <t>Outdoor mosaics</t>
  </si>
  <si>
    <t>Outdoor movie screen</t>
  </si>
  <si>
    <t>Outdoor mural</t>
  </si>
  <si>
    <t>Outdoor mural with plants</t>
  </si>
  <si>
    <t>Outdoor music area</t>
  </si>
  <si>
    <t>Outdoor nest chair</t>
  </si>
  <si>
    <t>Outdoor observatory</t>
  </si>
  <si>
    <t>Outdoor office space</t>
  </si>
  <si>
    <t>Outdoor painting studio</t>
  </si>
  <si>
    <t>Outdoor pet playground</t>
  </si>
  <si>
    <t>Outdoor photo booth</t>
  </si>
  <si>
    <t>Outdoor photography area</t>
  </si>
  <si>
    <t>Outdoor pizza oven</t>
  </si>
  <si>
    <t>Outdoor playhouse</t>
  </si>
  <si>
    <t>Outdoor pool</t>
  </si>
  <si>
    <t>Outdoor pottery display</t>
  </si>
  <si>
    <t>Outdoor pottery studio</t>
  </si>
  <si>
    <t>Outdoor printmaking area</t>
  </si>
  <si>
    <t>Outdoor reading nook</t>
  </si>
  <si>
    <t>Outdoor rock garden</t>
  </si>
  <si>
    <t>Outdoor root cellar</t>
  </si>
  <si>
    <t>Outdoor rope making</t>
  </si>
  <si>
    <t>Outdoor sand play area</t>
  </si>
  <si>
    <t>Outdoor sauna</t>
  </si>
  <si>
    <t>Outdoor sculpture park</t>
  </si>
  <si>
    <t>Outdoor sensory path</t>
  </si>
  <si>
    <t>Outdoor sleep space</t>
  </si>
  <si>
    <t>Outdoor solarium</t>
  </si>
  <si>
    <t>Outdoor stage</t>
  </si>
  <si>
    <t>Outdoor stained glass</t>
  </si>
  <si>
    <t>Outdoor tanning area</t>
  </si>
  <si>
    <t>Outdoor tea garden</t>
  </si>
  <si>
    <t>Outdoor textile area</t>
  </si>
  <si>
    <t>Outdoor train set</t>
  </si>
  <si>
    <t>Outdoor trash corral</t>
  </si>
  <si>
    <t>Outdoor water clock</t>
  </si>
  <si>
    <t>Outdoor water lab</t>
  </si>
  <si>
    <t>Outdoor water wall</t>
  </si>
  <si>
    <t>Outdoor weather vane</t>
  </si>
  <si>
    <t>Outdoor weaving area</t>
  </si>
  <si>
    <t>Outdoor weaving loom</t>
  </si>
  <si>
    <t>Outdoor wine tasting area</t>
  </si>
  <si>
    <t>Outdoor woodworking area</t>
  </si>
  <si>
    <t>Outdoor workout station</t>
  </si>
  <si>
    <t>Outdoor writing nook</t>
  </si>
  <si>
    <t>Outdoor yoga space</t>
  </si>
  <si>
    <t>Parkour training area</t>
  </si>
  <si>
    <t>Pergola</t>
  </si>
  <si>
    <t>Permaculture &amp; regenerative farming synthesis</t>
  </si>
  <si>
    <t>Permaculture concepts</t>
  </si>
  <si>
    <t>Permanent deer attraction</t>
  </si>
  <si>
    <t>Plant Hangers</t>
  </si>
  <si>
    <t>Playground set</t>
  </si>
  <si>
    <t>Playhouse shed: A small, child-sized structure for imaginative play.</t>
  </si>
  <si>
    <t>Pool and hot tub supplies storage</t>
  </si>
  <si>
    <t>Pool shed: A structure for storing pool equipment and supplies.</t>
  </si>
  <si>
    <t>Pop out sunroom off great room with gable roof</t>
  </si>
  <si>
    <t>Potting shed: A space for potting plants and storing gardening supplies.</t>
  </si>
  <si>
    <t>Rain chain</t>
  </si>
  <si>
    <t>Rain garden</t>
  </si>
  <si>
    <t>Rainwater collection system</t>
  </si>
  <si>
    <t>Raised garden bed</t>
  </si>
  <si>
    <t>Recycled material sculpture</t>
  </si>
  <si>
    <t>Rock balancing garden</t>
  </si>
  <si>
    <t>Rope bridge</t>
  </si>
  <si>
    <t>Rope swing into pond</t>
  </si>
  <si>
    <t>Sand volleyball court</t>
  </si>
  <si>
    <t>Sauna shed: A small shed containing a sauna for relaxation and wellness.</t>
  </si>
  <si>
    <t>Screened Porch</t>
  </si>
  <si>
    <t>Sculpture garden</t>
  </si>
  <si>
    <t>Seasonal storage</t>
  </si>
  <si>
    <t>Secret garden</t>
  </si>
  <si>
    <t>Secret garden door</t>
  </si>
  <si>
    <t>Sensory garden</t>
  </si>
  <si>
    <t>She shed: A personal retreat or hobby space, typically for women.</t>
  </si>
  <si>
    <t>Shooting gallery in woods</t>
  </si>
  <si>
    <t>Skate ramp</t>
  </si>
  <si>
    <t>Slackline</t>
  </si>
  <si>
    <t>Small space gardening section</t>
  </si>
  <si>
    <t>Solar panel installation</t>
  </si>
  <si>
    <t>Solar-powered water feature</t>
  </si>
  <si>
    <t>Spiral herb garden</t>
  </si>
  <si>
    <t>Spiral stone wall</t>
  </si>
  <si>
    <t>Splash pad</t>
  </si>
  <si>
    <t>Stargazing platform</t>
  </si>
  <si>
    <t>Stepping stone path</t>
  </si>
  <si>
    <t>Stone cairn garden</t>
  </si>
  <si>
    <t>Stone circle</t>
  </si>
  <si>
    <t>Stone labyrinth</t>
  </si>
  <si>
    <t>Storage shed: For storing tools, equipment, and other items.</t>
  </si>
  <si>
    <t>Studio shed: A space for artists, musicians, or other creative pursuits.</t>
  </si>
  <si>
    <t>Stumpery</t>
  </si>
  <si>
    <t>Sundial</t>
  </si>
  <si>
    <t>Sunken fire pit</t>
  </si>
  <si>
    <t>Suspension bridge</t>
  </si>
  <si>
    <t>Tiki bar</t>
  </si>
  <si>
    <t>Tiny house shed: A small, self-contained living space often used as a primary residence or vacation home.</t>
  </si>
  <si>
    <t>Tire garden</t>
  </si>
  <si>
    <t>Tire swing</t>
  </si>
  <si>
    <t>Tool Shed/Gardeners</t>
  </si>
  <si>
    <t>Tool shed: A small shed used exclusively for storing tools and equipment.</t>
  </si>
  <si>
    <t>Topiary garden</t>
  </si>
  <si>
    <t>Trampoline</t>
  </si>
  <si>
    <t>Tree stump carvings</t>
  </si>
  <si>
    <t>Tree stump garden</t>
  </si>
  <si>
    <t>Treehouse</t>
  </si>
  <si>
    <t>Turn down slab edge for back patios</t>
  </si>
  <si>
    <t>Vegetable garden</t>
  </si>
  <si>
    <t>Vehicle shed: A larger shed for storing vehicles, like cars, motorcycles, or ATVs.</t>
  </si>
  <si>
    <t>Vertical garden</t>
  </si>
  <si>
    <t>Vertical pallet garden</t>
  </si>
  <si>
    <t>Wasp traps w/ bait</t>
  </si>
  <si>
    <t>Water collection drum</t>
  </si>
  <si>
    <t>Water wheel</t>
  </si>
  <si>
    <t>Weather station</t>
  </si>
  <si>
    <t>Weatherproof outdoor speaker system</t>
  </si>
  <si>
    <t>Willow dome</t>
  </si>
  <si>
    <t>Wind turbine</t>
  </si>
  <si>
    <t>Workshop shed: A dedicated space for woodworking, metalworking, or other crafts.</t>
  </si>
  <si>
    <t>Zen garden</t>
  </si>
  <si>
    <t>Recreation</t>
  </si>
  <si>
    <t>Ancestry Tree as a physical wall object that is added to periodically</t>
  </si>
  <si>
    <t>Activity Zone</t>
  </si>
  <si>
    <t>Barbershop Chair</t>
  </si>
  <si>
    <t>Basketball Shooting Game over alleyway</t>
  </si>
  <si>
    <t>Bean Bags</t>
  </si>
  <si>
    <t>Board game shelving section where games names are clearly visible</t>
  </si>
  <si>
    <t>Board game table (served by card game table, but consider space for long term)</t>
  </si>
  <si>
    <t>Brain Training Counter with storage underneath (adjacent to utility wall)</t>
  </si>
  <si>
    <t>Buffet or sideboard</t>
  </si>
  <si>
    <t>Card Table</t>
  </si>
  <si>
    <t>Dedicated alleyway that could serve putting, shuffleboard, skeeball, bowling, and shooting</t>
  </si>
  <si>
    <t>Dediced surface for brain training phyiscal media</t>
  </si>
  <si>
    <t>Hanging Plants</t>
  </si>
  <si>
    <t>Hard surface flooring with area rugs</t>
  </si>
  <si>
    <t>Hobby Counter with storage underneath (off of utility wall)</t>
  </si>
  <si>
    <t>Indoor basketball court section</t>
  </si>
  <si>
    <t>Indoor Shooting Range using plastic ammo</t>
  </si>
  <si>
    <t>Large table for ongoing physical games</t>
  </si>
  <si>
    <t>Make more of my digital work a physical object</t>
  </si>
  <si>
    <t>Milky Way scaled model hangning from ceiling</t>
  </si>
  <si>
    <t>Music area</t>
  </si>
  <si>
    <t>Ongoing wall collage section</t>
  </si>
  <si>
    <t>Pinball machine</t>
  </si>
  <si>
    <t>Putting green or golf machine for basement</t>
  </si>
  <si>
    <t>Shooting gallery with trap through wall</t>
  </si>
  <si>
    <t>Slot Car track</t>
  </si>
  <si>
    <t>Small printer</t>
  </si>
  <si>
    <t>Speed Bag or 50lb Heavy Bag</t>
  </si>
  <si>
    <t>Spirograph</t>
  </si>
  <si>
    <t>Stowaway treadmill</t>
  </si>
  <si>
    <t>Treadmill (flip up type)</t>
  </si>
  <si>
    <t>Water Feature or Fountain</t>
  </si>
  <si>
    <t>Writeable Wall</t>
  </si>
  <si>
    <t>Pendumlum clock</t>
  </si>
  <si>
    <t>Additional Land</t>
  </si>
  <si>
    <t>Grandfather clock passageway that only opens when the dial is placed at 5pm. Plaque above with Jimmy Buffet lyric hint (5 o' clock somewhere)</t>
  </si>
  <si>
    <t>Data Closet</t>
  </si>
  <si>
    <t>Soundproofing for ceiling</t>
  </si>
  <si>
    <t>"Color of the month" painting area probably a 6 panel door where you paint one panel at a time</t>
  </si>
  <si>
    <t>Party</t>
  </si>
  <si>
    <t>3 in 1 Game Table: Pool, Air Hockey, and Ping Pong</t>
  </si>
  <si>
    <t>Arcade Game Machine</t>
  </si>
  <si>
    <t>Bar</t>
  </si>
  <si>
    <t>Billiard storage section</t>
  </si>
  <si>
    <t>Black light wall section</t>
  </si>
  <si>
    <t>Blacklight Poster Wall</t>
  </si>
  <si>
    <t>Candle Display section</t>
  </si>
  <si>
    <t>Cigar lounge serving as marijuana lounge</t>
  </si>
  <si>
    <t>Dance Floor inlay</t>
  </si>
  <si>
    <t>Dartboard Cabinet</t>
  </si>
  <si>
    <t>DJ booth section where digital music can be selected</t>
  </si>
  <si>
    <t>Glow-in-the-dark section</t>
  </si>
  <si>
    <t>Graffiti Wall where people can write whatever they want</t>
  </si>
  <si>
    <t>Hanging Bubble Chair or Swing</t>
  </si>
  <si>
    <t>Heavy bag with adjacent boxing gloves</t>
  </si>
  <si>
    <t>Juke Box</t>
  </si>
  <si>
    <t>Karaoke machine</t>
  </si>
  <si>
    <t>Lava Lamp</t>
  </si>
  <si>
    <t>LED dance floor edging like airplane</t>
  </si>
  <si>
    <t>Liquid light cast on ceiling</t>
  </si>
  <si>
    <t>Liquor Bottlle Collection of spent unique bottles</t>
  </si>
  <si>
    <t>Minature Distilling Machine</t>
  </si>
  <si>
    <t>Mirror section</t>
  </si>
  <si>
    <t>Multi-Colored Hand Painted Ceiling Tiles</t>
  </si>
  <si>
    <t>Paint ceiling tiles one at a time</t>
  </si>
  <si>
    <t>Ping pong (on pool table top)</t>
  </si>
  <si>
    <t>Pool equipment wall storage</t>
  </si>
  <si>
    <t>Punching bag in front of speaker but not blocking sound</t>
  </si>
  <si>
    <t>Slot Machine section</t>
  </si>
  <si>
    <t>Stereo Amp &amp; Speakers w/ Dedicated "DJ Booth" for picking music off computer</t>
  </si>
  <si>
    <t>Sticker wall</t>
  </si>
  <si>
    <t>Swing section</t>
  </si>
  <si>
    <t>Totem Pole around at least one support pillar where random items can be pinned over time</t>
  </si>
  <si>
    <t>Utilize Game Room/Billard room ideas</t>
  </si>
  <si>
    <t>Wall Cigar Humidor with work table in front (ability to come up and service pipes etc)</t>
  </si>
  <si>
    <t>Whiskey Tasting Two Leather Seats with Round Table Between (Chaise Lounges?)</t>
  </si>
  <si>
    <t>"New" display shelf/wall area to rotate new items in while cycling older ones to outer displays</t>
  </si>
  <si>
    <t>Theater</t>
  </si>
  <si>
    <t>24" TV for picture scrolling</t>
  </si>
  <si>
    <t>3-80" TVs in casements</t>
  </si>
  <si>
    <t>5.1 or better surround sound for all three TVs</t>
  </si>
  <si>
    <t>A "Now Showing" lightbox sign</t>
  </si>
  <si>
    <t>A film library or digital streaming access to thousands of movies</t>
  </si>
  <si>
    <t>Acoustic Ceiling or some other treatment that employs a hard lid with removable panels</t>
  </si>
  <si>
    <t>Adjustable armrests with built-in storage compartments</t>
  </si>
  <si>
    <t>Adjustable footrests or leg rests</t>
  </si>
  <si>
    <t>Adjustable headrests for personalized comfort</t>
  </si>
  <si>
    <t>Adjustable or motorized projector mount</t>
  </si>
  <si>
    <t>Blanket Ladder</t>
  </si>
  <si>
    <t>Build a modular TV casement system out of wood</t>
  </si>
  <si>
    <t>Built-in Bookcases for TV array with display shelfs and accent lighting</t>
  </si>
  <si>
    <t>Carpet (thick)</t>
  </si>
  <si>
    <t>Cat House built into casement</t>
  </si>
  <si>
    <t>Chaise lounge or bed</t>
  </si>
  <si>
    <t>Coffee Table-two level with interactive brain training elements TBD</t>
  </si>
  <si>
    <t>Couch with 2 Reciliners built -in</t>
  </si>
  <si>
    <t>Dedicated surround sound systems</t>
  </si>
  <si>
    <t>End Tables for all seats that recline</t>
  </si>
  <si>
    <t>End tables-custom with art top</t>
  </si>
  <si>
    <t>Fireplace in Casement with brick or stone (would consider options, but real fire that is vented is preferred)</t>
  </si>
  <si>
    <t>Gaming console built into bookcases</t>
  </si>
  <si>
    <t>Half Walls at backs of seating especially couch side</t>
  </si>
  <si>
    <t>Hammock</t>
  </si>
  <si>
    <t>Large computer ready TV screen</t>
  </si>
  <si>
    <t>Magnetic Chart for all-time entertainment ratings in casement somewhere</t>
  </si>
  <si>
    <t>Office in the corner of the great room where the owner can stand next to their chair</t>
  </si>
  <si>
    <t>Ottoman with storage for pedestal chair</t>
  </si>
  <si>
    <t>Pedestal Chair with ottoman</t>
  </si>
  <si>
    <t>Plantation Shutters for windows</t>
  </si>
  <si>
    <t>Rotate display items through the house and then archive it</t>
  </si>
  <si>
    <t>Standing area to enjoy media</t>
  </si>
  <si>
    <t>Standing Office Lectern off of adjacent wall</t>
  </si>
  <si>
    <t>Tray storage cabinet</t>
  </si>
  <si>
    <t>Wood Lounge Type Chair to serve as laying surface?</t>
  </si>
  <si>
    <t>360-degree video projection room</t>
  </si>
  <si>
    <t>Adult-sized ball pit</t>
  </si>
  <si>
    <t>Adult-sized indoor ball pit</t>
  </si>
  <si>
    <t>Aerial yoga setup</t>
  </si>
  <si>
    <t>Aerial yoga space</t>
  </si>
  <si>
    <t>Air plant display wall</t>
  </si>
  <si>
    <t>Airdyne</t>
  </si>
  <si>
    <t>Gym</t>
  </si>
  <si>
    <t>Annual movie-themed calendar display</t>
  </si>
  <si>
    <t>Aquarium</t>
  </si>
  <si>
    <t>Aquarium tunnel walkway</t>
  </si>
  <si>
    <t>Aquarium with exotic fish</t>
  </si>
  <si>
    <t>Aromatherapy relaxation area</t>
  </si>
  <si>
    <t>Art Studio Area &amp; Supply Storage</t>
  </si>
  <si>
    <t>Art studio with easels</t>
  </si>
  <si>
    <t>Art supply organization system</t>
  </si>
  <si>
    <t>Augmented reality gaming space</t>
  </si>
  <si>
    <t>Autographed movie poster collection</t>
  </si>
  <si>
    <t>Automated snack delivery system via model train or conveyor belt</t>
  </si>
  <si>
    <t>Balcony or terrace</t>
  </si>
  <si>
    <t>Ball pit</t>
  </si>
  <si>
    <t>Bar area with a variety of beverages, including a wine or liquor cabinet</t>
  </si>
  <si>
    <t>Baskets to hold exercise matts</t>
  </si>
  <si>
    <t>Bean-to-bar chocolate-making station</t>
  </si>
  <si>
    <t>Blu-ray, DVD, or media server for an extensive movie collection</t>
  </si>
  <si>
    <t>Bouldering wall</t>
  </si>
  <si>
    <t>Built-in massage or heated seats</t>
  </si>
  <si>
    <t>Caricature drawing station</t>
  </si>
  <si>
    <t>Cat Castle Corner</t>
  </si>
  <si>
    <t>Chalkboard wall for doodling</t>
  </si>
  <si>
    <t>Chandelier</t>
  </si>
  <si>
    <t>Entry</t>
  </si>
  <si>
    <t>Chest freezer</t>
  </si>
  <si>
    <t>Basement-Storage</t>
  </si>
  <si>
    <t>Cinema-inspired drink coasters</t>
  </si>
  <si>
    <t>Cinema-inspired throw blankets or tapestries</t>
  </si>
  <si>
    <t>Cinema-themed wallpaper or wall decals</t>
  </si>
  <si>
    <t>Circular bookshelf</t>
  </si>
  <si>
    <t>Circular bookshelf with hidden door</t>
  </si>
  <si>
    <t>Circular conversation pit</t>
  </si>
  <si>
    <t>Circular seating for group conversations</t>
  </si>
  <si>
    <t>Clapperboard wall clock</t>
  </si>
  <si>
    <t>Cocktail bar cabinet</t>
  </si>
  <si>
    <t>Colorful tapestry sliding curtain to serve as room divider</t>
  </si>
  <si>
    <t>Comfortable tiered seating with recliners or adjustable lounge chairs</t>
  </si>
  <si>
    <t>Computer pedestal in weight room</t>
  </si>
  <si>
    <t>Console table</t>
  </si>
  <si>
    <t>Conversation area</t>
  </si>
  <si>
    <t>Library</t>
  </si>
  <si>
    <t>Convertible furniture playground</t>
  </si>
  <si>
    <t>Costume closet</t>
  </si>
  <si>
    <t>Couch sleeve cover out of wood that serves as tabletop</t>
  </si>
  <si>
    <t>Cozy blankets or throws for added comfort</t>
  </si>
  <si>
    <t>Craft corner</t>
  </si>
  <si>
    <t>Cup holders and USB charging ports in seating</t>
  </si>
  <si>
    <t>Custom cinema-themed ceiling mural</t>
  </si>
  <si>
    <t>Custom constellation ceiling</t>
  </si>
  <si>
    <t>Custom etched glassware featuring favorite movie scenes</t>
  </si>
  <si>
    <t>Custom neon signs</t>
  </si>
  <si>
    <t>Custom shadow box display</t>
  </si>
  <si>
    <t>Custom stained glass skylight</t>
  </si>
  <si>
    <t>Custom-designed marquee or neon sign with the theater's name</t>
  </si>
  <si>
    <t>Customizable pre-show playlist</t>
  </si>
  <si>
    <t>Dedicated space for gaming consoles and other media devices</t>
  </si>
  <si>
    <t>Dedicated Video Game Racing Set-Up perhaps arcade cabinet</t>
  </si>
  <si>
    <t>Disco ball</t>
  </si>
  <si>
    <t>DIY bath bomb creation station</t>
  </si>
  <si>
    <t>DIY bath salt creation station</t>
  </si>
  <si>
    <t>DIY blacksmithing workshop</t>
  </si>
  <si>
    <t>DIY body butter creation station</t>
  </si>
  <si>
    <t>DIY body scrub creation station</t>
  </si>
  <si>
    <t>DIY bookbinding station</t>
  </si>
  <si>
    <t>DIY candle carving station</t>
  </si>
  <si>
    <t>DIY candle dipping station</t>
  </si>
  <si>
    <t>DIY candle-making station</t>
  </si>
  <si>
    <t>DIY cosmetics and skincare station</t>
  </si>
  <si>
    <t>DIY essential oil creation station</t>
  </si>
  <si>
    <t>DIY face mask creation station</t>
  </si>
  <si>
    <t>DIY glass blowing station</t>
  </si>
  <si>
    <t>DIY glassblowing workshop</t>
  </si>
  <si>
    <t>DIY jewelry-making station</t>
  </si>
  <si>
    <t>DIY lip balm creation station</t>
  </si>
  <si>
    <t>DIY loom weaving station</t>
  </si>
  <si>
    <t>DIY mosaic creation station</t>
  </si>
  <si>
    <t>DIY paper quilling station</t>
  </si>
  <si>
    <t>DIY papermaking station</t>
  </si>
  <si>
    <t>DIY perfume or cologne creation station</t>
  </si>
  <si>
    <t>DIY pottery glazing station</t>
  </si>
  <si>
    <t>DIY pottery wheel station</t>
  </si>
  <si>
    <t>DIY robotics workshop</t>
  </si>
  <si>
    <t>DIY science lab</t>
  </si>
  <si>
    <t>DIY silk-screen printing station</t>
  </si>
  <si>
    <t>DIY soap carving station</t>
  </si>
  <si>
    <t>DIY soap-making station</t>
  </si>
  <si>
    <t>DIY soapstone carving station</t>
  </si>
  <si>
    <t>DIY stained glass creation station</t>
  </si>
  <si>
    <t>DIY terrarium station</t>
  </si>
  <si>
    <t>DIY weaving and textile station</t>
  </si>
  <si>
    <t>DIY woodworking station</t>
  </si>
  <si>
    <t>DIY woodworking workshop</t>
  </si>
  <si>
    <t>Dog bean bag lounger</t>
  </si>
  <si>
    <t>Drop down 110" projection screen section</t>
  </si>
  <si>
    <t>Dumbbell rack</t>
  </si>
  <si>
    <t>Entrance Hall/Foyer classic design elements?</t>
  </si>
  <si>
    <t>Escape room setup</t>
  </si>
  <si>
    <t>Etch A Sketch wall</t>
  </si>
  <si>
    <t>Exercise matts that interlock like at good gyms</t>
  </si>
  <si>
    <t>Exercise Wall Charts</t>
  </si>
  <si>
    <t>Exposed brick (preferred by Jess)</t>
  </si>
  <si>
    <t>Felt letter board wall</t>
  </si>
  <si>
    <t>Fiber optic star ceiling</t>
  </si>
  <si>
    <t>Film festival posters or artwork</t>
  </si>
  <si>
    <t>Film-inspired table lamps or sconces</t>
  </si>
  <si>
    <t>Film-themed throw pillows or cushions</t>
  </si>
  <si>
    <t>Fire pit lounge area</t>
  </si>
  <si>
    <t>Fire proof safe room</t>
  </si>
  <si>
    <t>Fireplace mantel section</t>
  </si>
  <si>
    <t>Fireplace seating area</t>
  </si>
  <si>
    <t>Flip through poster thing</t>
  </si>
  <si>
    <t>Floor-to-ceiling jigsaw puzzle wall</t>
  </si>
  <si>
    <t>Floor-to-ceiling whiteboard wall</t>
  </si>
  <si>
    <t>Folding screen section</t>
  </si>
  <si>
    <t>Foosball table</t>
  </si>
  <si>
    <t>Formal Dining</t>
  </si>
  <si>
    <t>Foyer design elements I could incorporate at entrance</t>
  </si>
  <si>
    <t>Full length posing mirror</t>
  </si>
  <si>
    <t>Gallery wall with most recent art with picture lights</t>
  </si>
  <si>
    <t>Giant crossword puzzle wall</t>
  </si>
  <si>
    <t>Giant Lite-Brite wall</t>
  </si>
  <si>
    <t>Glass floor over an outdoor feature</t>
  </si>
  <si>
    <t>Green screen corner for movie-themed photoshoots</t>
  </si>
  <si>
    <t>Green screen video studio</t>
  </si>
  <si>
    <t>Greenhouse-inspired relaxation space</t>
  </si>
  <si>
    <t>Gym or workout area</t>
  </si>
  <si>
    <t>Hanging plants</t>
  </si>
  <si>
    <t>Have a couch for reading in final library design</t>
  </si>
  <si>
    <t>Hidden bookcase door entrance</t>
  </si>
  <si>
    <t>Hidden passages or secret rooms</t>
  </si>
  <si>
    <t>High-ceiling trapeze setup</t>
  </si>
  <si>
    <t>High-quality surround sound system (e.g., Dolby Atmos or DTS:X)</t>
  </si>
  <si>
    <t>High-tech relaxation pod</t>
  </si>
  <si>
    <t>Hobby model long term display</t>
  </si>
  <si>
    <t>Holographic or 3D movie display capabilities</t>
  </si>
  <si>
    <t>Home automation control center</t>
  </si>
  <si>
    <t>Home bakery and pastry-making station</t>
  </si>
  <si>
    <t>Home batik fabric dyeing station</t>
  </si>
  <si>
    <t>Home beadwork station</t>
  </si>
  <si>
    <t>Home blacksmithing station</t>
  </si>
  <si>
    <t>Home brewery or distillery</t>
  </si>
  <si>
    <t>Home cheese-making station</t>
  </si>
  <si>
    <t>Home darkroom for film photography</t>
  </si>
  <si>
    <t>Home darkroom for photography</t>
  </si>
  <si>
    <t>Home embroidery station</t>
  </si>
  <si>
    <t>Home escape room experience</t>
  </si>
  <si>
    <t>Home felting station</t>
  </si>
  <si>
    <t>Home Gym</t>
  </si>
  <si>
    <t>Home gym with workout equipment</t>
  </si>
  <si>
    <t>Home jewelry repair station</t>
  </si>
  <si>
    <t>Home knitting or crochet station</t>
  </si>
  <si>
    <t>Home lapidary station for cutting and polishing gemstones</t>
  </si>
  <si>
    <t>Home leatherworking station</t>
  </si>
  <si>
    <t>Home metalworking station</t>
  </si>
  <si>
    <t>Home observatory with telescope</t>
  </si>
  <si>
    <t>Home photography studio</t>
  </si>
  <si>
    <t>Home planetarium projector</t>
  </si>
  <si>
    <t>Home pottery studio</t>
  </si>
  <si>
    <t>Home printmaking studio</t>
  </si>
  <si>
    <t>Home quilling station</t>
  </si>
  <si>
    <t>Home recording studio</t>
  </si>
  <si>
    <t>Home silk-screen printing station</t>
  </si>
  <si>
    <t>Home stained glass repair station</t>
  </si>
  <si>
    <t>Home tatting or lace-making station</t>
  </si>
  <si>
    <t>Home taxidermy station</t>
  </si>
  <si>
    <t>Home textile printing station</t>
  </si>
  <si>
    <t>Home theater seating</t>
  </si>
  <si>
    <t>Home wire sculpture station</t>
  </si>
  <si>
    <t>Home woodcarving station</t>
  </si>
  <si>
    <t>Homebrew beer station</t>
  </si>
  <si>
    <t>Human-sized hamster wheel</t>
  </si>
  <si>
    <t>Immersive planetarium dome</t>
  </si>
  <si>
    <t>Immersive scent system to match movie scenes</t>
  </si>
  <si>
    <t>Indoor air plant display</t>
  </si>
  <si>
    <t>Indoor archery range</t>
  </si>
  <si>
    <t>Indoor badminton or volleyball court</t>
  </si>
  <si>
    <t>Indoor beehive observation area</t>
  </si>
  <si>
    <t>Indoor beekeeping setup</t>
  </si>
  <si>
    <t>Indoor begonia garden</t>
  </si>
  <si>
    <t>Indoor bird aviary</t>
  </si>
  <si>
    <t>Indoor birdwatching station</t>
  </si>
  <si>
    <t>Indoor bonsai tree garden</t>
  </si>
  <si>
    <t>Indoor butterfly garden</t>
  </si>
  <si>
    <t>Indoor cactus garden</t>
  </si>
  <si>
    <t>Indoor camping area with tent and faux campfire</t>
  </si>
  <si>
    <t>Indoor climbing ropes</t>
  </si>
  <si>
    <t>Indoor cloudscape installation</t>
  </si>
  <si>
    <t>Indoor crystal garden</t>
  </si>
  <si>
    <t>Indoor drone obstacle course</t>
  </si>
  <si>
    <t>Indoor drone racing course</t>
  </si>
  <si>
    <t>Indoor ecosphere</t>
  </si>
  <si>
    <t>Indoor fern garden</t>
  </si>
  <si>
    <t>Indoor fish pond</t>
  </si>
  <si>
    <t>Indoor flower garden in pots</t>
  </si>
  <si>
    <t>Indoor fountain or koi pond</t>
  </si>
  <si>
    <t>Indoor frisbee golf</t>
  </si>
  <si>
    <t>Indoor fruit tree grove</t>
  </si>
  <si>
    <t>Indoor garden with bonsai trees</t>
  </si>
  <si>
    <t>Indoor garden with hydroponics</t>
  </si>
  <si>
    <t>Indoor geode display</t>
  </si>
  <si>
    <t>Indoor glass terrarium display</t>
  </si>
  <si>
    <t>Indoor golf simulator</t>
  </si>
  <si>
    <t>Indoor hammock lounge</t>
  </si>
  <si>
    <t>Indoor hanging gardens</t>
  </si>
  <si>
    <t>Indoor herb garden and cooking station</t>
  </si>
  <si>
    <t>Indoor hot tub retreat</t>
  </si>
  <si>
    <t>Indoor ice rink for skating or hockey</t>
  </si>
  <si>
    <t>Indoor jungle gym</t>
  </si>
  <si>
    <t>Indoor kokedama garden</t>
  </si>
  <si>
    <t>Indoor labyrinth or maze</t>
  </si>
  <si>
    <t>Indoor lap pool</t>
  </si>
  <si>
    <t>Indoor laser tag arena</t>
  </si>
  <si>
    <t>Indoor living art installation</t>
  </si>
  <si>
    <t>Indoor living wall with moss and ferns</t>
  </si>
  <si>
    <t>Indoor macrame display</t>
  </si>
  <si>
    <t>Indoor marbled paper display</t>
  </si>
  <si>
    <t>Indoor mini racetrack for RC cars</t>
  </si>
  <si>
    <t>Indoor mini skate park</t>
  </si>
  <si>
    <t>Indoor mini-golf course</t>
  </si>
  <si>
    <t>Indoor model airplane runway</t>
  </si>
  <si>
    <t>Indoor moss garden</t>
  </si>
  <si>
    <t>Indoor moss wall</t>
  </si>
  <si>
    <t>Indoor mural collaboration wall</t>
  </si>
  <si>
    <t>Indoor mural coloring wall</t>
  </si>
  <si>
    <t>Indoor mural painting corner</t>
  </si>
  <si>
    <t>Indoor mural painting station</t>
  </si>
  <si>
    <t>Indoor obstacle course for pets</t>
  </si>
  <si>
    <t>Indoor oragami display</t>
  </si>
  <si>
    <t>Indoor orchid garden</t>
  </si>
  <si>
    <t>Indoor paintball arena</t>
  </si>
  <si>
    <t>Indoor parkour area</t>
  </si>
  <si>
    <t>Indoor parkour course</t>
  </si>
  <si>
    <t>Indoor picnic area</t>
  </si>
  <si>
    <t>Indoor planetarium</t>
  </si>
  <si>
    <t>Indoor plant propagation station</t>
  </si>
  <si>
    <t>Indoor pressed flower display</t>
  </si>
  <si>
    <t>Indoor roller skating or skateboarding area</t>
  </si>
  <si>
    <t>Indoor rope course</t>
  </si>
  <si>
    <t>Indoor sand play area</t>
  </si>
  <si>
    <t>Indoor sand sculpture area</t>
  </si>
  <si>
    <t>Indoor scavenger hunt setup</t>
  </si>
  <si>
    <t>Indoor sculpture garden</t>
  </si>
  <si>
    <t>Indoor sensory deprivation pod</t>
  </si>
  <si>
    <t>Indoor sensory play area</t>
  </si>
  <si>
    <t>Indoor skydiving simulator</t>
  </si>
  <si>
    <t>Indoor slackline</t>
  </si>
  <si>
    <t>Indoor slacklining</t>
  </si>
  <si>
    <t>Indoor slide</t>
  </si>
  <si>
    <t>Indoor s'mores station</t>
  </si>
  <si>
    <t>Indoor snowball fight area (with fake snow)</t>
  </si>
  <si>
    <t>Indoor spider plant garden</t>
  </si>
  <si>
    <t>Indoor stained glass workshop</t>
  </si>
  <si>
    <t>Indoor string art display</t>
  </si>
  <si>
    <t>Indoor succulent garden</t>
  </si>
  <si>
    <t>Indoor suspended tent</t>
  </si>
  <si>
    <t>Indoor swing set or seesaw</t>
  </si>
  <si>
    <t>Indoor topiary garden</t>
  </si>
  <si>
    <t>Indoor trampoline</t>
  </si>
  <si>
    <t>Indoor tree house or fort</t>
  </si>
  <si>
    <t>Indoor tree or foliage for relaxation</t>
  </si>
  <si>
    <t>Indoor tree planting station</t>
  </si>
  <si>
    <t>Indoor treehouse with rope bridge</t>
  </si>
  <si>
    <t>Indoor vertical garden</t>
  </si>
  <si>
    <t>Indoor water garden</t>
  </si>
  <si>
    <t>Indoor waterfall and meditation zone</t>
  </si>
  <si>
    <t>Indoor weather station</t>
  </si>
  <si>
    <t>Indoor wind chime garden</t>
  </si>
  <si>
    <t>Indoor wind tunnel for indoor skydiving</t>
  </si>
  <si>
    <t>Indoor zen fountain</t>
  </si>
  <si>
    <t>Indoor zipline</t>
  </si>
  <si>
    <t>Inflatable bounce house</t>
  </si>
  <si>
    <t>In-room intercom system for easy communication</t>
  </si>
  <si>
    <t>In-seat cooling or ventilation</t>
  </si>
  <si>
    <t>Integrated air conditioning and heating for optimal temperature control</t>
  </si>
  <si>
    <t>Integrated seat vibration or motion simulation</t>
  </si>
  <si>
    <t>Interactive digital art display</t>
  </si>
  <si>
    <t>Interactive floor projection games</t>
  </si>
  <si>
    <t>Interactive light installation</t>
  </si>
  <si>
    <t>Interactive wall projections</t>
  </si>
  <si>
    <t>Intermission countdown timer</t>
  </si>
  <si>
    <t>In-theater phone charging lockers</t>
  </si>
  <si>
    <t>In-theater Wi-Fi hotspot for streaming and browsing</t>
  </si>
  <si>
    <t>In-wall candy dispensers</t>
  </si>
  <si>
    <t>Karaoke machine or stage for live performances</t>
  </si>
  <si>
    <t>Key, mail, and package center</t>
  </si>
  <si>
    <t>Kite flying zone (with fans)</t>
  </si>
  <si>
    <t>Kitty house on the wall with steps leading up perhaps a window add just for kitty</t>
  </si>
  <si>
    <t>Large, high-resolution projector screen or 4K/8K TV</t>
  </si>
  <si>
    <t>LED or ambient lighting with customizable colors and dimming capabilities</t>
  </si>
  <si>
    <t>LEGO building corner</t>
  </si>
  <si>
    <t>LEGO mosaic wall art</t>
  </si>
  <si>
    <t>Life-sized action figure display</t>
  </si>
  <si>
    <t>Life-sized board game floor</t>
  </si>
  <si>
    <t>Life-sized cardboard cutouts of favorite movie characters</t>
  </si>
  <si>
    <t>Life-sized chess board</t>
  </si>
  <si>
    <t>Life-sized dollhouse</t>
  </si>
  <si>
    <t>Light-up dance floor</t>
  </si>
  <si>
    <t>Loveseat section</t>
  </si>
  <si>
    <t>Magnetic Collection Board</t>
  </si>
  <si>
    <t>Magnetic poetry wall</t>
  </si>
  <si>
    <t>Memory foam or gel-filled seat cushions</t>
  </si>
  <si>
    <t>Mini bowling alley</t>
  </si>
  <si>
    <t>Mini library with cozy seating</t>
  </si>
  <si>
    <t>Mini planetarium for stargazing</t>
  </si>
  <si>
    <t>Mini rock climbing wall</t>
  </si>
  <si>
    <t>Miniature golf course</t>
  </si>
  <si>
    <t>Miniature indoor zen garden</t>
  </si>
  <si>
    <t>Miniature movie set for filmmaking</t>
  </si>
  <si>
    <t>Miniature Oscar statues or other film awards as decor</t>
  </si>
  <si>
    <t>Miniature train set display</t>
  </si>
  <si>
    <t>Miniature treehouse</t>
  </si>
  <si>
    <t>Model airplane or car display</t>
  </si>
  <si>
    <t>Model ship or airplane building station</t>
  </si>
  <si>
    <t>Model shipbuilding workshop</t>
  </si>
  <si>
    <t>Modular art gallery wall</t>
  </si>
  <si>
    <t>Modular furniture for different configurations</t>
  </si>
  <si>
    <t>Modular living wall for plants</t>
  </si>
  <si>
    <t>Modular obstacle course</t>
  </si>
  <si>
    <t>Modular seating combos-recliner, bed, chair</t>
  </si>
  <si>
    <t>Moon-shaped reading nook</t>
  </si>
  <si>
    <t>Motion-activated floor lighting for safe navigation in the dark</t>
  </si>
  <si>
    <t>Motorized blackout curtains or shades for windows</t>
  </si>
  <si>
    <t>Motorized seat adjustments for personalized viewing angles</t>
  </si>
  <si>
    <t>Movie poster gallery or artwork showcasing favorite films</t>
  </si>
  <si>
    <t>Movie prop replica showcase</t>
  </si>
  <si>
    <t>Movie quote wall art</t>
  </si>
  <si>
    <t>Movie trivia board or interactive games for pre-show entertainment</t>
  </si>
  <si>
    <t>Movie-themed area rugs</t>
  </si>
  <si>
    <t>Movie-themed board games or puzzles</t>
  </si>
  <si>
    <t>Movie-themed cookie jars or snack containers</t>
  </si>
  <si>
    <t>Movie-themed salt and pepper shakers</t>
  </si>
  <si>
    <t>Movie-themed wall clock or decorative items</t>
  </si>
  <si>
    <t>Mural painting area</t>
  </si>
  <si>
    <t>Musical instrument petting zoo</t>
  </si>
  <si>
    <t>Nap pod or sleep station</t>
  </si>
  <si>
    <t>Need something to look at in front of exercise bike</t>
  </si>
  <si>
    <t xml:space="preserve">New display bare wall for new art </t>
  </si>
  <si>
    <t>No glass on front door</t>
  </si>
  <si>
    <t>Origami station</t>
  </si>
  <si>
    <t>Ovehead lighting in dinging room with long drop chandelier</t>
  </si>
  <si>
    <t>Oversized bean bag lounge</t>
  </si>
  <si>
    <t>Parlor type reception area</t>
  </si>
  <si>
    <t>Peg board to hang gear on</t>
  </si>
  <si>
    <t>Personalized director's chair</t>
  </si>
  <si>
    <t>Personalized home theater entrance sign</t>
  </si>
  <si>
    <t>Personalized movie ticket stub holder or display</t>
  </si>
  <si>
    <t>Personalized movie trivia cards or games</t>
  </si>
  <si>
    <t>Personalized neon signs</t>
  </si>
  <si>
    <t>Photo booth</t>
  </si>
  <si>
    <t>Picture lights over art like a gallery</t>
  </si>
  <si>
    <t>Poker table with chip storage</t>
  </si>
  <si>
    <t>Popcorn machine and snack bar with a mini-fridge</t>
  </si>
  <si>
    <t>Postcard collection display</t>
  </si>
  <si>
    <t>Progress charts on the wall showing any progression (maybe do a writeable wall)</t>
  </si>
  <si>
    <t>Project light beams onto the ceiling of high ceiling</t>
  </si>
  <si>
    <t>Projector screen</t>
  </si>
  <si>
    <t>Puppet theater</t>
  </si>
  <si>
    <t>Puzzle assembly area</t>
  </si>
  <si>
    <t>Puzzle-solving corner</t>
  </si>
  <si>
    <t>RC helicopter flying zone</t>
  </si>
  <si>
    <t>Reading couch built into casement</t>
  </si>
  <si>
    <t>Reading nook with bookshelves</t>
  </si>
  <si>
    <t>Remote control car racing track</t>
  </si>
  <si>
    <t>Retractable stairs that fold against the wall</t>
  </si>
  <si>
    <t>Rock Wall</t>
  </si>
  <si>
    <t>Rocking chair</t>
  </si>
  <si>
    <t>Root cellar</t>
  </si>
  <si>
    <t>Rope swing or climbing net</t>
  </si>
  <si>
    <t>Sauna</t>
  </si>
  <si>
    <t>Scrapbooking corner</t>
  </si>
  <si>
    <t>Screening wall off the front porch forming an L</t>
  </si>
  <si>
    <t>Secret Room</t>
  </si>
  <si>
    <t>Secret underground lair</t>
  </si>
  <si>
    <t>Self-sustaining ecosystem aquarium</t>
  </si>
  <si>
    <t>Sensory play area</t>
  </si>
  <si>
    <t>Silent disco headphones for individual audio preferences</t>
  </si>
  <si>
    <t>Skee-ball machine</t>
  </si>
  <si>
    <t>Skydiving wind tunnel</t>
  </si>
  <si>
    <t>Small boxes arrayed like mail slots for open crafting material storage</t>
  </si>
  <si>
    <t>Small Hydroponic Indoor Garden</t>
  </si>
  <si>
    <t>Basment-Storage</t>
  </si>
  <si>
    <t>Small Indoor Trampoline</t>
  </si>
  <si>
    <t>Small photos along stair section</t>
  </si>
  <si>
    <t>Sound-absorbing carpet and wall coverings</t>
  </si>
  <si>
    <t>Soundproof music studio</t>
  </si>
  <si>
    <t>Soundproofing, acoustic panels, or bass traps for optimal audio performance</t>
  </si>
  <si>
    <t>Spa/Sauna</t>
  </si>
  <si>
    <t>Sports memorabilia display</t>
  </si>
  <si>
    <t>Square bins for towels and baskets like a health club</t>
  </si>
  <si>
    <t>Stained glass window art</t>
  </si>
  <si>
    <t>Stained glass window installation</t>
  </si>
  <si>
    <t>Stargazing observatory</t>
  </si>
  <si>
    <t>Stargazing skylight</t>
  </si>
  <si>
    <t>Stationary Bike with laptop stand w/ mouse and monitor in front on wall</t>
  </si>
  <si>
    <t>Storage cabinets or shelves for remote controls, cables, and accessories</t>
  </si>
  <si>
    <t>Storm Shelter</t>
  </si>
  <si>
    <t>String art wall installation</t>
  </si>
  <si>
    <t>Sunroom/Conservatory principles</t>
  </si>
  <si>
    <t>Surround sound speaker stands or in-wall speakers</t>
  </si>
  <si>
    <t>Suspended nest seating</t>
  </si>
  <si>
    <t>Swivel tray tables for snacks and drinks</t>
  </si>
  <si>
    <t>Table shuffleboard</t>
  </si>
  <si>
    <t>Tabletop gaming terrain</t>
  </si>
  <si>
    <t>Telescope area</t>
  </si>
  <si>
    <t>Telescope for stargazing</t>
  </si>
  <si>
    <t>Terrace type pop of roof</t>
  </si>
  <si>
    <t>Terrarium or vivarium</t>
  </si>
  <si>
    <t>Theater-style marquee floor runner</t>
  </si>
  <si>
    <t>Themed drink stirrers or straws</t>
  </si>
  <si>
    <t>Themed popcorn buckets or snack containers</t>
  </si>
  <si>
    <t>Themed theater design, such as art deco, Hollywood glamour, or sci-fi</t>
  </si>
  <si>
    <t>Touchscreen control panel for media and room settings</t>
  </si>
  <si>
    <t>U shaped holders mounted to wall to hold yoga matts or a broad with a towel bar like structure</t>
  </si>
  <si>
    <t>Upgrade ceiling fan to duals</t>
  </si>
  <si>
    <t>Upside-down room installation</t>
  </si>
  <si>
    <t>Video game console wall</t>
  </si>
  <si>
    <t>Vintage arcade cabinets</t>
  </si>
  <si>
    <t>Vintage cinema ticket collection display</t>
  </si>
  <si>
    <t>Vintage film projector display</t>
  </si>
  <si>
    <t>Vintage movie theater decor, such as old-fashioned ticket booth or movie reel wall art</t>
  </si>
  <si>
    <t>Vintage telephone booth as decor</t>
  </si>
  <si>
    <t>Vintage toy collection display</t>
  </si>
  <si>
    <t>Vintage typewriter station</t>
  </si>
  <si>
    <t>Vinyl record listening station</t>
  </si>
  <si>
    <t>Vinyl record player</t>
  </si>
  <si>
    <t>Virtual escape room setup</t>
  </si>
  <si>
    <t>Virtual reality gaming station</t>
  </si>
  <si>
    <t>Virtual reality or augmented reality headset station for immersive experiences</t>
  </si>
  <si>
    <t>Voice-activated or touch-controlled smart home system for seamless control</t>
  </si>
  <si>
    <t>Wall of fame for achievements</t>
  </si>
  <si>
    <t>Wall-mounted autographed movie scripts display</t>
  </si>
  <si>
    <t>Wall-mounted board game storage</t>
  </si>
  <si>
    <t>Wall-mounted musical instruments</t>
  </si>
  <si>
    <t>Wall-mounted origami display</t>
  </si>
  <si>
    <t>Wall-mounted poetry display</t>
  </si>
  <si>
    <t>Wall-mounted tablet for streaming services and movie selection</t>
  </si>
  <si>
    <t>Wall-mounted vertical garden</t>
  </si>
  <si>
    <t>Water wall coming from up high</t>
  </si>
  <si>
    <t>Weightlifting rack</t>
  </si>
  <si>
    <t>What can hook onto the ceiling in home design</t>
  </si>
  <si>
    <t>What should I do with brick columns out front and columns in kitchen?</t>
  </si>
  <si>
    <t>Where can I put a basketball court on the property? Inside perhaps?</t>
  </si>
  <si>
    <t>Window seat section</t>
  </si>
  <si>
    <t>Wine Cellar</t>
  </si>
  <si>
    <t>Wood Coffered Ceiling</t>
  </si>
  <si>
    <t>Workout program display board</t>
  </si>
  <si>
    <t>Writeable wall for fitness stuff</t>
  </si>
  <si>
    <t>Yoga or meditation area</t>
  </si>
  <si>
    <t>Yoga or meditation space</t>
  </si>
  <si>
    <t>Zen garden corner</t>
  </si>
  <si>
    <t>Utility/Storage</t>
  </si>
  <si>
    <t>Adjustable shelving</t>
  </si>
  <si>
    <t>Cleaning Closet</t>
  </si>
  <si>
    <t>Bifold doors</t>
  </si>
  <si>
    <t>Broom closet</t>
  </si>
  <si>
    <t>Broom closet essentials</t>
  </si>
  <si>
    <t>Broom closet ideas</t>
  </si>
  <si>
    <t>Broom closet inspiration</t>
  </si>
  <si>
    <t>Broom closet makeover</t>
  </si>
  <si>
    <t>Broom closet remodel</t>
  </si>
  <si>
    <t>Buckets</t>
  </si>
  <si>
    <t>Cleaning caddy</t>
  </si>
  <si>
    <t>Cleaning products</t>
  </si>
  <si>
    <t>Cleaning supplies</t>
  </si>
  <si>
    <t>Compact design</t>
  </si>
  <si>
    <t>Custom organization</t>
  </si>
  <si>
    <t>Door-mounted organizers</t>
  </si>
  <si>
    <t>Duster storage</t>
  </si>
  <si>
    <t>Easy-to-clean surfaces</t>
  </si>
  <si>
    <t>Farmhouse broom closet</t>
  </si>
  <si>
    <t>Labeling</t>
  </si>
  <si>
    <t>Large broom closet</t>
  </si>
  <si>
    <t>Modern broom closet</t>
  </si>
  <si>
    <t>Mop and broom holder</t>
  </si>
  <si>
    <t>Multifunctional broom closet</t>
  </si>
  <si>
    <t>Odor control</t>
  </si>
  <si>
    <t>Pest control</t>
  </si>
  <si>
    <t>Rags and cloths</t>
  </si>
  <si>
    <t>Rustic broom closet</t>
  </si>
  <si>
    <t>Safety equipment</t>
  </si>
  <si>
    <t>Shelf liners</t>
  </si>
  <si>
    <t>Sliding doors</t>
  </si>
  <si>
    <t>Slim storage</t>
  </si>
  <si>
    <t>Small broom closet</t>
  </si>
  <si>
    <t>Space-saving</t>
  </si>
  <si>
    <t>Sponges</t>
  </si>
  <si>
    <t>Spray bottles</t>
  </si>
  <si>
    <t>Step stool storage</t>
  </si>
  <si>
    <t>Storage solutions</t>
  </si>
  <si>
    <t>Tool storage</t>
  </si>
  <si>
    <t>Trash bags</t>
  </si>
  <si>
    <t>Utility closet</t>
  </si>
  <si>
    <t>Vacuum cleaner storage</t>
  </si>
  <si>
    <t>Ventilation</t>
  </si>
  <si>
    <t>Vertical storage</t>
  </si>
  <si>
    <t>Walk-in broom closet</t>
  </si>
  <si>
    <t>Airtight containers</t>
  </si>
  <si>
    <t>Coat Closet</t>
  </si>
  <si>
    <t>Aromatic cedar</t>
  </si>
  <si>
    <t>Backpack storage</t>
  </si>
  <si>
    <t>Bag storage</t>
  </si>
  <si>
    <t>Built-in</t>
  </si>
  <si>
    <t>Closet dividers</t>
  </si>
  <si>
    <t>Closet labels</t>
  </si>
  <si>
    <t>Closet lighting</t>
  </si>
  <si>
    <t>Closet organization</t>
  </si>
  <si>
    <t>Closet ventilation</t>
  </si>
  <si>
    <t>Coat closet</t>
  </si>
  <si>
    <t>Coat rack stand</t>
  </si>
  <si>
    <t>Custom shelving</t>
  </si>
  <si>
    <t>Entryway storage</t>
  </si>
  <si>
    <t>Farmhouse coat closet</t>
  </si>
  <si>
    <t>Glove storage</t>
  </si>
  <si>
    <t>Hangers</t>
  </si>
  <si>
    <t>Hanging rods</t>
  </si>
  <si>
    <t>Hat storage</t>
  </si>
  <si>
    <t>Hooks</t>
  </si>
  <si>
    <t>Humidity control</t>
  </si>
  <si>
    <t>Large coat closet</t>
  </si>
  <si>
    <t>Modern coat closet</t>
  </si>
  <si>
    <t>Moth protection</t>
  </si>
  <si>
    <t>Multifunctional coat closet</t>
  </si>
  <si>
    <t>Rustic coat closet</t>
  </si>
  <si>
    <t>Scarf storage</t>
  </si>
  <si>
    <t>Scented sachets</t>
  </si>
  <si>
    <t>Seasonal clothing</t>
  </si>
  <si>
    <t>Shoe racks</t>
  </si>
  <si>
    <t>Small coat closet</t>
  </si>
  <si>
    <t>Stackable boxes</t>
  </si>
  <si>
    <t>Umbrella storage</t>
  </si>
  <si>
    <t>Vacuum storage bags</t>
  </si>
  <si>
    <t>Walk-in coat closet</t>
  </si>
  <si>
    <t>Wall-mounted</t>
  </si>
  <si>
    <t>Bleach</t>
  </si>
  <si>
    <t>Laundry Area</t>
  </si>
  <si>
    <t>Clotheslines</t>
  </si>
  <si>
    <t>Drying racks</t>
  </si>
  <si>
    <t>Energy-efficient appliances</t>
  </si>
  <si>
    <t>Fabric softeners</t>
  </si>
  <si>
    <t>Farmhouse laundry room</t>
  </si>
  <si>
    <t>Folding station</t>
  </si>
  <si>
    <t>Fold-out</t>
  </si>
  <si>
    <t>Front-loading</t>
  </si>
  <si>
    <t>Garment care</t>
  </si>
  <si>
    <t>Hampers</t>
  </si>
  <si>
    <t>Hanging space</t>
  </si>
  <si>
    <t>Iron</t>
  </si>
  <si>
    <t>Ironing board</t>
  </si>
  <si>
    <t>Laundry baskets</t>
  </si>
  <si>
    <t>Laundry detergents</t>
  </si>
  <si>
    <t>Laundry room</t>
  </si>
  <si>
    <t>Laundry room decor</t>
  </si>
  <si>
    <t>Laundry room ideas</t>
  </si>
  <si>
    <t>Laundry room layout</t>
  </si>
  <si>
    <t>Laundry room organization</t>
  </si>
  <si>
    <t>Laundry room renovation</t>
  </si>
  <si>
    <t>Laundry sorter</t>
  </si>
  <si>
    <t>Lint rollers</t>
  </si>
  <si>
    <t>Modern laundry room</t>
  </si>
  <si>
    <t>Retractable</t>
  </si>
  <si>
    <t>Rustic laundry room</t>
  </si>
  <si>
    <t>Sewing station</t>
  </si>
  <si>
    <t>Shelving</t>
  </si>
  <si>
    <t>Stackable appliances</t>
  </si>
  <si>
    <t>Stain removers</t>
  </si>
  <si>
    <t>Steamer</t>
  </si>
  <si>
    <t>Top-loading</t>
  </si>
  <si>
    <t>Utility cart</t>
  </si>
  <si>
    <t>Utility room</t>
  </si>
  <si>
    <t>Washer-dryer combos</t>
  </si>
  <si>
    <t>Washing machine</t>
  </si>
  <si>
    <t>Waterproof flooring</t>
  </si>
  <si>
    <t>Baskets</t>
  </si>
  <si>
    <t>Benches</t>
  </si>
  <si>
    <t>Boot trays</t>
  </si>
  <si>
    <t>Built-ins</t>
  </si>
  <si>
    <t>Chalkboard</t>
  </si>
  <si>
    <t>Coat racks</t>
  </si>
  <si>
    <t>Drop zone</t>
  </si>
  <si>
    <t>Durable flooring</t>
  </si>
  <si>
    <t>Entryway</t>
  </si>
  <si>
    <t>Family-friendly</t>
  </si>
  <si>
    <t>Farmhouse mudroom</t>
  </si>
  <si>
    <t>Functional design</t>
  </si>
  <si>
    <t>Gardening supplies</t>
  </si>
  <si>
    <t>High-traffic area</t>
  </si>
  <si>
    <t>Key holder</t>
  </si>
  <si>
    <t>Lockers</t>
  </si>
  <si>
    <t>Mail sorter</t>
  </si>
  <si>
    <t>Message board</t>
  </si>
  <si>
    <t>Modern mudroom</t>
  </si>
  <si>
    <t>Mudroom design</t>
  </si>
  <si>
    <t>Mudroom remodel</t>
  </si>
  <si>
    <t>Multipurpose</t>
  </si>
  <si>
    <t>Non-slip flooring</t>
  </si>
  <si>
    <t>Pet-friendly</t>
  </si>
  <si>
    <t>Rustic mudroom</t>
  </si>
  <si>
    <t>Seamless transition</t>
  </si>
  <si>
    <t>Sports equipment</t>
  </si>
  <si>
    <t>Storage</t>
  </si>
  <si>
    <t>Umbrella stand</t>
  </si>
  <si>
    <t>Utility sink</t>
  </si>
  <si>
    <t>Waterproof</t>
  </si>
  <si>
    <t>Weather-resistant</t>
  </si>
  <si>
    <t>Wet clothes drying</t>
  </si>
  <si>
    <t>Wipeable surfaces</t>
  </si>
  <si>
    <t>3D printing area</t>
  </si>
  <si>
    <t>Access Door</t>
  </si>
  <si>
    <t>Crawlspace</t>
  </si>
  <si>
    <t>Air quality concerns?</t>
  </si>
  <si>
    <t>Air Sealing</t>
  </si>
  <si>
    <t>Antenna and satellite equipment storage</t>
  </si>
  <si>
    <t>Architectural model storage</t>
  </si>
  <si>
    <t>Attic Storage</t>
  </si>
  <si>
    <t>Attic</t>
  </si>
  <si>
    <t>Baking and cooking equipment storage</t>
  </si>
  <si>
    <t>Blueprint and plan storage</t>
  </si>
  <si>
    <t>Cable and wiring storage</t>
  </si>
  <si>
    <t>Canopy and tent storage</t>
  </si>
  <si>
    <t>Catering and buffet equipment storage</t>
  </si>
  <si>
    <t>CD and DVD storage</t>
  </si>
  <si>
    <t>Ceramics and pottery equipment storage</t>
  </si>
  <si>
    <t>Charging and battery storage area</t>
  </si>
  <si>
    <t>Closet Loft</t>
  </si>
  <si>
    <t>Master Closet</t>
  </si>
  <si>
    <t>Coat and shoe storage</t>
  </si>
  <si>
    <t>Complete HVAC upgrade with heat pump and fresh air</t>
  </si>
  <si>
    <t>Utility Room</t>
  </si>
  <si>
    <t>Computer or tablet station for online resources and project planning</t>
  </si>
  <si>
    <t>Cooling and heating equipment storage</t>
  </si>
  <si>
    <t>Costume and prop storage</t>
  </si>
  <si>
    <t>Craft and hobby supply storage</t>
  </si>
  <si>
    <t>Crawl space door steps</t>
  </si>
  <si>
    <t>Crawlspace encapsulation</t>
  </si>
  <si>
    <t>Dance and movement area</t>
  </si>
  <si>
    <t>Darkroom area</t>
  </si>
  <si>
    <t>Donation and yard sale area</t>
  </si>
  <si>
    <t>Drafting table area</t>
  </si>
  <si>
    <t>Drainage and/or sump pump</t>
  </si>
  <si>
    <t>Drawing and illustration area</t>
  </si>
  <si>
    <t>Dressing room seat &amp; mirror</t>
  </si>
  <si>
    <t>Drone storage and repair area</t>
  </si>
  <si>
    <t>Easel and canvas storage</t>
  </si>
  <si>
    <t>Electrical safety</t>
  </si>
  <si>
    <t>Electronics and computer storage</t>
  </si>
  <si>
    <t>Emergency preparedness area</t>
  </si>
  <si>
    <t>Exhaust fan near kitty litter and intermittment timer also consider cabinet with pull out for litter</t>
  </si>
  <si>
    <t>File and document storage</t>
  </si>
  <si>
    <t>Fire extinguisher coverage</t>
  </si>
  <si>
    <t>Fire safety</t>
  </si>
  <si>
    <t>Floor sound insulation</t>
  </si>
  <si>
    <t>Flooring with walk pads</t>
  </si>
  <si>
    <t>Floral and event decor storage</t>
  </si>
  <si>
    <t>Folding chairs and portable seating for social gatherings</t>
  </si>
  <si>
    <t>Framing and matting area</t>
  </si>
  <si>
    <t>Full length mirror in master closet</t>
  </si>
  <si>
    <t>Gift wrapping area</t>
  </si>
  <si>
    <t>Ground cover</t>
  </si>
  <si>
    <t>Home networking and server storage</t>
  </si>
  <si>
    <t>Home theater components storage</t>
  </si>
  <si>
    <t>HVAC integration</t>
  </si>
  <si>
    <t>In-house storm shelter vault</t>
  </si>
  <si>
    <t>Insulation</t>
  </si>
  <si>
    <t>Jewelry display section</t>
  </si>
  <si>
    <t>Jewelry making and metalworking area</t>
  </si>
  <si>
    <t>Laundry area behind sound door closet enclosure</t>
  </si>
  <si>
    <t>Library and book storage</t>
  </si>
  <si>
    <t>Lighting and special effects storage</t>
  </si>
  <si>
    <t>Maintenance office with relevent documents</t>
  </si>
  <si>
    <t>Memorabilia and collectibles display</t>
  </si>
  <si>
    <t>Mirror and glass storage</t>
  </si>
  <si>
    <t>Model building and miniature storage</t>
  </si>
  <si>
    <t>Mold prevention</t>
  </si>
  <si>
    <t>Musical instrument storage</t>
  </si>
  <si>
    <t>Party and event supply storage</t>
  </si>
  <si>
    <t>Performance and rehearsal area</t>
  </si>
  <si>
    <t>Photography equipment storage</t>
  </si>
  <si>
    <t>Pipe insulation</t>
  </si>
  <si>
    <t>Pop up closet space in here?</t>
  </si>
  <si>
    <t>Isolated Attic</t>
  </si>
  <si>
    <t>Portable seating and table storage</t>
  </si>
  <si>
    <t>Power vented water heater</t>
  </si>
  <si>
    <t>Print and poster storage</t>
  </si>
  <si>
    <t>Printer and office supply storage</t>
  </si>
  <si>
    <t>Printmaking and screen printing area</t>
  </si>
  <si>
    <t>Pull-out racks in cabinets like for laundry etc</t>
  </si>
  <si>
    <t>Radon mitigation</t>
  </si>
  <si>
    <t>Reconfigure HVAC and insulate ducts</t>
  </si>
  <si>
    <t>Remote control vehicle storage</t>
  </si>
  <si>
    <t>Robotics and engineering area</t>
  </si>
  <si>
    <t>Rug and floor covering storage</t>
  </si>
  <si>
    <t>Sanitize</t>
  </si>
  <si>
    <t>Seasonal and holiday tableware storage</t>
  </si>
  <si>
    <t>Sheet music and music book storage</t>
  </si>
  <si>
    <t>Shelf stable non pantry storage space (mudroom)</t>
  </si>
  <si>
    <t>Shoe bench</t>
  </si>
  <si>
    <t>Shoe storage section</t>
  </si>
  <si>
    <t>Small recycling center</t>
  </si>
  <si>
    <t>Sock hamper by entrance</t>
  </si>
  <si>
    <t>Sound insulation</t>
  </si>
  <si>
    <t>Sound proof enclosure for washer and dryer</t>
  </si>
  <si>
    <t>Space utilization</t>
  </si>
  <si>
    <t>Specialty appliance storage</t>
  </si>
  <si>
    <t>Spray head on coil for utility sink</t>
  </si>
  <si>
    <t>Stained glass and glassworking area</t>
  </si>
  <si>
    <t>Table setting and linens storage</t>
  </si>
  <si>
    <t>Temperature control</t>
  </si>
  <si>
    <t>Thermal barrier under cantilevered bay window</t>
  </si>
  <si>
    <t>Trophy and awards display</t>
  </si>
  <si>
    <t>Utility hangers from ceiling and access</t>
  </si>
  <si>
    <t>Vapor barrier</t>
  </si>
  <si>
    <t>Video and audio equipment storage</t>
  </si>
  <si>
    <t>Vinyl record storage</t>
  </si>
  <si>
    <t>Virtual reality area</t>
  </si>
  <si>
    <t>Wall art and decor storage</t>
  </si>
  <si>
    <t>Wall foam insulation?</t>
  </si>
  <si>
    <t>Waterproofing</t>
  </si>
  <si>
    <t>Wood carving and sculpture storage</t>
  </si>
  <si>
    <t>Design Concepts</t>
  </si>
  <si>
    <t>Frank Lloyd Wright - Organic architecture</t>
  </si>
  <si>
    <t>Architect Stylistic Themes</t>
  </si>
  <si>
    <t>Frank Lloyd Wright - Open floor plans</t>
  </si>
  <si>
    <t>Frank Lloyd Wright - Cantilevered structures</t>
  </si>
  <si>
    <t>Frank Lloyd Wright - Geometric patterns</t>
  </si>
  <si>
    <t>Frank Lloyd Wright - Custom-designed furniture</t>
  </si>
  <si>
    <t>Frank Lloyd Wright - Usonian homes</t>
  </si>
  <si>
    <t>Le Corbusier - Five points of architecture</t>
  </si>
  <si>
    <t>Le Corbusier - Dom-ino House</t>
  </si>
  <si>
    <t>Le Corbusier - Functionality and minimalism</t>
  </si>
  <si>
    <t>Le Corbusier - Radiant City</t>
  </si>
  <si>
    <t>Le Corbusier - Brutalism</t>
  </si>
  <si>
    <t>Le Corbusier - Color theory</t>
  </si>
  <si>
    <t>Ludwig Mies van der Rohe - Less is more</t>
  </si>
  <si>
    <t>Ludwig Mies van der Rohe - Universal space</t>
  </si>
  <si>
    <t>Ludwig Mies van der Rohe - Glass and steel construction</t>
  </si>
  <si>
    <t>Ludwig Mies van der Rohe - Skin and bones architecture</t>
  </si>
  <si>
    <t>Ludwig Mies van der Rohe - God is in the details</t>
  </si>
  <si>
    <t>Ludwig Mies van der Rohe - Furniture design</t>
  </si>
  <si>
    <t>Richard Neutra - Indoor-outdoor living</t>
  </si>
  <si>
    <t>Richard Neutra - Large windows and sliding doors</t>
  </si>
  <si>
    <t>Richard Neutra - Climate-responsive design</t>
  </si>
  <si>
    <t>Richard Neutra - International Style</t>
  </si>
  <si>
    <t>Richard Neutra - Biorealism</t>
  </si>
  <si>
    <t>Richard Neutra - Roof gardens and terraces</t>
  </si>
  <si>
    <t>Charles and Ray Eames - Playfulness and experimentation</t>
  </si>
  <si>
    <t>Charles and Ray Eames - Prefabrication and modularity</t>
  </si>
  <si>
    <t>Charles and Ray Eames - Multifunctional spaces</t>
  </si>
  <si>
    <t>Charles and Ray Eames - Material innovation</t>
  </si>
  <si>
    <t>Charles and Ray Eames - Graphic design and film</t>
  </si>
  <si>
    <t>Charles and Ray Eames - Democratic design</t>
  </si>
  <si>
    <t>Philip Johnson - Glass structures</t>
  </si>
  <si>
    <t>Philip Johnson - Postmodernism</t>
  </si>
  <si>
    <t>Philip Johnson - Contextual design</t>
  </si>
  <si>
    <t>Philip Johnson - Collaboration</t>
  </si>
  <si>
    <t>Philip Johnson - Landscaping</t>
  </si>
  <si>
    <t>Philip Johnson - Curatorial work</t>
  </si>
  <si>
    <t>Alvar Aalto - Humanism and nature</t>
  </si>
  <si>
    <t>Alvar Aalto - Organic forms and materials</t>
  </si>
  <si>
    <t>Alvar Aalto - Natural light</t>
  </si>
  <si>
    <t>Alvar Aalto - Flexibility and adaptability</t>
  </si>
  <si>
    <t>Alvar Aalto - Acoustic design</t>
  </si>
  <si>
    <t>Alvar Aalto - Furniture and product design</t>
  </si>
  <si>
    <t>Louis Kahn - Experiential architecture</t>
  </si>
  <si>
    <t>Louis Kahn - Timeless materials</t>
  </si>
  <si>
    <t>Louis Kahn - Monumentality</t>
  </si>
  <si>
    <t>Louis Kahn - Structural expressionism</t>
  </si>
  <si>
    <t>Louis Kahn - Servant and served spaces</t>
  </si>
  <si>
    <t>Louis Kahn - Embracing ruins</t>
  </si>
  <si>
    <t>Tadao Ando - Concrete and minimalism</t>
  </si>
  <si>
    <t>Tadao Ando - Light and shadow</t>
  </si>
  <si>
    <t>Tadao Ando - Introspective architecture</t>
  </si>
  <si>
    <t>Tadao Ando - Zen philosophy</t>
  </si>
  <si>
    <t>Tadao Ando - Water as a design element</t>
  </si>
  <si>
    <t>Tadao Ando - Emphasis on geometry</t>
  </si>
  <si>
    <t>Zaha Hadid - Parametric design</t>
  </si>
  <si>
    <t>Zaha Hadid - Futuristic aesthetics</t>
  </si>
  <si>
    <t>Zaha Hadid - Flowing spaces</t>
  </si>
  <si>
    <t>Zaha Hadid - Deconstructivism</t>
  </si>
  <si>
    <t>Zaha Hadid - Integration of technology</t>
  </si>
  <si>
    <t>Zaha Hadid - Urban planning and infrastructure</t>
  </si>
  <si>
    <t>Fallingwater (Frank Lloyd Wright)</t>
  </si>
  <si>
    <t>Project Examples</t>
  </si>
  <si>
    <t>Robie House (Frank Lloyd Wright)</t>
  </si>
  <si>
    <t>Villa Savoye (Le Corbusier)</t>
  </si>
  <si>
    <t>Villa La Roche (Le Corbusier)</t>
  </si>
  <si>
    <t>Farnsworth House (Ludwig Mies van der Rohe)</t>
  </si>
  <si>
    <t>Kaufmann Desert House (Richard Neutra)</t>
  </si>
  <si>
    <t>Lovell Health House (Richard Neutra)</t>
  </si>
  <si>
    <t>Eames House (Charles and Ray Eames)</t>
  </si>
  <si>
    <t>Glass House (Philip Johnson)</t>
  </si>
  <si>
    <t>Villa Mairea (Alvar Aalto)</t>
  </si>
  <si>
    <t>Fisher House (Louis Kahn)</t>
  </si>
  <si>
    <t>Koshino House (Tadao Ando)</t>
  </si>
  <si>
    <t>Capital Hill Residence (Zaha Hadid)</t>
  </si>
  <si>
    <t>Modern/Contemporary</t>
  </si>
  <si>
    <t>Architectural Style Preferences</t>
  </si>
  <si>
    <t>Traditional</t>
  </si>
  <si>
    <t>Craftsman</t>
  </si>
  <si>
    <t>Colonial</t>
  </si>
  <si>
    <t>Victorian</t>
  </si>
  <si>
    <t>Mediterranean</t>
  </si>
  <si>
    <t>Industrial</t>
  </si>
  <si>
    <t>Minimalist</t>
  </si>
  <si>
    <t>Mid-Century Modern</t>
  </si>
  <si>
    <t>Cape Cod</t>
  </si>
  <si>
    <t>Art Deco</t>
  </si>
  <si>
    <t>Tudor</t>
  </si>
  <si>
    <t>Prairie</t>
  </si>
  <si>
    <t>Ranch</t>
  </si>
  <si>
    <t>Scandinavian</t>
  </si>
  <si>
    <t>Transitional</t>
  </si>
  <si>
    <t>Asian-inspired</t>
  </si>
  <si>
    <t>Spanish-style</t>
  </si>
  <si>
    <t>Art Nouveau</t>
  </si>
  <si>
    <t>Frank Lloyd Wright-inspired</t>
  </si>
  <si>
    <t>Mies van der Rohe-inspired</t>
  </si>
  <si>
    <t>Other (please specify)</t>
  </si>
  <si>
    <t>Asymmetrical facades</t>
  </si>
  <si>
    <t>Exterior Design Elements</t>
  </si>
  <si>
    <t>Symmetrical facades</t>
  </si>
  <si>
    <t>Flat roofs</t>
  </si>
  <si>
    <t>Gabled roofs</t>
  </si>
  <si>
    <t>Hipped roofs</t>
  </si>
  <si>
    <t>Mansard roofs</t>
  </si>
  <si>
    <t>Dormer windows</t>
  </si>
  <si>
    <t>Bay windows</t>
  </si>
  <si>
    <t>Picture windows</t>
  </si>
  <si>
    <t>Stucco exteriors</t>
  </si>
  <si>
    <t>Stone exteriors</t>
  </si>
  <si>
    <t>Wood siding</t>
  </si>
  <si>
    <t>Metal siding</t>
  </si>
  <si>
    <t>Brick exteriors</t>
  </si>
  <si>
    <t>Covered porches</t>
  </si>
  <si>
    <t>Balconies</t>
  </si>
  <si>
    <t>Exterior shutters</t>
  </si>
  <si>
    <t>Green roofs</t>
  </si>
  <si>
    <t>Outdoor living spaces</t>
  </si>
  <si>
    <t>Water features</t>
  </si>
  <si>
    <t>Open floor plans</t>
  </si>
  <si>
    <t>Interior Design Concepts</t>
  </si>
  <si>
    <t>Formal living and dining areas</t>
  </si>
  <si>
    <t>Cozy, intimate spaces</t>
  </si>
  <si>
    <t>Exposed beams</t>
  </si>
  <si>
    <t>Exposed brick walls</t>
  </si>
  <si>
    <t>Vaulted ceilings</t>
  </si>
  <si>
    <t>Coffered ceilings</t>
  </si>
  <si>
    <t>Tray ceilings</t>
  </si>
  <si>
    <t>Crown molding</t>
  </si>
  <si>
    <t>Wainscoting</t>
  </si>
  <si>
    <t>Chair rail molding</t>
  </si>
  <si>
    <t>Accent walls</t>
  </si>
  <si>
    <t>Window seats</t>
  </si>
  <si>
    <t>Sliding barn doors</t>
  </si>
  <si>
    <t>French doors</t>
  </si>
  <si>
    <t>Arched doorways</t>
  </si>
  <si>
    <t>Floating staircases</t>
  </si>
  <si>
    <t>Spiral staircases</t>
  </si>
  <si>
    <t>Glass walls and partitions</t>
  </si>
  <si>
    <t>Lighting and Fixtures</t>
  </si>
  <si>
    <t>Pendant lighting</t>
  </si>
  <si>
    <t>Chandeliers</t>
  </si>
  <si>
    <t>Floor lamps</t>
  </si>
  <si>
    <t>Table lamps</t>
  </si>
  <si>
    <t>Industrial-style fixtures</t>
  </si>
  <si>
    <t>Mid-century modern fixtures</t>
  </si>
  <si>
    <t>Minimalist fixtures</t>
  </si>
  <si>
    <t>Traditional-style fixtures</t>
  </si>
  <si>
    <t>Smart lighting systems</t>
  </si>
  <si>
    <t>Outdoor lighting</t>
  </si>
  <si>
    <t>Statement fixtures</t>
  </si>
  <si>
    <t>Neutral color palettes</t>
  </si>
  <si>
    <t>Color and Material Preferences</t>
  </si>
  <si>
    <t>Bold color palettes</t>
  </si>
  <si>
    <t>Monochromatic color schemes</t>
  </si>
  <si>
    <t>Earth tones</t>
  </si>
  <si>
    <t>Cool tones</t>
  </si>
  <si>
    <t>Warm tones</t>
  </si>
  <si>
    <t>Matte finishes</t>
  </si>
  <si>
    <t>Glossy finishes</t>
  </si>
  <si>
    <t>Natural wood finishes</t>
  </si>
  <si>
    <t>Distressed finishes</t>
  </si>
  <si>
    <t>Stone accents</t>
  </si>
  <si>
    <t>Metal accents</t>
  </si>
  <si>
    <t>Glass accents</t>
  </si>
  <si>
    <t>Textured fabrics</t>
  </si>
  <si>
    <t>Smooth fabrics</t>
  </si>
  <si>
    <t>Tile patterns and materials</t>
  </si>
  <si>
    <t>Eco-friendly materials</t>
  </si>
  <si>
    <t>Connection to nature</t>
  </si>
  <si>
    <t>Ornamentation</t>
  </si>
  <si>
    <t>Geometric shapes and patterns</t>
  </si>
  <si>
    <t>Integration of art and architecture</t>
  </si>
  <si>
    <t>Compression and release</t>
  </si>
  <si>
    <t>Vertical emphasis</t>
  </si>
  <si>
    <t>Site Analysis</t>
  </si>
  <si>
    <t>Concrete Driveway Crack</t>
  </si>
  <si>
    <t>Motor Skill Training Task or Object Here</t>
  </si>
  <si>
    <t>Good ass Tuscan spaghetti</t>
  </si>
  <si>
    <t>Adding Art of the Week</t>
  </si>
  <si>
    <t>Denying ice cream late at night</t>
  </si>
  <si>
    <t>No physical projects completed</t>
  </si>
  <si>
    <t>She had to get a root canal which she powered through</t>
  </si>
  <si>
    <t>Mediocre</t>
  </si>
  <si>
    <t>Retaking Villages Leaves Ukrainian Troops Exposed and Diving for Cover</t>
  </si>
  <si>
    <t>Glenda Jackson, Oscar-Winning Actress Turned Politician, Dies at 87</t>
  </si>
  <si>
    <t>Sunny 79/54</t>
  </si>
  <si>
    <t>Gracious</t>
  </si>
  <si>
    <t>Handling the MRI well</t>
  </si>
  <si>
    <t>Productive time moving dirt to create flow away from the house</t>
  </si>
  <si>
    <t>Great trippy nap on Xanax</t>
  </si>
  <si>
    <t>Sat fat fucking again</t>
  </si>
  <si>
    <t>She has no self control</t>
  </si>
  <si>
    <t>Rent a ditch witch for drain outlet</t>
  </si>
  <si>
    <t>Minneapolis Police Used Illegal, Abusive Practices for Years, Justice Dept. Finds</t>
  </si>
  <si>
    <t>Daniel Ellsberg, Who Leaked the Pentagon Papers, Is Dead at 92</t>
  </si>
  <si>
    <t>Mostly Sunny 86/55</t>
  </si>
  <si>
    <t>Considerate</t>
  </si>
  <si>
    <t>45 1/2"</t>
  </si>
  <si>
    <t>Personal museum</t>
  </si>
  <si>
    <t>Pain reprocessing therapy</t>
  </si>
  <si>
    <t>Potassium supplement</t>
  </si>
  <si>
    <t>Measure my VO2 max</t>
  </si>
  <si>
    <t>Take ACE test (adverse childhood experiences)</t>
  </si>
  <si>
    <t>Address shingles</t>
  </si>
  <si>
    <t>Artist top tens</t>
  </si>
  <si>
    <t>Night tea at sunset outside view</t>
  </si>
  <si>
    <t>Create massive vision board for house and develop process to support</t>
  </si>
  <si>
    <t>Visualize well-being maybe for that daily thing</t>
  </si>
  <si>
    <t>Add a "somatic" experience to the card where I rate how my body felt</t>
  </si>
  <si>
    <t>How to utilize walking meditations on morning walks</t>
  </si>
  <si>
    <t>Add legal questions to question bank</t>
  </si>
  <si>
    <t>100000 lux within 90 minutes of waking up</t>
  </si>
  <si>
    <t>Consider tracking my low temp</t>
  </si>
  <si>
    <t>Donate through effective altruism</t>
  </si>
  <si>
    <t>Never jump on board with some new thing that you take into your body</t>
  </si>
  <si>
    <t>How can I improve the perspiration process daily</t>
  </si>
  <si>
    <t>What can I do for thyroid health</t>
  </si>
  <si>
    <t>Make sure Im getting BCAA and sardines in diet</t>
  </si>
  <si>
    <t>Don’t eat shit with gums in them</t>
  </si>
  <si>
    <t>Chia seeds into diet</t>
  </si>
  <si>
    <t>Try an elimination diet to see if gluten and other shit affects me</t>
  </si>
  <si>
    <t>Look for magnesium deficency</t>
  </si>
  <si>
    <t>Check out food perodic table .org</t>
  </si>
  <si>
    <t>Tartaric Himalayan Buckwheat</t>
  </si>
  <si>
    <t>Glucosamine as a supplement</t>
  </si>
  <si>
    <t>Organic goat whey</t>
  </si>
  <si>
    <t>Youndforever resources.com</t>
  </si>
  <si>
    <t>Develop holiday schedule</t>
  </si>
  <si>
    <t>Intentionally incorporate more aesthetically pleasing elements into your daily life</t>
  </si>
  <si>
    <t>Learn a weird language to understand how they thought.  Maybe Indian?</t>
  </si>
  <si>
    <t>Tools for measuring sleep duration and quality</t>
  </si>
  <si>
    <t>ON the road bodyweight workouts</t>
  </si>
  <si>
    <t>EMDR therapy</t>
  </si>
  <si>
    <t>Daily hang stretch</t>
  </si>
  <si>
    <t>More wikipedia than GPT?</t>
  </si>
  <si>
    <t>New glass shaker bottle</t>
  </si>
  <si>
    <t>Storage on back of cabinet door</t>
  </si>
  <si>
    <t>Be skeptical of all vaccines</t>
  </si>
  <si>
    <t>Finally getting Jess to OK the Rockies trip</t>
  </si>
  <si>
    <t>Impressed with my baseline energy and not needing self-service</t>
  </si>
  <si>
    <t>Red wine making a comeback</t>
  </si>
  <si>
    <t>Saying a few things I shouldn’t have with Jess during the Rockies argument</t>
  </si>
  <si>
    <t>She is coming unhinged</t>
  </si>
  <si>
    <t>Rattled-My women might be nuts</t>
  </si>
  <si>
    <t>Ending-I am ready for the next one…again</t>
  </si>
  <si>
    <t>Greek Coast Guard Under Scrutiny for Response to Migrant Mass Drowning</t>
  </si>
  <si>
    <t>Donald Triplett, ‘Case 1’ in the Study of Autism, Dies at 89</t>
  </si>
  <si>
    <t>Sunny 90/63</t>
  </si>
  <si>
    <t>Fasting</t>
  </si>
  <si>
    <t>Bathroom</t>
  </si>
  <si>
    <t>Novel Concepts</t>
  </si>
  <si>
    <t>Opposite hand training: Use your non-dominant hand to write for 5 minutes.</t>
  </si>
  <si>
    <t>Smell of the week</t>
  </si>
  <si>
    <t>SCAMPER Technique</t>
  </si>
  <si>
    <t>General Problem-Solving</t>
  </si>
  <si>
    <t>Juggling</t>
  </si>
  <si>
    <t>Geological Formation 1 Identified</t>
  </si>
  <si>
    <t>Well-Being Visualization:</t>
  </si>
  <si>
    <t>Molecular artificial intelligence</t>
  </si>
  <si>
    <t>64oz Water Consumed &amp; Sodium under 2000mg</t>
  </si>
  <si>
    <t>Morning Mile Walk w/ Meditation &amp; Sun Eye Activation</t>
  </si>
  <si>
    <t>Holidays-Develop Schedule for this</t>
  </si>
  <si>
    <t>Legal Questions</t>
  </si>
  <si>
    <t>Culture War Issues</t>
  </si>
  <si>
    <t>How did you feel emotionally about your day? Add the feeling keyword to the list.</t>
  </si>
  <si>
    <t>Joe's Movie of the Week, Film Director, Categorical Movie Score</t>
  </si>
  <si>
    <t>TV-Home Improvement</t>
  </si>
  <si>
    <t>Affirmation Word Bank</t>
  </si>
  <si>
    <t>Well-Being Visualization Word Bank</t>
  </si>
  <si>
    <t>Create an information gathering process</t>
  </si>
  <si>
    <t>Average Human Parameters</t>
  </si>
  <si>
    <t>The average human is more good than bad</t>
  </si>
  <si>
    <t>Statistically managened utopia run by technocrats and the population provides labor</t>
  </si>
  <si>
    <t>The "initial conditions" in many life situations can significantly shape the outcome</t>
  </si>
  <si>
    <t>How can I better use aerial images? Maybe location of the week?</t>
  </si>
  <si>
    <t>New Idea Notes moved to Goals List with Expected Value Ratings</t>
  </si>
  <si>
    <t>Minimum 30 Outdoor/Sunlight Minutes</t>
  </si>
  <si>
    <t>Pet Care: Water, Food, Litter</t>
  </si>
  <si>
    <t>Warm-Down &amp; Massage</t>
  </si>
  <si>
    <t>Appointments Completed</t>
  </si>
  <si>
    <t>Email Cleaned Up, Appointments Checked, and Calendar Updated</t>
  </si>
  <si>
    <t>Update Weekly Rating Scorecard</t>
  </si>
  <si>
    <t>Weekly Relflection Log Completed</t>
  </si>
  <si>
    <t>Daily Shower Hygiene</t>
  </si>
  <si>
    <t>Weekly or Monthly Hygiene</t>
  </si>
  <si>
    <t>All Facts Gathered from Media Sources Last Week Reviewed &amp; Logged</t>
  </si>
  <si>
    <t>Online Routine Shopping Orders</t>
  </si>
  <si>
    <t>Music Collection New Adds</t>
  </si>
  <si>
    <t>Music Playlists Updated with New Song Ratings</t>
  </si>
  <si>
    <t>Brain Training: Mental Health Best Practices (Cognitive &amp; Emotional)</t>
  </si>
  <si>
    <t>Brain Training: Question of the Day with Supportive Reading</t>
  </si>
  <si>
    <t>Problem Solving, Discovery, and Methodology</t>
  </si>
  <si>
    <t>Brain Training: Physical Object List</t>
  </si>
  <si>
    <t>Somatic Experience</t>
  </si>
  <si>
    <t>Morning Brain Training Words Remembered</t>
  </si>
  <si>
    <t>Personal Value Scorecard Errors</t>
  </si>
  <si>
    <t>Personal Value Scorecard Achievements</t>
  </si>
  <si>
    <t>End of Day Reflection Log</t>
  </si>
  <si>
    <t>Entertainment Podcast Completed with Goal</t>
  </si>
  <si>
    <t>Outdoor Run</t>
  </si>
  <si>
    <t>Bring finger tracker and water tester next visit</t>
  </si>
  <si>
    <t>Use nature book with park program</t>
  </si>
  <si>
    <t>Music Review</t>
  </si>
  <si>
    <t>Welcome Home Surprise</t>
  </si>
  <si>
    <t>Realinged scorecard</t>
  </si>
  <si>
    <t>Rebounding to workout when I really didn’t want to</t>
  </si>
  <si>
    <t>New project process</t>
  </si>
  <si>
    <t>Not keeping my morning structure</t>
  </si>
  <si>
    <t>She is just annoyed</t>
  </si>
  <si>
    <t>Jessica's work ethic</t>
  </si>
  <si>
    <t>Optimistic-The scorecard turnaround is big</t>
  </si>
  <si>
    <t>Hunter Biden Reaches Deal to Plead Guilty to Misdemeanor Tax Charges</t>
  </si>
  <si>
    <t>Paxton Whitehead, Actor Who Found Humor in the Stodgy, Dies at 85</t>
  </si>
  <si>
    <t>Sunny 89/67</t>
  </si>
  <si>
    <t>Cerebral</t>
  </si>
  <si>
    <t>Adept</t>
  </si>
  <si>
    <t>Snack</t>
  </si>
  <si>
    <t>Establish a rubric for the given objective, using the most prevalent parameters.</t>
  </si>
  <si>
    <t>Heading</t>
  </si>
  <si>
    <t>Problem Solving</t>
  </si>
  <si>
    <t>Conceptualize a goal, project, or plan related to the following topic that will yield the most utility to my personal life and another that will yield the most utiltiy for others.</t>
  </si>
  <si>
    <t>Topic to Goal Generator</t>
  </si>
  <si>
    <t>Modeling/Simulations</t>
  </si>
  <si>
    <t>Perform a SWOT (Strengths, Weaknesses, Opportunities, Threats) analysis for the following plan:</t>
  </si>
  <si>
    <t>Plan SWOT Analysis</t>
  </si>
  <si>
    <t>Risk Assessment</t>
  </si>
  <si>
    <t>Outcome Prediction</t>
  </si>
  <si>
    <t>Brain Training</t>
  </si>
  <si>
    <t>Brain Storming</t>
  </si>
  <si>
    <t>Problem Definition Technique</t>
  </si>
  <si>
    <t>Root Cause Analysis</t>
  </si>
  <si>
    <t>Data Collection Strategy</t>
  </si>
  <si>
    <t>Occam's Razor Application</t>
  </si>
  <si>
    <t>Decision Matrix Creation</t>
  </si>
  <si>
    <t>Reverse Engineering Technique</t>
  </si>
  <si>
    <t>What are the potential root causes of this problem?</t>
  </si>
  <si>
    <t>How might we apply the principle of Occam's Razor to this problem?</t>
  </si>
  <si>
    <t>Can we create a decision matrix to evaluate different potential solutions?</t>
  </si>
  <si>
    <t>How might we reverse engineer the problem to understand it better?</t>
  </si>
  <si>
    <t>How might the DMAIC (Define, Measure, Analyze, Improve, Control) methodology from Six Sigma help solve this problem?</t>
  </si>
  <si>
    <t>How might we use a Process Map to visually represent the process related to the problem?</t>
  </si>
  <si>
    <t>Process Map Visualization</t>
  </si>
  <si>
    <t>First Principles Thinking</t>
  </si>
  <si>
    <t>What insights might we gain if we took on a different persona, such as a customer or a stakeholder, and viewed the problem from their perspective?</t>
  </si>
  <si>
    <t>If we start with our end goal, what steps might we identify that led us there when we work backwards?</t>
  </si>
  <si>
    <t>What could happen if we set a timer for 10 minutes and tried to write down as many ideas related to our problem as possible?</t>
  </si>
  <si>
    <t>How can we use a structured problem-solving approach to break this problem down into manageable steps, brainstorm possible solutions, evaluate their pros and cons, and choose the best course of action?</t>
  </si>
  <si>
    <t>Finished GPT prompts</t>
  </si>
  <si>
    <t>Good ass Quesdillas</t>
  </si>
  <si>
    <t>Eat that damn Jimmy John's</t>
  </si>
  <si>
    <t>She is still sour as fuck about the trip to CO</t>
  </si>
  <si>
    <t>Confident</t>
  </si>
  <si>
    <t>Afternoon naps</t>
  </si>
  <si>
    <t>F.T.C. Sues Amazon for Tricking Users Into Subscribing to Prime</t>
  </si>
  <si>
    <t>Julie Garwood, Best-Selling Romance Novelist, Dies at 78</t>
  </si>
  <si>
    <t>Define Time Chunk: Clearly define in your mind what this next block of time is for and how long it should last.</t>
  </si>
  <si>
    <t>Gather Resources: Prepare items that will be engaged with over the next block of time including tools, accessories, and background entertainment.</t>
  </si>
  <si>
    <t>Visualize &amp; Mentally Reherse: Go through the basic steps needed to accomplish the tasks within the next block of time.  Visualize yourself doing the tasks in the environment you will do them in.</t>
  </si>
  <si>
    <t>Control Breathing: Employ mindful breathing to control distractions and anxiety that is not useful.</t>
  </si>
  <si>
    <t>Control Awareness: Place your attention in a focal manner on the tasks of the next block of time.</t>
  </si>
  <si>
    <t>Stormy 88/71</t>
  </si>
  <si>
    <t>Dashcams</t>
  </si>
  <si>
    <t>Air fryer</t>
  </si>
  <si>
    <t>Text free zone at bed</t>
  </si>
  <si>
    <t>Plant a bristlecone pine cause they last forever</t>
  </si>
  <si>
    <t>5-4-3-2-1 Rule to create synesthesia</t>
  </si>
  <si>
    <t>TMJ cost</t>
  </si>
  <si>
    <t>Breakfast at 10am and Dinner at 6pm</t>
  </si>
  <si>
    <t>Intermittent fasting or ketogenic diets once a month</t>
  </si>
  <si>
    <t>Two 15 minute sauna sessions per day</t>
  </si>
  <si>
    <t>2-4 Cold plunge once a day in the morning</t>
  </si>
  <si>
    <t>Implement nighttime light bulbs into final design</t>
  </si>
  <si>
    <t>Joovv red light therapy device</t>
  </si>
  <si>
    <t>Low oxygen exercise mask</t>
  </si>
  <si>
    <t>LL-Regenerative medicine</t>
  </si>
  <si>
    <t>Novel-gene reprogramming, gene editing, nanobots, 3D organs</t>
  </si>
  <si>
    <t>Fiber supplement</t>
  </si>
  <si>
    <t>When testing something you need a hypothesis and an alternative hypothesis to test it.</t>
  </si>
  <si>
    <t>What am I in denial about?</t>
  </si>
  <si>
    <t>What are all the visual mediums of art to consider in the home design</t>
  </si>
  <si>
    <t>What areas of knowledge do I have a vague understanding of?</t>
  </si>
  <si>
    <t>How can I create no omission in my relationships</t>
  </si>
  <si>
    <t>How can I utilize directories to organize information in my life?</t>
  </si>
  <si>
    <t>How can I get better at confrontation?</t>
  </si>
  <si>
    <t>Write longer text for image generation as a project</t>
  </si>
  <si>
    <t>Audio mike set-up for interviews</t>
  </si>
  <si>
    <t>More guided meditation or the waking up app</t>
  </si>
  <si>
    <t>Look into major party platforms</t>
  </si>
  <si>
    <t>Look at all types of e-vehicles</t>
  </si>
  <si>
    <t>Oppenheimer movie Imax</t>
  </si>
  <si>
    <t>Open air movie night</t>
  </si>
  <si>
    <t>Young Forever Program testing and survey section</t>
  </si>
  <si>
    <t>Mitochondrial eve with Dave</t>
  </si>
  <si>
    <t>Doc about Patty hearst</t>
  </si>
  <si>
    <t>Make an access zone right around attic ladder to make it useful</t>
  </si>
  <si>
    <t>Young Forever chapter 14 to remodel diet</t>
  </si>
  <si>
    <t>Kids playtime every once and awhile</t>
  </si>
  <si>
    <t>Air quality is taking a hit with closed bed door</t>
  </si>
  <si>
    <t>Switch by bed for lights and doors</t>
  </si>
  <si>
    <t>Screen under deck boards on screened in porch</t>
  </si>
  <si>
    <t>717-Warren Zinder</t>
  </si>
  <si>
    <t>Cody Jinks Adobe Sessions</t>
  </si>
  <si>
    <t>Pot filler over stove and coffee station</t>
  </si>
  <si>
    <t>Go through reading rooms plans</t>
  </si>
  <si>
    <t>Call Ben at Greenview</t>
  </si>
  <si>
    <t>One trial learning events</t>
  </si>
  <si>
    <t>90 minute learning sessions per day when you are the most alert</t>
  </si>
  <si>
    <t>The window of time when you are most alert is very valuable</t>
  </si>
  <si>
    <t>Attention can be improved through learning. Maybe make attention a skill</t>
  </si>
  <si>
    <t>The body runs in 90 minute cycles throughout the day</t>
  </si>
  <si>
    <t>Call Orkin and cancel shield</t>
  </si>
  <si>
    <t>Help Jess hang hummingbird thing</t>
  </si>
  <si>
    <t>It seems like expectations are fucking up my enjoyment of life which is a fundamental problem with the scorecard</t>
  </si>
  <si>
    <t>What can I do with the events system as it has seemed to slow a bit from my lack of go getting it</t>
  </si>
  <si>
    <t>How can I get better at identifying the simplest and most likely explanation</t>
  </si>
  <si>
    <t>Emphasize "acceptance" in values cause I can only control how I react to some extent</t>
  </si>
  <si>
    <t>Observing the Self: Accessing a transcendent sense of self, a continuity of consciousness.</t>
  </si>
  <si>
    <t>Values: Discovering what is most important to one's true self.</t>
  </si>
  <si>
    <t>Committed Action: Setting goals according to values and carrying them out responsibly.</t>
  </si>
  <si>
    <t>Post-hoc justification: Some believe that intuition is simply a label we give to decisions or knowledge we can't consciously explain. In this view, the feeling of 'knowing without knowing why' doesn't point to a distinct intuitive faculty, but is simply a consequence of the limited insight we have into our own thought processes.</t>
  </si>
  <si>
    <t>Remove yogurt for probiotics</t>
  </si>
  <si>
    <t>Note Items Found in Nature Book</t>
  </si>
  <si>
    <t>Outdoor and Nature Activities</t>
  </si>
  <si>
    <t>Arts and Culture Experiences</t>
  </si>
  <si>
    <t>Entertainment and Recreation</t>
  </si>
  <si>
    <t>Food and Drink Experiences</t>
  </si>
  <si>
    <t>Travel and Adventure</t>
  </si>
  <si>
    <t>Sports and Physical Activities</t>
  </si>
  <si>
    <t>Learning and Development</t>
  </si>
  <si>
    <t>Social and Community Events</t>
  </si>
  <si>
    <t>Relaxation and Leisure</t>
  </si>
  <si>
    <t>Themed Events: Brain Break Day</t>
  </si>
  <si>
    <t>Themed Events: Act Like Kid Day</t>
  </si>
  <si>
    <t>Guided Meditation Videos</t>
  </si>
  <si>
    <t>Gene reprogramming, gene editing, nanobots, 3D organs</t>
  </si>
  <si>
    <t>Getting back on the card today was a fight but I did it</t>
  </si>
  <si>
    <t>Good ass burgers</t>
  </si>
  <si>
    <t>Brain training on bike was fund</t>
  </si>
  <si>
    <t>I am not having fun</t>
  </si>
  <si>
    <t>She continues to have a tough time at work</t>
  </si>
  <si>
    <t>Mediocre-Blah</t>
  </si>
  <si>
    <t>Freedom-Being able to choose what I do is quite awesome and I am so thankful for that</t>
  </si>
  <si>
    <t>Ruling Puts Social Media at Crossroads of Disinformation and Free Speech</t>
  </si>
  <si>
    <t>Edward Fredkin, 88, Who Saw the Universe as One Big Computer, Dies</t>
  </si>
  <si>
    <t>Sunny 85/60</t>
  </si>
  <si>
    <t>Energetic</t>
  </si>
  <si>
    <t>Strength</t>
  </si>
  <si>
    <t>44 3/4"</t>
  </si>
  <si>
    <t>16 1/4"</t>
  </si>
  <si>
    <t>25 3/4"</t>
  </si>
  <si>
    <t>TRUE (epigentic influence)</t>
  </si>
  <si>
    <t>Lunch Salad</t>
  </si>
  <si>
    <t>Restart hourly reminder</t>
  </si>
  <si>
    <t>How to preserve my precious 100 billion neurons</t>
  </si>
  <si>
    <t>LL-Hard problem of consciousness</t>
  </si>
  <si>
    <t>Outstanding bill from OSF</t>
  </si>
  <si>
    <t>Outstanding balance from Dr. Walz</t>
  </si>
  <si>
    <t>Improve my consumer choices process where I get good stuff for good value but not at the expense of too much time</t>
  </si>
  <si>
    <t>Abstract reasoning practices book</t>
  </si>
  <si>
    <t>Manage my frustration better</t>
  </si>
  <si>
    <t>LL-Non-cognitivism</t>
  </si>
  <si>
    <t>Short learning bouts</t>
  </si>
  <si>
    <t>Inversion and lateral movement will be good for my vestibular system-proven</t>
  </si>
  <si>
    <t>Look at generative AI best practices</t>
  </si>
  <si>
    <t>Pareto principles</t>
  </si>
  <si>
    <t>Implement lunch salad program</t>
  </si>
  <si>
    <t>Insure trailer</t>
  </si>
  <si>
    <t>Screening for shed</t>
  </si>
  <si>
    <t>Parking area for trailer near shed</t>
  </si>
  <si>
    <t>New garage doors</t>
  </si>
  <si>
    <t>Paint sample process</t>
  </si>
  <si>
    <t>Order garage flooring</t>
  </si>
  <si>
    <t>Next Event Planning</t>
  </si>
  <si>
    <t>Define Information Need: Understand what you're looking for - facts, analysis, tutorials etc.</t>
  </si>
  <si>
    <t>Identify Keywords: Select essential words representing your information need.</t>
  </si>
  <si>
    <t>Use Search Operators: Leverage operators like quotation marks for exact phrases, 'site:' for specific websites, '-' to exclude words, '*' to fill in the blanks.</t>
  </si>
  <si>
    <t>Iterate and Refine: Modify your search based on initial results, switch search engines if needed. Searching is an iterative process.</t>
  </si>
  <si>
    <t>Optimize Searching Online</t>
  </si>
  <si>
    <t>Afternoon nap as I was dog ass tired</t>
  </si>
  <si>
    <t>Good planning session</t>
  </si>
  <si>
    <t>Gaming medley</t>
  </si>
  <si>
    <t>Late night snack</t>
  </si>
  <si>
    <t>She handled the frustration well today</t>
  </si>
  <si>
    <t>Tired-Bad sleep led to no energy</t>
  </si>
  <si>
    <t>Support-Jess is good about me having a down day</t>
  </si>
  <si>
    <t>Turkey Clears the Way for Sweden’s Entry to NATO on the Eve of Summit</t>
  </si>
  <si>
    <t>James W. Lewis, Suspect in the 1982 Tylenol Murders, Dies at 76</t>
  </si>
  <si>
    <t>Partly Cloudy 88/64</t>
  </si>
  <si>
    <t>Execution</t>
  </si>
  <si>
    <t>Presence</t>
  </si>
  <si>
    <t>Trees were taken down smoothly</t>
  </si>
  <si>
    <t>Finishing up drywall in the garage</t>
  </si>
  <si>
    <t>Finding a new puzzle game to play late at night</t>
  </si>
  <si>
    <t>Eating that damn frozen pizza at the end of the night</t>
  </si>
  <si>
    <t>She had a tough day as was able to express it without being crappy</t>
  </si>
  <si>
    <t>Worked-I feel worked after today even though I didn't push it to the limit</t>
  </si>
  <si>
    <t>Kitty-I love that old dog</t>
  </si>
  <si>
    <t>NATO Says It Will Invite Ukraine Some Day, Resisting Calls to Act Soon</t>
  </si>
  <si>
    <t>Milan Kundera, Czech Literary Star and Communist Party Outcast, Dies at 94</t>
  </si>
  <si>
    <t>Stormy 80/71</t>
  </si>
  <si>
    <t>Planning outdoor colors</t>
  </si>
  <si>
    <t>Making calls for front upgrades</t>
  </si>
  <si>
    <t>Good morning gaming</t>
  </si>
  <si>
    <t>McDonalds stop</t>
  </si>
  <si>
    <t>She was fucking angry after drinking some wine</t>
  </si>
  <si>
    <t>Upset-Today kind of sucked</t>
  </si>
  <si>
    <t>Sleep-Glad it's over today</t>
  </si>
  <si>
    <t>Overcast 82/62</t>
  </si>
  <si>
    <t>Inflation Cools Sharply in June, Good News for Consumers and the Fed</t>
  </si>
  <si>
    <t>Gerald C. Meyers, C.E.O. Who Paved Way for the S.U.V., Dies at 94</t>
  </si>
  <si>
    <t>Productive</t>
  </si>
  <si>
    <t>Home Organization</t>
  </si>
  <si>
    <t>Post Work-Out Meal</t>
  </si>
  <si>
    <t>Morning gaming is back with no guilt</t>
  </si>
  <si>
    <t>Mom stopped by for a visit</t>
  </si>
  <si>
    <t>Maybe gamed just a little too long</t>
  </si>
  <si>
    <t>Great call with Dad</t>
  </si>
  <si>
    <t>She is exhausted</t>
  </si>
  <si>
    <t>Flow-I achieved the deal</t>
  </si>
  <si>
    <t>Energy-I had enough with my new strategy</t>
  </si>
  <si>
    <t>Reveal of new landscape plan</t>
  </si>
  <si>
    <t>Great meeting on gutters</t>
  </si>
  <si>
    <t>Starting playing Loop Hero</t>
  </si>
  <si>
    <t>Not running the scorecard</t>
  </si>
  <si>
    <t>She is burnt to fucking crisp</t>
  </si>
  <si>
    <t>Irrational-I didn't play it very well today</t>
  </si>
  <si>
    <t>Fun-I had some good gaming time today</t>
  </si>
  <si>
    <t>House Narrowly Passes Defense Bill, Setting Up Showdown Over Social Issues</t>
  </si>
  <si>
    <t>John Uelses, First to Pole-Vault 16 Feet, Is Dead at 85</t>
  </si>
  <si>
    <t>Late</t>
  </si>
  <si>
    <t>Sunny 85/69</t>
  </si>
  <si>
    <t>Gut Health</t>
  </si>
  <si>
    <t>F.D.A. Approves First U.S. Over-the-Counter Birth Control Pill</t>
  </si>
  <si>
    <t>Rick Froberg, Singer of Artful Intensity, Is Dead at 55</t>
  </si>
  <si>
    <t>Good gaming</t>
  </si>
  <si>
    <t>Really productive on outdoor project</t>
  </si>
  <si>
    <t>Loop Hero is a fun new game</t>
  </si>
  <si>
    <t>She was competely stoned out of her mind</t>
  </si>
  <si>
    <t>Conflicted-Some real good but a lot of bad</t>
  </si>
  <si>
    <t>Naps-So refreshing</t>
  </si>
  <si>
    <t>Small, Hidden and Deadly: Mines Stymie Ukraine’s Counteroffensive</t>
  </si>
  <si>
    <t>Jane Birkin, Singer, Actress and Fashion Inspiration, Dies at 76</t>
  </si>
  <si>
    <t>Good ass gaming again</t>
  </si>
  <si>
    <t>Going through the landscape plan with Jess</t>
  </si>
  <si>
    <t>Removing the plants out back</t>
  </si>
  <si>
    <t>She was more with it today after a rest day</t>
  </si>
  <si>
    <t>Settled-Didn’t feel too bad today</t>
  </si>
  <si>
    <t>Bud Dog-She sure is sweet</t>
  </si>
  <si>
    <t>Riots in France Highlight a Vicious Cycle Between Police and Minorities</t>
  </si>
  <si>
    <t>C.R. Roberts, Scoring Sensation in Milestone Game, Dies at 87</t>
  </si>
  <si>
    <t>Overcast 80/63</t>
  </si>
  <si>
    <t>Purposeful</t>
  </si>
  <si>
    <t>44 1/4"</t>
  </si>
  <si>
    <t>45 3/4"</t>
  </si>
  <si>
    <t>Finish Weekly Log &amp; Load Photo Journal Photos</t>
  </si>
  <si>
    <t>Meetings with painter and garage door contractor bringing us closer to finalize exterior plan</t>
  </si>
  <si>
    <t>Getting the damn plant section removed from the grading project</t>
  </si>
  <si>
    <t>A couple of well placed gaming session made the day pretty good</t>
  </si>
  <si>
    <t>Lost snack discipline just a touch today</t>
  </si>
  <si>
    <t>She was in fairly good spirits to start a call week</t>
  </si>
  <si>
    <t>Weak-I wasn't very strong today but I solidered on</t>
  </si>
  <si>
    <t>Support-So thankful the wife allows me to stay home</t>
  </si>
  <si>
    <t>One Reason China Is Willing to Engage Again: Its Troubled Economy</t>
  </si>
  <si>
    <t>Angelo Mozilo, Whose Mortgage Giant Fell in Housing Bust, Dies at 84</t>
  </si>
  <si>
    <t>Finishing up section 1 of the dig</t>
  </si>
  <si>
    <t>Insight into retaining wall for upper patio</t>
  </si>
  <si>
    <t>Should have started the card earlier</t>
  </si>
  <si>
    <t>Yes is in a better mood when I work really hard</t>
  </si>
  <si>
    <t>Pride-I worked hard as fuck today</t>
  </si>
  <si>
    <t>Strength-So glad I am still powerful in my 40s</t>
  </si>
  <si>
    <t>Planned</t>
  </si>
  <si>
    <t>Contentment</t>
  </si>
  <si>
    <t>Tony Bennett, Champion of the Great American Songbook, Is Dead at 96</t>
  </si>
  <si>
    <t>House Overwhelmingly Passes Bill to Improve Air Travel</t>
  </si>
  <si>
    <t>Historical event of the week</t>
  </si>
  <si>
    <t>Laundry room this fall</t>
  </si>
  <si>
    <t>What are some revolutionary ideas I should consider or at least know about</t>
  </si>
  <si>
    <t>Anthropic principle with Dave for club too many coincidences at be intelligent design</t>
  </si>
  <si>
    <t>How can I create the best indoor air quality</t>
  </si>
  <si>
    <t>Full implementation of "autosuggestion"</t>
  </si>
  <si>
    <t>LL-autosuggestion counterpoints</t>
  </si>
  <si>
    <t>How can I stack prompts in AI or make it run a system each time I need something</t>
  </si>
  <si>
    <t>Learn to embrace dark emotions rather than run from them</t>
  </si>
  <si>
    <t>Self-Care during afternoon rest</t>
  </si>
  <si>
    <t>The Buddha wanted to max happiness.  How do I take advantage of that?</t>
  </si>
  <si>
    <t>How can I be a leader in using AI?</t>
  </si>
  <si>
    <t>Retrieve Dan Carlin audio</t>
  </si>
  <si>
    <t>Timing weight and speed are all important with weight training.  Make sure you have push/pull/squat at core.  Make affirmations to time lift speed.</t>
  </si>
  <si>
    <t>Delivery guy snack counter</t>
  </si>
  <si>
    <t>Dig out brick before cleaning it?</t>
  </si>
  <si>
    <t>Salad containers with pre-made salads</t>
  </si>
  <si>
    <t>Green roof detail</t>
  </si>
  <si>
    <t>What are the ways I can know myself better</t>
  </si>
  <si>
    <t>Eventually move cleaning back to daily</t>
  </si>
  <si>
    <t>Get a handle on identity politics meaning</t>
  </si>
  <si>
    <t>Add lanai concept for home off bedroom</t>
  </si>
  <si>
    <t>Rate Dan Carlin Blitz and King of Kings then rate the Persian Empire?</t>
  </si>
  <si>
    <t>How can I take a more pragmatic approach</t>
  </si>
  <si>
    <t>ret·i·cent as a value</t>
  </si>
  <si>
    <t>Non-sleep deep rest protocol-shallow naps followed by a creative bout in the afternoon. Make sure it is stuff we already know.  Two 90 minute bouts of increasing brain capacity per day.</t>
  </si>
  <si>
    <t>Sunlight first 30 and caffeine after 120</t>
  </si>
  <si>
    <t>There is a balance between being activated and being too activated where everything is a distraction. The sweet spot is calm and alert.</t>
  </si>
  <si>
    <t>Need to get sundown light make sure that is in the schedule</t>
  </si>
  <si>
    <t>Sunny 88/67</t>
  </si>
  <si>
    <t>11. The universe is infinite as opposed to a finite, closed system?</t>
  </si>
  <si>
    <t>Look at shareholder agreement from Jess</t>
  </si>
  <si>
    <t>New Mychart note</t>
  </si>
  <si>
    <t>Type up music</t>
  </si>
  <si>
    <t>Develop a vertical veggie garden that is controlled</t>
  </si>
  <si>
    <t>Make sure I am acknowledging limitations delibrately</t>
  </si>
  <si>
    <t>How can I better secure the house from break-in</t>
  </si>
  <si>
    <t>How can I be a gentelmen and what does that entail</t>
  </si>
  <si>
    <t>Pay Balance MD</t>
  </si>
  <si>
    <t>Pillow under ankles</t>
  </si>
  <si>
    <t>Reserve Red Rock canyon</t>
  </si>
  <si>
    <t>Finisehd painting the garage workshop area</t>
  </si>
  <si>
    <t>Good productive day totally on schedule</t>
  </si>
  <si>
    <t>I felt in control all day</t>
  </si>
  <si>
    <t>Tabacco is back in a big way</t>
  </si>
  <si>
    <t>Jess is fucking burnt out</t>
  </si>
  <si>
    <t>Thankful-When you feel good naturally it is awesome</t>
  </si>
  <si>
    <t>Past Work-All my scorecard work in the past is really paying off</t>
  </si>
  <si>
    <t>Defying Unrest, Israel Adopts Law Weakening Supreme Court</t>
  </si>
  <si>
    <t>Richard Barancik, Last of the World War II Monuments Men, Dies at 98</t>
  </si>
  <si>
    <t>Overcast 91/69</t>
  </si>
  <si>
    <t>Intellectual</t>
  </si>
  <si>
    <t>Controlled</t>
  </si>
  <si>
    <t>Strategy Game Hours</t>
  </si>
  <si>
    <t>RPG Game Hours</t>
  </si>
  <si>
    <t>Action Game Hours</t>
  </si>
  <si>
    <t>Sports Games Hours</t>
  </si>
  <si>
    <t>TRUE (microbiome etc)</t>
  </si>
  <si>
    <t>Walt whitman story carosuel where you rotate working on stories that are physical copes (stories started in hobbies)</t>
  </si>
  <si>
    <t>Termite treatement with Termidor SC</t>
  </si>
  <si>
    <t>Winter Thaw Leaks</t>
  </si>
  <si>
    <t>Catch up maintence program and get a file cabinet for manuals after planning office</t>
  </si>
  <si>
    <t>Task</t>
  </si>
  <si>
    <t>Follow up from gutter guy on total package</t>
  </si>
  <si>
    <t>Office Depot to scan plans</t>
  </si>
  <si>
    <t>Window meeting went smooth</t>
  </si>
  <si>
    <t>Workbench is finally together</t>
  </si>
  <si>
    <t>Good gaming in the morning with Surviving the Aftermath</t>
  </si>
  <si>
    <t>Self-service</t>
  </si>
  <si>
    <t>She was in a decent mood tonight</t>
  </si>
  <si>
    <t>Rollercoaster-My feeling were up and down today</t>
  </si>
  <si>
    <t>Knowledge-Thank god for my time in construction as I know how to do this shit</t>
  </si>
  <si>
    <t>Hollywood Strike Leaves Influencers Sidelined and Confused</t>
  </si>
  <si>
    <t>Johnny Lujack, a Star Quarterback at Notre Dame, Dies at 98</t>
  </si>
  <si>
    <t>Sunny 97/69</t>
  </si>
  <si>
    <t>Sustained</t>
  </si>
  <si>
    <t>Challenge Assumptions</t>
  </si>
  <si>
    <t>Identify the negative thought or belief.</t>
  </si>
  <si>
    <t>Challenge the negative thought by asking yourself if there is evidence supporting the thought.</t>
  </si>
  <si>
    <t>Reframe the negative thought by finding evidence to support a more positive or rational belief.</t>
  </si>
  <si>
    <t>Wellness Index (rate how you feel each hour to create index)</t>
  </si>
  <si>
    <t>Themed Events: Self-Assessment Day</t>
  </si>
  <si>
    <t>Quarterly Physical Feat Selection and Training Planning (see fitness section)</t>
  </si>
  <si>
    <t>FITNESS CHALLENGE</t>
  </si>
  <si>
    <t>Monthly Fast</t>
  </si>
  <si>
    <t>Yearly Keto Diet</t>
  </si>
  <si>
    <t>Urolithin A through pomegranite juice once per week</t>
  </si>
  <si>
    <t>Lung function training programs</t>
  </si>
  <si>
    <t>Short area quickness or explosive training</t>
  </si>
  <si>
    <t>Look into heart rate variabiliyt as a concept and add a check to daily score</t>
  </si>
  <si>
    <t>A species that is super senstive to epi-genitics and they constantly morph pending what they are around</t>
  </si>
  <si>
    <t>Directory of local parks and rec to make into checklist for park program</t>
  </si>
  <si>
    <t>Forward facing activities list to hobbies</t>
  </si>
  <si>
    <t>Grocery store directory and review process</t>
  </si>
  <si>
    <t>List of local clubs and interest groups for events planning</t>
  </si>
  <si>
    <t xml:space="preserve">List of local non-profits for giving back </t>
  </si>
  <si>
    <t>Visit Grocery Store and Evaluate Products</t>
  </si>
  <si>
    <t>Need delibrate different phases of routines that I can employ to keep things fresh or just make shorter chunks of routine breakers</t>
  </si>
  <si>
    <t>Place of the week with aerial images</t>
  </si>
  <si>
    <t>Morning Valence and Arousal Levels Adequate</t>
  </si>
  <si>
    <t>Wearable Generated Sleep Score + HRV Score</t>
  </si>
  <si>
    <t>Powerful bike ride today</t>
  </si>
  <si>
    <t>Finishing setting up new workshop benches and chests</t>
  </si>
  <si>
    <t>Designing windows with Jess at night</t>
  </si>
  <si>
    <t>Dipping out of control again</t>
  </si>
  <si>
    <t>She is in a better mood when I am outworking her</t>
  </si>
  <si>
    <t>Strong-I chugged right through my routine and my diet is a big part of it</t>
  </si>
  <si>
    <t>Money-Buying and planning all this stuff for the house is very fun</t>
  </si>
  <si>
    <t>Judge Puts Hunter Biden’s Plea Deal on Hold, Questioning Its Details</t>
  </si>
  <si>
    <t>Sinead O’Connor, Evocative and Outspoken Singer, Is Dead at 56</t>
  </si>
  <si>
    <t>Sunny 96/75</t>
  </si>
  <si>
    <t>Thoughtful</t>
  </si>
  <si>
    <t>Revitalization</t>
  </si>
  <si>
    <t>Getting things done when I didn’t want to</t>
  </si>
  <si>
    <t>Watching Jess enjoy her chocolate box</t>
  </si>
  <si>
    <t>Getting some decent sleep it felt like</t>
  </si>
  <si>
    <t>Eating too many chocolates</t>
  </si>
  <si>
    <t>She was very happy with her chocolate box</t>
  </si>
  <si>
    <t>Tired-I was beat today but I fought through</t>
  </si>
  <si>
    <t>Trailer-Picking up my own materials is cool</t>
  </si>
  <si>
    <t>Hunter Biden Judge, Defying a ‘Rubber Stamp,’ Jumps Into the Spotlight</t>
  </si>
  <si>
    <t>Louise Levy, Who Was Studied for Her Very Long Life, Is Dead at 112</t>
  </si>
  <si>
    <t>Partly Cloudy 99/79</t>
  </si>
  <si>
    <t>Structured</t>
  </si>
  <si>
    <t>Weekend Questionaire</t>
  </si>
  <si>
    <t>Cleaning List Completed</t>
  </si>
  <si>
    <t>Comedy Entertainment</t>
  </si>
  <si>
    <t>Maintenence List Completed</t>
  </si>
  <si>
    <t>Brainstorming: New Idea Rotation</t>
  </si>
  <si>
    <t>Brain Training: AI Image Prompts &amp; Coding</t>
  </si>
  <si>
    <t>Candy fest was awesome</t>
  </si>
  <si>
    <t>Watching Band of Brothers</t>
  </si>
  <si>
    <t>She is kind of an asshole the way she talks lol</t>
  </si>
  <si>
    <t>Worn out-Too much discipline</t>
  </si>
  <si>
    <t>Chances-I get another chance right now</t>
  </si>
  <si>
    <t>Sunny 84/67</t>
  </si>
  <si>
    <t>Put up paneling for workbench</t>
  </si>
  <si>
    <t>Good ass doc about James Webb telescope</t>
  </si>
  <si>
    <t>Good action gaming at night</t>
  </si>
  <si>
    <t>Sunny 87/66</t>
  </si>
  <si>
    <t>Bonding</t>
  </si>
  <si>
    <t>44 5/8"</t>
  </si>
  <si>
    <t>16 1/8"</t>
  </si>
  <si>
    <t>26"</t>
  </si>
  <si>
    <t>Sorting the garage with Jess</t>
  </si>
  <si>
    <t>Relaxing night with pasta and gaming</t>
  </si>
  <si>
    <t>Overeating some</t>
  </si>
  <si>
    <t>She was more normal today after some days of relaxation</t>
  </si>
  <si>
    <t>Dichotomy-I was up and down today</t>
  </si>
  <si>
    <t>Help-Jess' help was much appreciated today</t>
  </si>
  <si>
    <t>Biden Shores Up Democratic Support, but Faces Tight Race Against Trump</t>
  </si>
  <si>
    <t>Paul Reubens, Creator of Pee-wee Herman, Is Dead at 70</t>
  </si>
  <si>
    <t>Sunny 86/64</t>
  </si>
  <si>
    <t>Lunch with Jess and her mom</t>
  </si>
  <si>
    <t>Watching "Once Upon a Time in Hollywood"</t>
  </si>
  <si>
    <t>Fixing the thermostat</t>
  </si>
  <si>
    <t>Getting angry in the morning</t>
  </si>
  <si>
    <t>She flew off the handle in an anger spiral in front of her mom-she can't handle booze</t>
  </si>
  <si>
    <t>Upset-I should have not of lost my cool like that over the thermostat</t>
  </si>
  <si>
    <t>Support-Jess' mom is very supportive and I appreciate our relationship</t>
  </si>
  <si>
    <t>Trump Is Indicted in His Push to Overturn Election</t>
  </si>
  <si>
    <t>SunRay Kelley, Master Builder of the Counterculture, Dies at 71</t>
  </si>
  <si>
    <t xml:space="preserve">Area: </t>
  </si>
  <si>
    <t>Non-Fiction Chapter Read, Rated, Fact, and Goal</t>
  </si>
  <si>
    <t>Educational Podcast Listened, Rated, Fact, and Goal</t>
  </si>
  <si>
    <t>DAILY</t>
  </si>
  <si>
    <t>WEEKLY</t>
  </si>
  <si>
    <t>SCORED</t>
  </si>
  <si>
    <t>REMAINING</t>
  </si>
  <si>
    <t>Health Podcast Listened, Rated, Fact, and Goal</t>
  </si>
  <si>
    <t>Oxygen % During Sleep: Number above or below 94 %</t>
  </si>
  <si>
    <t>Culture Podcast Listened, Rated, Fact, and Goal</t>
  </si>
  <si>
    <t>Joint Goal Hours</t>
  </si>
  <si>
    <t>Movies Watched-Jess' &amp; Joe's Movie of the Week, Film Director, or Categorical</t>
  </si>
  <si>
    <t>Fiction Reading Chapter Read &amp; Rated</t>
  </si>
  <si>
    <t>Clubs: Supper, Music, Book, Fitness, or Philosophy</t>
  </si>
  <si>
    <t>Event Completed</t>
  </si>
  <si>
    <t>Entertainment Video Watched</t>
  </si>
  <si>
    <t>Joint Budget Planning</t>
  </si>
  <si>
    <t>Physical Game Played</t>
  </si>
  <si>
    <t>44"</t>
  </si>
  <si>
    <t>17 3/8"</t>
  </si>
  <si>
    <t>Stormy 76/64</t>
  </si>
  <si>
    <t>Structure</t>
  </si>
  <si>
    <t>Enjoyment</t>
  </si>
  <si>
    <t>Nature Videos</t>
  </si>
  <si>
    <t>Sound Videos</t>
  </si>
  <si>
    <t>Gaming Medley</t>
  </si>
  <si>
    <t>Massage Videos</t>
  </si>
  <si>
    <t>Many Worlds Interpretation to lay foundation for multi-verse even though communication between worlds doesn’t seem possible</t>
  </si>
  <si>
    <t>Fighting through to get back on schedule after a rough morning</t>
  </si>
  <si>
    <t>Good ass Hardcore History</t>
  </si>
  <si>
    <t>Afternoon rest was amazing</t>
  </si>
  <si>
    <t>She was in a really good mood tonight</t>
  </si>
  <si>
    <t>Resilent-I fought through today but it was close</t>
  </si>
  <si>
    <t>Feeling God-Today I felt a bit of the awesomenesss of the universe and God</t>
  </si>
  <si>
    <t>G.O.P. Contenders Feed Voter Distrust in Courts, Schools and Military</t>
  </si>
  <si>
    <t>William Friedkin, Director of ‘French Connection’ and ‘Exorcist,’ Dies at 87</t>
  </si>
  <si>
    <t>Overcast 80/62</t>
  </si>
  <si>
    <t>Neither</t>
  </si>
  <si>
    <t>84+None</t>
  </si>
  <si>
    <t>Temperance</t>
  </si>
  <si>
    <t>Called Downing Plastering 309 338 2975</t>
  </si>
  <si>
    <t>What libertarian principles can I look at?</t>
  </si>
  <si>
    <t>Weed killer outside</t>
  </si>
  <si>
    <t>Look into sleep teaching or sleep training</t>
  </si>
  <si>
    <t>How can I automate more of my best practice actions</t>
  </si>
  <si>
    <t>Reward System: Implement a reward system where you earn a treat or experience for a certain amount of positive decisions.</t>
  </si>
  <si>
    <t>Preemptive Decision Making: Make as many decisions as possible in advance to lessen daily decision fatigue.</t>
  </si>
  <si>
    <t>Kick off joint brainstorming section</t>
  </si>
  <si>
    <t>Sketch books we regularly hit up</t>
  </si>
  <si>
    <t>Must have gardening in the final design but phased in at the end</t>
  </si>
  <si>
    <t>How can I outsource more work over time?</t>
  </si>
  <si>
    <t>Monthly cleaning on TV screens</t>
  </si>
  <si>
    <t>Flexibility: Life is unpredictable and can often throw off the best-laid plans. Building in flexibility can make your routine more resilient to disruptions. This could mean having alternative tasks or activities if you can't do your planned ones, or having 'buffer time' where you can catch up on tasks if something else overruns.</t>
  </si>
  <si>
    <t>Opportunity Cost: In economics, opportunity cost refers to the loss of potential gain from other alternatives when one alternative is chosen. By dedicating this much time to health maintenance, you may be missing out on other opportunities such as developing a hobby, spending more time with friends and family, working more hours (if this is a desire or necessity), etc.</t>
  </si>
  <si>
    <t>Seek two diverse veiewpoints on all big decisions</t>
  </si>
  <si>
    <t>I need to start watching out what kind of information I consume.  Getting viewpoints is one thing, but some of that you cannot shake off and it will shape you.</t>
  </si>
  <si>
    <t>Don't forget about novel concepts</t>
  </si>
  <si>
    <t>New brain training physical section add</t>
  </si>
  <si>
    <t>Rebuild training programs next week with all red health goals</t>
  </si>
  <si>
    <t>Follow up rebuilt training program with rebuilt diet program using Forever Young and notes</t>
  </si>
  <si>
    <t>I am a little touchie and my feelings are easily hurt</t>
  </si>
  <si>
    <t>Make a classical playlist by adding only the greatest artists to master playlist using "essentials" playlist</t>
  </si>
  <si>
    <t>The ability to withstand all the turmoil I will face with a  sense of satisfaction that I am still alive</t>
  </si>
  <si>
    <t>Websites like Coursera, edX, and Udemy offer courses on a wide range of topics for free</t>
  </si>
  <si>
    <t>Define what happinesss means to me</t>
  </si>
  <si>
    <t>How can I stay informed on health science?</t>
  </si>
  <si>
    <t>I am probably too agreeable and I need to learn how to be more disagreeable in a productive way</t>
  </si>
  <si>
    <t>Add medical appts to calender</t>
  </si>
  <si>
    <t>Altbier is the combination of our last name and beer, need to buy a plaque or something</t>
  </si>
  <si>
    <t>Dress Appropriately: Dressing appropriately for the situation shows respect for the occasion and the people present.</t>
  </si>
  <si>
    <t>New skill of "Duty" based on the categorical imperative and Kant ethics</t>
  </si>
  <si>
    <t>Not enough delibratge comedy in our life "comedy of the week" in any category</t>
  </si>
  <si>
    <t>What is the latest on prompt engineering?</t>
  </si>
  <si>
    <t>Pin US maps as we do city studies</t>
  </si>
  <si>
    <t>Metal lid tea cup</t>
  </si>
  <si>
    <t>Mouthpiece station in bath plus water dispersner</t>
  </si>
  <si>
    <t>James Webb images for art</t>
  </si>
  <si>
    <t>Hackberry.com</t>
  </si>
  <si>
    <t>Work on breathing techinque to control stress where I employ the "physiological sigh" double inhale with long exhale three times thorugh nose then mouths</t>
  </si>
  <si>
    <t>Portico off of front entrance possibly with a  pediment of stone?</t>
  </si>
  <si>
    <t>Quions to masorny columns</t>
  </si>
  <si>
    <t>Keep door sidlights</t>
  </si>
  <si>
    <t>Verandas</t>
  </si>
  <si>
    <t>Live my life as I am creating a work of art Oscar Wilde</t>
  </si>
  <si>
    <t>Dedicate 15 minutes daily to contemplate decisions not taken, considering them as "parallel life moments." By visualizing these alternate realities, one can foster gratitude for the current path, gain clarity on future decisions, and cultivate a mindset of endless possibility, enhancing overall life satisfaction.</t>
  </si>
  <si>
    <t>Learn about the world of E-lit</t>
  </si>
  <si>
    <t>Repeat the breathing pattern and experience the emotion passing from your experience.</t>
  </si>
  <si>
    <t>Stress Response Regulation</t>
  </si>
  <si>
    <t>Take 2 deep breaths through the nose in quick succession followed by a slow exhale through the mouth while evaulating what your body is experiencing.</t>
  </si>
  <si>
    <t>Repeat the breathing pattern and observe your self being calm yet alert.</t>
  </si>
  <si>
    <t>Nighlty Entertainment Selections</t>
  </si>
  <si>
    <t>Phrase &amp; Fact of the Day</t>
  </si>
  <si>
    <t>Value-Empathy</t>
  </si>
  <si>
    <t>Scorecard Feedback: Incorporate a system where you rate how each task in the scorecard makes you feel. Use this data to balance fulfilling tasks with ones that may feel more draining.</t>
  </si>
  <si>
    <t>Physical Health</t>
  </si>
  <si>
    <t>Brain Training: Physical Health Concept Review</t>
  </si>
  <si>
    <t>Joint Brainstorming (see section)</t>
  </si>
  <si>
    <t>NEW</t>
  </si>
  <si>
    <t>Reward Earned and Enjoyed</t>
  </si>
  <si>
    <t>Filter service in August and HVAC filter</t>
  </si>
  <si>
    <t>Morning Hygiene and Weight Measurement</t>
  </si>
  <si>
    <t>Launched new home process with Jess</t>
  </si>
  <si>
    <t>Good Madden game at night</t>
  </si>
  <si>
    <t>Found a good balance today between duty and fun</t>
  </si>
  <si>
    <t>Went back to the dip after a half day break</t>
  </si>
  <si>
    <t>She held up well to work stress as they are re-organizing her office</t>
  </si>
  <si>
    <t>Headache-Tough day health wise as I should of taken medicine</t>
  </si>
  <si>
    <t>Jessica-She is doing much better and even riding her bike</t>
  </si>
  <si>
    <t>Previously Secret Memo Laid Out Strategy for Trump to Overturn Biden’s Win</t>
  </si>
  <si>
    <t>Martin Walser, 96, Dies; Among Last of Postwar German Literary Titans</t>
  </si>
  <si>
    <t>Overcast 79/63</t>
  </si>
  <si>
    <t>74+70</t>
  </si>
  <si>
    <t>REWARDS</t>
  </si>
  <si>
    <r>
      <rPr>
        <b/>
        <u/>
        <sz val="12"/>
        <color theme="1"/>
        <rFont val="Calibri"/>
        <family val="2"/>
        <scheme val="minor"/>
      </rPr>
      <t>Critical Thinking:</t>
    </r>
    <r>
      <rPr>
        <sz val="12"/>
        <color theme="1"/>
        <rFont val="Calibri"/>
        <family val="2"/>
        <charset val="134"/>
        <scheme val="minor"/>
      </rPr>
      <t xml:space="preserve"> is the ability to analyze, evaluate, and interpret information statistically and logically to make informed important decisions and solve problems effectively by questioning assumptions, considering multiple perspectives, assessing the reliability and validity of information, and only drawing conclusions based on a process implementing evidence and reason rather analogy, casual thinking, or more commonly "thinking with your gut"</t>
    </r>
  </si>
  <si>
    <t>Tough-I didn’t want to do my stuff but I did</t>
  </si>
  <si>
    <t>Grace-I couldn’t do what I do without the goodness of God</t>
  </si>
  <si>
    <t>Talking with my Dad on the phone</t>
  </si>
  <si>
    <t>Talking with Matt on the phone</t>
  </si>
  <si>
    <t>Great gaming with Roguebook</t>
  </si>
  <si>
    <t>Not listening to my wife</t>
  </si>
  <si>
    <t>She was handling the stress of this work remodel very well!</t>
  </si>
  <si>
    <t>Maui Town Is Devastated by Deadliest Wildfire to Strike Hawaii</t>
  </si>
  <si>
    <t>Robbie Robertson, 80, Dies; Canadian Songwriter Captured American Spirit</t>
  </si>
  <si>
    <t>Overcast 82/65</t>
  </si>
  <si>
    <t>Both</t>
  </si>
  <si>
    <t>Grounded</t>
  </si>
  <si>
    <t>Hardcore gaming at night with Roguebook</t>
  </si>
  <si>
    <t>Finally got the landscape number that is high as hell haha</t>
  </si>
  <si>
    <t>Garage door finally fixed</t>
  </si>
  <si>
    <t>Went and got fucking candy last night</t>
  </si>
  <si>
    <t>She keeps riding her Peleton</t>
  </si>
  <si>
    <t>Cracked-I cracked yesterday with the candy</t>
  </si>
  <si>
    <t>A Good Game-It is so much damn fun!</t>
  </si>
  <si>
    <t>Death Toll Soars in Maui, as Rescue Crews Scour Decimated Town</t>
  </si>
  <si>
    <t>Herbert J. Siegel, Investor in Major Media Deals, Dies at 95</t>
  </si>
  <si>
    <t>Stormy 86/67</t>
  </si>
  <si>
    <t>Good ass rally to get my shit done after my doc appt.</t>
  </si>
  <si>
    <t>I had some cereal at night</t>
  </si>
  <si>
    <t>Powerful-I rallied again today to stay on track and that's several times this week!</t>
  </si>
  <si>
    <t>Riches-I am so grateful of the lifestyle of I have and I want to continue to appreciate it.</t>
  </si>
  <si>
    <t>Good hangout at night with Jess watching Coming to America</t>
  </si>
  <si>
    <t>Cereal fest with random assortment of cereal selections</t>
  </si>
  <si>
    <t>She was actually in a really good mood</t>
  </si>
  <si>
    <t>Project Initiation</t>
  </si>
  <si>
    <t>Preliminary Objective Setting</t>
  </si>
  <si>
    <t>Draft an initial vision or intention based on perceived needs or opportunities.</t>
  </si>
  <si>
    <t>Engage with core team members to gain insights and perspectives on the tentative objective, ensuring a diverse set of viewpoints are considered.</t>
  </si>
  <si>
    <t>From Idea to Preliminary Objective</t>
  </si>
  <si>
    <t>Idea Conception</t>
  </si>
  <si>
    <t>Brainstorm: Dedicate time to freely jot down the raw idea, allowing for unstructured thinking.</t>
  </si>
  <si>
    <t>Personal Reflection: Analyze your connection to the idea, assessing motivation, potential impact, and envisioned outcomes.</t>
  </si>
  <si>
    <t>Idea Validation</t>
  </si>
  <si>
    <t>Research: Initiate a basic online search to identify similar ideas or approaches, assessing the unique value proposition of your idea.</t>
  </si>
  <si>
    <t>Discussion: Engage with trusted individuals to verbally iterate and validate the idea, welcoming constructive feedback.</t>
  </si>
  <si>
    <t>Scope Exploration</t>
  </si>
  <si>
    <t>Feasibility Analysis: Evaluate the practicality of the idea, identifying potential roadblocks and resources needed.</t>
  </si>
  <si>
    <t>Market Analysis: Understand the target market or audience, assessing potential demand or interest.</t>
  </si>
  <si>
    <t>Idea Refinement</t>
  </si>
  <si>
    <t>Drafting: Structure the idea by writing a concise description, enhancing clarity and direction.</t>
  </si>
  <si>
    <t>SWOT Analysis: Examine the Strengths, Weaknesses, Opportunities, and Threats of the idea to identify focus areas.</t>
  </si>
  <si>
    <t>Stakeholder Engagement</t>
  </si>
  <si>
    <t>Identify Early Stakeholders: Recognize individuals or groups that might be affected by or benefit from the idea.</t>
  </si>
  <si>
    <t>Gather Feedback: Facilitate discussions or informal surveys to collect insights, refining the idea based on diverse perspectives.</t>
  </si>
  <si>
    <t>Draft Preliminary Objective</t>
  </si>
  <si>
    <t>Statement of Purpose: Define the central goal or purpose of the idea, articulating anticipated outcomes.</t>
  </si>
  <si>
    <t>Key Deliverables: List down essential results or products expected from the idea's realization.</t>
  </si>
  <si>
    <t>Vision Statement: Develop a succinct statement encapsulating the envisioned future resulting from the project.</t>
  </si>
  <si>
    <t>Documentation</t>
  </si>
  <si>
    <t>Idea Journal: Consistently document insights, feedback, and iterations, providing a solid foundation for future project phases.</t>
  </si>
  <si>
    <t>Visual Representation: Utilize mind maps, flowcharts, or diagrams to visually capture the essence and scope of the idea.</t>
  </si>
  <si>
    <t>Review and Iteration</t>
  </si>
  <si>
    <t>Self-assessment: Reevaluate the preliminary objective periodically, ensuring alignment with the evolving vision.</t>
  </si>
  <si>
    <t>Feedback Loop: Continually seek feedback, iterating the idea based on new insights or changing circumstances.</t>
  </si>
  <si>
    <t>Stakeholder Identification &amp; Analysis</t>
  </si>
  <si>
    <t>Systematically identify all parties that may be affected by the project, either directly or indirectly.</t>
  </si>
  <si>
    <t>Assess the influence and interest of each stakeholder, understanding their potential impact on the project's success.</t>
  </si>
  <si>
    <t>Strategically prioritize stakeholders based on their relevance, ensuring their needs and concerns are addressed appropriately throughout the project.</t>
  </si>
  <si>
    <t>Initial Stakeholder Engagement</t>
  </si>
  <si>
    <t>Facilitate open communication by sharing the preliminary objective and welcoming feedback.</t>
  </si>
  <si>
    <t>Conduct workshops or focus groups to understand stakeholder expectations and concerns, promoting a sense of ownership and buy-in.</t>
  </si>
  <si>
    <t>Research &amp; Refinement</t>
  </si>
  <si>
    <t>Literature Review</t>
  </si>
  <si>
    <t>Formulate targeted research questions that delve into specifics of the initial objective.</t>
  </si>
  <si>
    <t>Undertake a systematic search of relevant academic articles, industry reports, and expert commentaries.</t>
  </si>
  <si>
    <t>Compile findings, highlighting key insights, existing solutions, and potential gaps that the project can address.</t>
  </si>
  <si>
    <t>Refined Objective Setting</t>
  </si>
  <si>
    <t>Analyze both the literature review outcomes and stakeholder feedback to finetune the project goal.</t>
  </si>
  <si>
    <t>Reiterate and redefine the project's objective, ensuring alignment with stakeholder needs and existing knowledge.</t>
  </si>
  <si>
    <t>Broad Scope Definition</t>
  </si>
  <si>
    <t>Clearly demarcate what the project will achieve (and what it won't), minimizing scope creep.</t>
  </si>
  <si>
    <t>Identify key milestones and deliverables, ensuring they align with the refined objectives.</t>
  </si>
  <si>
    <t>Validate the refined scope with stakeholders, ensuring their expectations are set correctly.</t>
  </si>
  <si>
    <t>Scope Definition &amp; Detailed Design</t>
  </si>
  <si>
    <t>Project Scope Segmentation</t>
  </si>
  <si>
    <t>Task Decomposition: Break down the project into smaller, manageable tasks or components.</t>
  </si>
  <si>
    <t>Component Prioritization: Rank each segment based on its importance, complexity, or other relevant criteria.</t>
  </si>
  <si>
    <t>Functional Specifications</t>
  </si>
  <si>
    <t>Requirement Gathering: Collect detailed requirements for each segment from stakeholders and subject matter experts.</t>
  </si>
  <si>
    <t>Functional Design: Describe how each segment will work in terms of processes, interactions, and outputs.</t>
  </si>
  <si>
    <t>Technical Specifications</t>
  </si>
  <si>
    <t>Technical Research: Investigate available technologies, tools, or methodologies that can best serve each segment.</t>
  </si>
  <si>
    <t>Technical Blueprint: Detail out the technology stack, architecture, data flows, interfaces, and other technical aspects for each segment.</t>
  </si>
  <si>
    <t>Prototyping</t>
  </si>
  <si>
    <t>Conceptual Prototyping: Create basic mock-ups or models to visualize how each segment will look or function.</t>
  </si>
  <si>
    <t>Stakeholder Feedback: Share prototypes with stakeholders to get early feedback, ensuring alignment and reducing the need for major changes later.</t>
  </si>
  <si>
    <t>Detailed Design Development</t>
  </si>
  <si>
    <t>Design Iteration: Refine the designs based on feedback, best practices, and technical constraints.</t>
  </si>
  <si>
    <t>Collaborative Review: Engage cross-functional teams (like technical, business, UX/UI) to review and validate the design details.</t>
  </si>
  <si>
    <t>Documentation: Prepare comprehensive design documents outlining specifications, diagrams, instructions, and any other pertinent information for each segment.</t>
  </si>
  <si>
    <t>Design Validation &amp; Verification</t>
  </si>
  <si>
    <t>Test Case Formulation: Create test cases based on the design to ensure each segment functions as intended.</t>
  </si>
  <si>
    <t>Pilot Testing: On smaller scales, implement designs to identify potential flaws or areas of improvement.</t>
  </si>
  <si>
    <t>Stakeholder Approval: Present the finalized design to stakeholders for approval, ensuring it aligns with the project's objectives and stakeholder expectations.</t>
  </si>
  <si>
    <t>Risk Assessment &amp; Mitigation for Design</t>
  </si>
  <si>
    <t>Risk Identification: For each segment, identify potential design risks or challenges.</t>
  </si>
  <si>
    <t>Mitigation Strategy: Develop strategies to manage identified design risks, ensuring smooth implementation.</t>
  </si>
  <si>
    <t>Feedback Loop Establishment</t>
  </si>
  <si>
    <t>Continuous Feedback Mechanism: Implement channels for ongoing feedback as the design progresses to its final stages.</t>
  </si>
  <si>
    <t>Iterative Refinement: Use feedback to continually refine the design, ensuring it remains aligned with the project's goals.</t>
  </si>
  <si>
    <t>Planning &amp; Team Formation</t>
  </si>
  <si>
    <t>Needs Assessment</t>
  </si>
  <si>
    <t>Design surveys or interview structures to delve deeper into stakeholder needs.</t>
  </si>
  <si>
    <t>Collate and analyze feedback, prioritizing requirements that align with the project's objectives and constraints.</t>
  </si>
  <si>
    <t>Team Formation</t>
  </si>
  <si>
    <t>Evaluate the skill sets needed to accomplish project tasks efficiently.</t>
  </si>
  <si>
    <t>Form a diverse team with complementary skills, defining clear roles and responsibilities.</t>
  </si>
  <si>
    <t>Foster a collaborative environment with open communication lines to facilitate seamless operations.</t>
  </si>
  <si>
    <t>Risk &amp; Resource Management</t>
  </si>
  <si>
    <t>Identify potential threats and opportunities, drawing from historical data, team insights, and stakeholder input.</t>
  </si>
  <si>
    <t>Systematically rank risks based on their likelihood of occurrence and potential impact on the project.</t>
  </si>
  <si>
    <t>Formulate proactive strategies to manage these risks, either by mitigation, transfer, avoidance, or acceptance.</t>
  </si>
  <si>
    <t>Budgeting</t>
  </si>
  <si>
    <t>Itemize all anticipated costs associated with the project's tasks, from material costs to human resources.</t>
  </si>
  <si>
    <t>Establish a budget that caters for all needs, including a contingency fund for unforeseen expenses.</t>
  </si>
  <si>
    <t>Regularly review and adjust the budget based on actual expenditures to prevent overspending.</t>
  </si>
  <si>
    <t>Pre-Start Planning</t>
  </si>
  <si>
    <t>Project Plan Development</t>
  </si>
  <si>
    <t>Decompose the refined objectives into detailed tasks, ensuring each task is actionable and measurable.</t>
  </si>
  <si>
    <t>Assign resources, deadlines, and responsibilities for each task, utilizing tools like Gantt charts for visualization. Include owner procurement items with a schedule.</t>
  </si>
  <si>
    <t>Ensure stakeholders are informed of the plan, fostering transparency.</t>
  </si>
  <si>
    <t>Communication Strategy</t>
  </si>
  <si>
    <t>Design a communication plan detailing frequency, channels, and recipients for various updates.</t>
  </si>
  <si>
    <t>Prioritize open, two-way communication, ensuring stakeholders can provide feedback and concerns are addressed promptly.</t>
  </si>
  <si>
    <t>Quality Assurance Planning</t>
  </si>
  <si>
    <t>Define clear quality standards for each deliverable, based on industry best practices and stakeholder expectations.</t>
  </si>
  <si>
    <t>Schedule regular quality checks, and define procedures for rectifying any quality issues identified.</t>
  </si>
  <si>
    <t>Risk Contingency Planning</t>
  </si>
  <si>
    <t>Document specific actions to address each significant risk, ensuring swift response when needed.</t>
  </si>
  <si>
    <t>Assign team members to monitor and report on risks, ensuring timely communication and action.</t>
  </si>
  <si>
    <t>Execution &amp; Monitoring</t>
  </si>
  <si>
    <t>Project Kick-off</t>
  </si>
  <si>
    <t>Conduct a comprehensive meeting, reiterating objectives, roles, and the overall plan.</t>
  </si>
  <si>
    <t>Foster team cohesion and ensure all members are aligned and committed to the project's success.</t>
  </si>
  <si>
    <t>Task Execution</t>
  </si>
  <si>
    <t>Monitor task progress using tools like dashboards, ensuring transparency and accountability.</t>
  </si>
  <si>
    <t>Provide teams with the necessary resources, tools, and support, ensuring efficient operations.</t>
  </si>
  <si>
    <t>Progress Monitoring</t>
  </si>
  <si>
    <t>Utilize project management software to track progress against the plan.</t>
  </si>
  <si>
    <t>Conduct regular progress review meetings, adjusting tasks and resources as needed.</t>
  </si>
  <si>
    <t>Quality Assurance</t>
  </si>
  <si>
    <t>Implement the planned quality checks, ensuring deliverables meet the defined standards.</t>
  </si>
  <si>
    <t>Record and address any deviations, ensuring consistent quality across the project.</t>
  </si>
  <si>
    <t>Risk Monitoring and Mitigation</t>
  </si>
  <si>
    <t>Continuously assess the project environment for emerging risks, adapting the strategy as needed.</t>
  </si>
  <si>
    <t>Implement the risk contingency plans when risks materialize, ensuring minimal disruption.</t>
  </si>
  <si>
    <t>Stakeholder Communication</t>
  </si>
  <si>
    <t>Regularly update stakeholders as per the communication plan, ensuring transparency and trust.</t>
  </si>
  <si>
    <t>Collect and act on feedback, ensuring stakeholder needs are continually met.</t>
  </si>
  <si>
    <t>Closure &amp; Review</t>
  </si>
  <si>
    <t>Project Commissioning</t>
  </si>
  <si>
    <t>System Testing: Validate that all systems or deliverables are working as per design specifications.</t>
  </si>
  <si>
    <t>User Acceptance Testing: Ensure that the end users can successfully use the system or product, and that it meets their needs.</t>
  </si>
  <si>
    <t>Documentation: Provide detailed manuals or guides for end users and maintainers.</t>
  </si>
  <si>
    <t>Training: Offer necessary training to end-users or system operators, ensuring they can effectively use and manage the deliverable.</t>
  </si>
  <si>
    <t>Punch List Development and Completion</t>
  </si>
  <si>
    <t>List Creation: Towards the end of the project, compile a list of unfinished items or fixes required.</t>
  </si>
  <si>
    <t>Stakeholder Collaboration: Engage stakeholders to ensure no items are overlooked and prioritize the list.</t>
  </si>
  <si>
    <t>Task Delegation: Assign individuals or teams to address each item on the punch list.</t>
  </si>
  <si>
    <t>Completion Tracking: Regularly monitor and update the list, ensuring items are completed to the required standards.</t>
  </si>
  <si>
    <t>Final Walk-through/Inspection: Once all items are addressed, conduct a final review with stakeholders to sign off on the punch list completion.</t>
  </si>
  <si>
    <t>Maintenance Planning</t>
  </si>
  <si>
    <t>Routine Maintenance Schedule: Establish a periodic check to ensure all systems or deliverables remain in optimal condition.</t>
  </si>
  <si>
    <t>Feedback Loop Creation: Implement a system for users to report issues or provide feedback about the project's deliverables.</t>
  </si>
  <si>
    <t>Updates and Patches: Plan for periodic updates or patches to the deliverable, addressing any emerging needs or issues.</t>
  </si>
  <si>
    <t>Resource Allocation: Ensure a dedicated team or individual is responsible for overseeing and conducting maintenance tasks.</t>
  </si>
  <si>
    <t>Project Closure</t>
  </si>
  <si>
    <t>Conduct a final review, ensuring all tasks and objectives have been met.</t>
  </si>
  <si>
    <t>Collect final feedback, formally concluding the project, and releasing resources.</t>
  </si>
  <si>
    <t>Post-Project Evaluation</t>
  </si>
  <si>
    <t>Organize a retrospective session to reflect on successes and challenges.</t>
  </si>
  <si>
    <t>Document insights and lessons learned, ensuring they're accessible for future projects.</t>
  </si>
  <si>
    <t>Garland Appoints Weiss as Special Counsel in Hunter Biden Inquiry</t>
  </si>
  <si>
    <t>W. Jason Morgan, Who Developed Theory of Plate Tectonics, Dies at 87</t>
  </si>
  <si>
    <t>Stormy 84/69</t>
  </si>
  <si>
    <t>Restful</t>
  </si>
  <si>
    <t>Good ass cookies whipped to perfection</t>
  </si>
  <si>
    <t>Good talk about deciding to go ahead with landscape and gutters for the house</t>
  </si>
  <si>
    <t>Double release afternoon</t>
  </si>
  <si>
    <t>Not getting in my moves per hour</t>
  </si>
  <si>
    <t>She had a good ass time and was in a good ass mood</t>
  </si>
  <si>
    <t>Restored-Great day of rest today</t>
  </si>
  <si>
    <t>Fun-I love when life is fun</t>
  </si>
  <si>
    <t>Lunch with Jess and Sue at Blue Margirita</t>
  </si>
  <si>
    <t>Lazy ass gaming day haha</t>
  </si>
  <si>
    <t>Good ass driving around revealing all kinds of land to buy</t>
  </si>
  <si>
    <t>Brainstorming: New Ideation Best Practices (Creative &amp; Improvement)</t>
  </si>
  <si>
    <t>Program or Plan</t>
  </si>
  <si>
    <t>Title</t>
  </si>
  <si>
    <t>Mind Mapping</t>
  </si>
  <si>
    <t>Role Models</t>
  </si>
  <si>
    <t>Start with a random word or phrase in the center of the paper. Branch out with whatever comes to mind. Connect and expand on these ideas, creating a web. It’s visually representing your thought process.</t>
  </si>
  <si>
    <t>Random Words</t>
  </si>
  <si>
    <t>Generate a list of random words or use a random word generator online. For each word, write down the first thing it makes you think of. Then, try to think of an idea or goal inspired by that association.</t>
  </si>
  <si>
    <t>Reverse Goals</t>
  </si>
  <si>
    <t>Instead of thinking of how to achieve something, think of how you could prevent it or make it fail. This reverse psychology can lead to unique insights when you 'invert' the problem.</t>
  </si>
  <si>
    <t>Think about someone you admire. What qualities do they possess that you value? \What have they achieved or done that you'd like to do?</t>
  </si>
  <si>
    <t>Imagery Exercises</t>
  </si>
  <si>
    <t>Browse through random images online or in magazines. Note a goal that comes to mind from each image.</t>
  </si>
  <si>
    <t>Pick two unrelated concepts or items and try to find connections or interactions between them. This unexpected pairing can lead to new ideas or solutions that you may not have considered otherwise. You can use random word generators or simply pick items from your surroundings.</t>
  </si>
  <si>
    <t>Associate Concepts</t>
  </si>
  <si>
    <t>Unconstrained Thinking</t>
  </si>
  <si>
    <t>This is the practice of brainstorming with no limitations of current conventions.  Think of what you would do completely unrestrained.</t>
  </si>
  <si>
    <t>Best Self</t>
  </si>
  <si>
    <t>Goal Generators</t>
  </si>
  <si>
    <t>Ideal Day</t>
  </si>
  <si>
    <t>Use goal generators to find an acceptable goal using value words you want embodied in the goal.</t>
  </si>
  <si>
    <t>If you had five other lives to lead, what would you do in each of them? This helps you explore different paths and passions.</t>
  </si>
  <si>
    <t>Five Lives</t>
  </si>
  <si>
    <t>Free Writing</t>
  </si>
  <si>
    <t>Happiness Inventory</t>
  </si>
  <si>
    <t>Set a timer for 5 minutes and write continuously about what comes to mind when you think about your future.</t>
  </si>
  <si>
    <t>Journal Review</t>
  </si>
  <si>
    <t>Review the list of things you're grateful for each day. This can help you discover what you value most in life.</t>
  </si>
  <si>
    <t>Ideal Life</t>
  </si>
  <si>
    <t>Past Reflection</t>
  </si>
  <si>
    <t>Random Internet</t>
  </si>
  <si>
    <t>Set a timer for 10 minutes and write down as many ideas as you can. The goal is quantity over quality here, as this practice helps with creative thinking.</t>
  </si>
  <si>
    <t>What are the things you would like to reflect upon when you are nearing death?  What are things you may regret that will occur in the your future?</t>
  </si>
  <si>
    <t>What are you unsatisfied with? What do you complain about? How could you turn those complaints into goals for improvement?</t>
  </si>
  <si>
    <t>Channel Frustration</t>
  </si>
  <si>
    <t>Overlooked Goals</t>
  </si>
  <si>
    <t>Imagine and write about your ideal day from start to finish. This can reveal what you desire in life.</t>
  </si>
  <si>
    <t>What process in my life was working, but has not adpated to changing conditions? Add that as a problem if significant enough where the solution is not apparent.</t>
  </si>
  <si>
    <t>Ongoing Activity Cost</t>
  </si>
  <si>
    <t>Concept Combination</t>
  </si>
  <si>
    <t>What are unions of two ideas that could be really useful? Look for intersections between seemingly unrelated fields or ideas.</t>
  </si>
  <si>
    <t>Outdated Process</t>
  </si>
  <si>
    <t>Automation</t>
  </si>
  <si>
    <t>Automate or outsource an repetitive task. Look at extensions of my mind and how I can make those more efficient like notes and the use of computing etc?</t>
  </si>
  <si>
    <t>Course Correction</t>
  </si>
  <si>
    <t>How can I be more pragmatic?</t>
  </si>
  <si>
    <t xml:space="preserve">Pragmatism </t>
  </si>
  <si>
    <t>New Role</t>
  </si>
  <si>
    <t>Use this list of prompts to think of how to improve a product or service: Substitute, Combine, Adapt, Modify, Put to another use, Eliminate, Reverse.</t>
  </si>
  <si>
    <t>Where can I create more simplicity, naturalness, and understatement. Strive to live with minimal possessions and distractions.</t>
  </si>
  <si>
    <t>Simplicity</t>
  </si>
  <si>
    <t>Review past top three events and look for areas to expand those good things.</t>
  </si>
  <si>
    <t>Three Good Things</t>
  </si>
  <si>
    <t>Unknown Behaviors</t>
  </si>
  <si>
    <t>Lack of Returns</t>
  </si>
  <si>
    <t>Lack of Awareness</t>
  </si>
  <si>
    <t>Algorithmic Thinking</t>
  </si>
  <si>
    <t>Write down steps of a process and make them more efficient by combining, eliminating, or automating steps</t>
  </si>
  <si>
    <t>Learn about and apply optimization tools</t>
  </si>
  <si>
    <t>Optimization Tools</t>
  </si>
  <si>
    <t>Resisting Change</t>
  </si>
  <si>
    <t>Limitations</t>
  </si>
  <si>
    <t>Use techniques to create a novel and innovative strategy for some process or routine in your life.</t>
  </si>
  <si>
    <t>Benchmarking</t>
  </si>
  <si>
    <t>What are things that other people are doing that I should be doing?  What are other people doing that I should not be doing?</t>
  </si>
  <si>
    <t>Agency</t>
  </si>
  <si>
    <t>Where do I have a lack of agency or control and what should I have agency over that I do not</t>
  </si>
  <si>
    <t>What are the things I should be checking that I am not?</t>
  </si>
  <si>
    <t>What are the things I am doing with marginal return?</t>
  </si>
  <si>
    <t>List some roles that you would like to take on.  Think about what those roles entail.</t>
  </si>
  <si>
    <t>Cost/benefit &amp; opportunity cost analysis of ongoing activity</t>
  </si>
  <si>
    <t>Human perception is merely uncovering and understanding parts of the mathematical structure that we inhabit, not the entirety of it. Our perceptions and understanding of reality are then subsets of this larger structure.</t>
  </si>
  <si>
    <t>Mathematical Universe Hypothesis</t>
  </si>
  <si>
    <t>Entertainment &amp; Shopping Website, News Podcasts, Podcast Selections</t>
  </si>
  <si>
    <t>Develop or Edit Special Day, Reward, or Flex Programs</t>
  </si>
  <si>
    <t>Stormy 74/64</t>
  </si>
  <si>
    <t>80+None</t>
  </si>
  <si>
    <t>Focused</t>
  </si>
  <si>
    <t>45 1/8"</t>
  </si>
  <si>
    <t>45"</t>
  </si>
  <si>
    <t>Active Listening: Fully concentrate, understand, and respond to the speaker. Avoid interruptions. This shows respect and helps avoid miscommunication.</t>
  </si>
  <si>
    <t>Open-ended Questions: Encourage dialogue by asking questions that can't be answered with a simple 'yes' or 'no'. This stimulates deeper thinking and clarity.</t>
  </si>
  <si>
    <t>Non-verbal Awareness: Recognize the importance of body language, tone, and facial expressions. They often convey more than words.</t>
  </si>
  <si>
    <t>Feedback &amp; Reflection: Reflect on your communication to ensure mutual understanding and continuous improvement.</t>
  </si>
  <si>
    <r>
      <rPr>
        <b/>
        <u/>
        <sz val="12"/>
        <color theme="1"/>
        <rFont val="Calibri"/>
        <family val="2"/>
        <scheme val="minor"/>
      </rPr>
      <t>Equanimity</t>
    </r>
    <r>
      <rPr>
        <sz val="12"/>
        <color theme="1"/>
        <rFont val="Calibri"/>
        <family val="2"/>
        <charset val="134"/>
        <scheme val="minor"/>
      </rPr>
      <t>: the ability to come back to a state of mental calmness, composure, and evenness of temper, especially in regard to acceptance of suffering and frustration that I can do nothing about while remembering to savor existence before accepting my death</t>
    </r>
  </si>
  <si>
    <t>Meal</t>
  </si>
  <si>
    <t>Treat</t>
  </si>
  <si>
    <t>Media</t>
  </si>
  <si>
    <t>Theme Selected &amp; Executed</t>
  </si>
  <si>
    <t>Discussion Topics</t>
  </si>
  <si>
    <t>Game</t>
  </si>
  <si>
    <t>Pictures Taken</t>
  </si>
  <si>
    <t>Dress Planned &amp; Executed</t>
  </si>
  <si>
    <t>Relaxing Activity or Rest</t>
  </si>
  <si>
    <t>Story Told</t>
  </si>
  <si>
    <t>Gift or Environment Change</t>
  </si>
  <si>
    <t>Sourvenir Created</t>
  </si>
  <si>
    <t>Think about processing problems more in conversation rather than just with my own internal chatter.  How about a book where you can only think if you speak to someone else.</t>
  </si>
  <si>
    <t>What is my view of the moral world?  Read the moral landscape by Sam Harris?</t>
  </si>
  <si>
    <t>Value of Curiosity: A drive to explore, learn, and understand can lead to personal growth, adaptability, and a richer experience of the world.</t>
  </si>
  <si>
    <t>Need a place of collections in design</t>
  </si>
  <si>
    <t>Need more nature in my day</t>
  </si>
  <si>
    <t>Fragrance sampler kits to support smell of the month.  What other things are scented that are not a health hazard</t>
  </si>
  <si>
    <t>Turn learning subject rotation back into textbooks or structured learning.  There are online courses as well that I can take advantage of.  Then cite this in the score list</t>
  </si>
  <si>
    <t>Create a 1" per 1' model of the new house and move modules around on huge layout</t>
  </si>
  <si>
    <t>Create decision algorythms for land purchase and everything else</t>
  </si>
  <si>
    <t>Go to more things of the month like supper club and game club</t>
  </si>
  <si>
    <t>Fix shit ass phone and broken music</t>
  </si>
  <si>
    <t>Maui Nui Venison is a damn must and they have powder too</t>
  </si>
  <si>
    <t>BT-Do a "fun audit"</t>
  </si>
  <si>
    <t>Apply using quantitative methods, it seeks patterns and explanations</t>
  </si>
  <si>
    <t>Resin cleaning station</t>
  </si>
  <si>
    <t>Accepting the new landscape proposal and setting up the rest of the building upgrades</t>
  </si>
  <si>
    <t>Reorganizing my ideation and improvement processes</t>
  </si>
  <si>
    <t>Good ass Fajitas</t>
  </si>
  <si>
    <t>Still dippin'</t>
  </si>
  <si>
    <t>She was in a really good mood despite what was obviously a tough day</t>
  </si>
  <si>
    <t>Organized-I flowed today well</t>
  </si>
  <si>
    <t>Opportunity-I love all the opportunities I am getting with my life</t>
  </si>
  <si>
    <t>Trump Indictment, Part IV: A Spectacle That Has Become Surreally Routine</t>
  </si>
  <si>
    <t>Clarence Avant, Mighty Engine Behind Black Superstars, Dies at 92</t>
  </si>
  <si>
    <t>Review human cognitive bias and fallacies</t>
  </si>
  <si>
    <t>Review ethical theories like deontological, kantian, relatisvism, consequentialism, virtue, ultilitarianism etc etc</t>
  </si>
  <si>
    <t>Ethics Review</t>
  </si>
  <si>
    <t>Review what entails human rights and different viewpoints</t>
  </si>
  <si>
    <t>Reasoning practices review: statistical, analytical thinking, breakdown first principles, computational thinking, rational thinking, socractic questioning etc</t>
  </si>
  <si>
    <t>Reasoning Practices</t>
  </si>
  <si>
    <t>Decision Theory</t>
  </si>
  <si>
    <t>Spiritual Practices</t>
  </si>
  <si>
    <t>Review principles of logical thinking and arguments</t>
  </si>
  <si>
    <t>Review psychological techniques like CBT etc</t>
  </si>
  <si>
    <t>Leading Psychology</t>
  </si>
  <si>
    <t>Review and apply decision theory to a decision with expected utility theory etc</t>
  </si>
  <si>
    <t>Types of Thinking</t>
  </si>
  <si>
    <t>Review and analyze the different modes of thinking like analogical, induction, deduction etc.</t>
  </si>
  <si>
    <t>Logical Arguments</t>
  </si>
  <si>
    <t>Factual Truth Review</t>
  </si>
  <si>
    <t>Data Analysis Practices</t>
  </si>
  <si>
    <t>Write down something you think is true and then challenge that assumption using resources</t>
  </si>
  <si>
    <t>Executive function best practices with thought-stopping and control techniques</t>
  </si>
  <si>
    <t>Memory Practices</t>
  </si>
  <si>
    <t>Perform a best practices memory exercise or review of workings</t>
  </si>
  <si>
    <t>Try to creat rich representations when listening or reading something: attributes, relationships, and analogy</t>
  </si>
  <si>
    <t>Visualization Practices</t>
  </si>
  <si>
    <t>Review best practices related to critical thinking and making wise decision under pressure</t>
  </si>
  <si>
    <t>Radical Ideas: What are some revolutionary, weird, or out of the box ideas I should consider or at least know about</t>
  </si>
  <si>
    <t>Review best practices related to predicting events and using probabilties like reference class forecasting</t>
  </si>
  <si>
    <t>Probablistic Thinking</t>
  </si>
  <si>
    <t>Radical Thinking</t>
  </si>
  <si>
    <t>Bias and Fallacies Review</t>
  </si>
  <si>
    <t>Language Exploration</t>
  </si>
  <si>
    <t>What words to I identify with? Select a word that resonates and perform word etymology (add the word to word bank)</t>
  </si>
  <si>
    <t>Attention Control</t>
  </si>
  <si>
    <t>Metacognition</t>
  </si>
  <si>
    <t>Review practices related to metacognition</t>
  </si>
  <si>
    <t>Morning Review of Project Plan</t>
  </si>
  <si>
    <t>Hygiene</t>
  </si>
  <si>
    <t>Stretch &amp; Warm-Up</t>
  </si>
  <si>
    <t>Morning Podcast</t>
  </si>
  <si>
    <t>Project Start Preparation</t>
  </si>
  <si>
    <t>Morning Work Period</t>
  </si>
  <si>
    <t>Music Reviews Begin</t>
  </si>
  <si>
    <t>Late Morning Break</t>
  </si>
  <si>
    <t>Breakfast w/ Coffee</t>
  </si>
  <si>
    <t>Cocktail</t>
  </si>
  <si>
    <t>Afternoon Work Period</t>
  </si>
  <si>
    <t>Start Photo Documentation</t>
  </si>
  <si>
    <t>End Photo Documentation</t>
  </si>
  <si>
    <t>Prepare Snack &amp; Cold Drink</t>
  </si>
  <si>
    <t>Shower Hygiene</t>
  </si>
  <si>
    <t>Project End Clean-Up</t>
  </si>
  <si>
    <t>Movies x2</t>
  </si>
  <si>
    <t>Night Gaming</t>
  </si>
  <si>
    <t>Collecting</t>
  </si>
  <si>
    <t>Writing</t>
  </si>
  <si>
    <t>Craftsmanship</t>
  </si>
  <si>
    <t>Novel Paragraph-Type, Style, or Genre 1</t>
  </si>
  <si>
    <t>Artful Crafts</t>
  </si>
  <si>
    <t>Arts</t>
  </si>
  <si>
    <t>Natural Object Collections</t>
  </si>
  <si>
    <t>Modeling &amp; Technical Toys (including computational models)</t>
  </si>
  <si>
    <t>Short Story Book using Novel Concepts</t>
  </si>
  <si>
    <t>Personal Writing: Manifesto, Words of Wisdom, Memoir etc</t>
  </si>
  <si>
    <t>Product Creation (woodworking, metalwork etc)</t>
  </si>
  <si>
    <t>Consumer Goods</t>
  </si>
  <si>
    <t>Simulations, Computaional, Programming, and Predictive Modeling</t>
  </si>
  <si>
    <t>Home Acquistions: (antiquing, estate sales, furniture shopping, art collecting etc)</t>
  </si>
  <si>
    <t>Painting &amp; Drawing</t>
  </si>
  <si>
    <t>Photography &amp; 3D Art</t>
  </si>
  <si>
    <t>Sub-Type</t>
  </si>
  <si>
    <t>Desciption</t>
  </si>
  <si>
    <t>Partly Cloudy 80/56</t>
  </si>
  <si>
    <t>79+47</t>
  </si>
  <si>
    <t>Algorithm Breakdown</t>
  </si>
  <si>
    <t>Positive Visualization</t>
  </si>
  <si>
    <t>Objective truth review including what is considerd objective truth and what is not and what may be considered a blind spot for me?</t>
  </si>
  <si>
    <t>Review the principles of religions espeically Buddhism, Zen etc</t>
  </si>
  <si>
    <t>What are my limitations in ways I need to acknowledge and ways I need to address?  What is a fear I need to overcome?</t>
  </si>
  <si>
    <t>Optimistic Thinking</t>
  </si>
  <si>
    <t>Review and practice learned optimism by replacing negative thoughts by being aware of self-talk, surround yourself with positivity,use positive language with others, and develop a growth mindset etc.</t>
  </si>
  <si>
    <t>Emotional Data Reviw</t>
  </si>
  <si>
    <t>Processing Negative Emotions</t>
  </si>
  <si>
    <t>Critisism</t>
  </si>
  <si>
    <t>Emotional Control</t>
  </si>
  <si>
    <t>Emotional regulation techniques review</t>
  </si>
  <si>
    <t>Review best practices related to mindfulness and being present</t>
  </si>
  <si>
    <t>Past History</t>
  </si>
  <si>
    <t>Self-Compassion</t>
  </si>
  <si>
    <t>Dissapointment</t>
  </si>
  <si>
    <t>Review practices related to dissapointments and setbacks. If you don’t like what you are getting in a relationship, look at what you are giving.</t>
  </si>
  <si>
    <t>How can you practice gratitude to shift your mindset? What challenges are others facing that I am not? Make a list of priveleges I have had through life.</t>
  </si>
  <si>
    <t>Changing Moods</t>
  </si>
  <si>
    <t>Review practices how I can change my mood including mood heuristics</t>
  </si>
  <si>
    <t>How can you visualize success to increase motivation? Visulzie a positive future etc</t>
  </si>
  <si>
    <t>Acceptance</t>
  </si>
  <si>
    <t>Review practices on how I can better accept things I cannot change</t>
  </si>
  <si>
    <t>Awe &amp; Wonder</t>
  </si>
  <si>
    <t>Negative Visualization</t>
  </si>
  <si>
    <t>Motivation</t>
  </si>
  <si>
    <t>Review practices related to creating the conditions for happiness in life.</t>
  </si>
  <si>
    <t>Patience &amp; Maturity</t>
  </si>
  <si>
    <t>Review practices related to patience. In what good ways and bad ways am I childish?</t>
  </si>
  <si>
    <t>Stress Management</t>
  </si>
  <si>
    <t>Review best practices related to stress and especially anger mangement. How is my threat response is amplified or reduced?  What coping skills can I use?</t>
  </si>
  <si>
    <t>Cultivate sense of awe &amp; wonder.</t>
  </si>
  <si>
    <t>Cardiovascular Endurance</t>
  </si>
  <si>
    <t>Strength Training</t>
  </si>
  <si>
    <t>Flexibility and Mobility</t>
  </si>
  <si>
    <t>Core and Stability</t>
  </si>
  <si>
    <t>Aerobic vs. Anaerobic Training</t>
  </si>
  <si>
    <t>Nutrition Basics</t>
  </si>
  <si>
    <t>Hydration</t>
  </si>
  <si>
    <t>Rest, Recovery, and Sleep</t>
  </si>
  <si>
    <t>Posture and Body Mechanics</t>
  </si>
  <si>
    <t>Breathing and Respiratory Health</t>
  </si>
  <si>
    <t>Functional Fitness</t>
  </si>
  <si>
    <t>Mental and Emotional Well-being</t>
  </si>
  <si>
    <t>Bone and Joint Health</t>
  </si>
  <si>
    <t>Body Composition</t>
  </si>
  <si>
    <t>Injury Prevention</t>
  </si>
  <si>
    <t>Environmental Fitness</t>
  </si>
  <si>
    <t>Holistic Therapies</t>
  </si>
  <si>
    <t>Gut Health and Digestion</t>
  </si>
  <si>
    <t>Life Extension &amp; Anti-Aging</t>
  </si>
  <si>
    <t>Best practice review</t>
  </si>
  <si>
    <t>BARELY TRUE</t>
  </si>
  <si>
    <t>Good gaming despite working my ass off</t>
  </si>
  <si>
    <t>Decent house inspiration at night</t>
  </si>
  <si>
    <t>Damn near done with damn trench</t>
  </si>
  <si>
    <t>Not paying enough attention to Jessica</t>
  </si>
  <si>
    <t>Her work is killing her right now. I am not a fan</t>
  </si>
  <si>
    <t>Uneven-I don't fucking know sometimes haha</t>
  </si>
  <si>
    <t>Willpower-I know I can have with God's grace</t>
  </si>
  <si>
    <t>Coup in Niger Upends U.S. Terrorism Fight and Could Open a Door for Russia</t>
  </si>
  <si>
    <t>Dorothy Casterline, Who Codified American Sign Language, Dies at 95</t>
  </si>
  <si>
    <t>Joyful</t>
  </si>
  <si>
    <t>Roller Ball Game Maze Game</t>
  </si>
  <si>
    <t>Brain Teaser Book or Objects</t>
  </si>
  <si>
    <t>3D Puzzles, Puzzle Boxes, or Rubik's Cube</t>
  </si>
  <si>
    <t>Math Games or Textbooks</t>
  </si>
  <si>
    <t>Jigsaw Puzzles</t>
  </si>
  <si>
    <t>Sudoku Books</t>
  </si>
  <si>
    <t>Word Puzzles</t>
  </si>
  <si>
    <t>Data-analysis and fact finding best pratices review including regression analysis on personal data</t>
  </si>
  <si>
    <t>Genetic Morphing</t>
  </si>
  <si>
    <t>Writing Evaluation</t>
  </si>
  <si>
    <t>Computational reducibility is solved by a universe sized computer</t>
  </si>
  <si>
    <t>Computational Reducibility</t>
  </si>
  <si>
    <t>Organic Machines</t>
  </si>
  <si>
    <t>Democratic Technocracy</t>
  </si>
  <si>
    <t>All Possibilites</t>
  </si>
  <si>
    <t>Intelligent Molecules</t>
  </si>
  <si>
    <t>Silicon Based Life</t>
  </si>
  <si>
    <t>Technocracy by Stats</t>
  </si>
  <si>
    <t>Chaos Theory</t>
  </si>
  <si>
    <t>Information Humans Cannot Sense</t>
  </si>
  <si>
    <t>Healthy Snack</t>
  </si>
  <si>
    <t>Good ass house design session that really lead to a good design</t>
  </si>
  <si>
    <t>Getting the gutters started with the down payment</t>
  </si>
  <si>
    <t>Lost the scorecard</t>
  </si>
  <si>
    <t>She is really keeping a great mood despite circumstances</t>
  </si>
  <si>
    <t>Conflicted-Yesterday was fun but unstructured</t>
  </si>
  <si>
    <t>Chances-I am glad I get another one</t>
  </si>
  <si>
    <t>We Know Where New Weight Loss Drugs Came From, but Not Why They Work</t>
  </si>
  <si>
    <t>Jerry Moss, the ‘M’ of A&amp;M Records, Is Dead at 88</t>
  </si>
  <si>
    <t>Sunny 80/56</t>
  </si>
  <si>
    <t>74+47</t>
  </si>
  <si>
    <t>Loving</t>
  </si>
  <si>
    <t>Hanging with my mom</t>
  </si>
  <si>
    <t>This Old House marathon at night</t>
  </si>
  <si>
    <t>Hanging with my dad with no booze!</t>
  </si>
  <si>
    <t>Didn’t see her today but we took the landscape news well</t>
  </si>
  <si>
    <t>Not reading the landscape proposal correctly by 32k!</t>
  </si>
  <si>
    <t>Shocked-That landscape number was fucking nuts</t>
  </si>
  <si>
    <t>Parents-They really love me</t>
  </si>
  <si>
    <t>Troop Deaths and Injuries in Ukraine War Near 500,000, U.S. Officials Say</t>
  </si>
  <si>
    <t>Ron Cephas Jones, Emmy Winner for ‘This Is Us,’ Dies at 66</t>
  </si>
  <si>
    <t>Riding around with my mom looking for property in Kewanee</t>
  </si>
  <si>
    <t>Getting up from wiping out and hanging out by myself</t>
  </si>
  <si>
    <t>Great movie watching while gaming</t>
  </si>
  <si>
    <t>Working on house designs while listening to music</t>
  </si>
  <si>
    <t>M&amp;Ms</t>
  </si>
  <si>
    <t>Gaming</t>
  </si>
  <si>
    <t>30+ Extra Zone Minutes</t>
  </si>
  <si>
    <t>Overcast 90/72</t>
  </si>
  <si>
    <t>Arousal</t>
  </si>
  <si>
    <t>Healthy</t>
  </si>
  <si>
    <t>Psychometrics for self-eval: learners test, personality tests, other self-assessment tools</t>
  </si>
  <si>
    <t>Perfect Day Type</t>
  </si>
  <si>
    <t>Pick a theme for a day and then describe what the perfect day would look like</t>
  </si>
  <si>
    <t>Top 10 Lists</t>
  </si>
  <si>
    <t>Generate top ten lists together to learn about things we like</t>
  </si>
  <si>
    <t>Self-Assessment Abilities</t>
  </si>
  <si>
    <t>Find and perform a self assessment exercise that focuses on highlight what you are good at and what you are bad at</t>
  </si>
  <si>
    <t>Collaborative Writing</t>
  </si>
  <si>
    <t>Do fun things like sentence completion exercises, joint story writing, word associations etc</t>
  </si>
  <si>
    <t>Self-Assessment Traits</t>
  </si>
  <si>
    <t>Feedback</t>
  </si>
  <si>
    <t>Self-Assessment Ratings</t>
  </si>
  <si>
    <t>Rate various aspects of your life to gauge how things are going</t>
  </si>
  <si>
    <t>Future Self</t>
  </si>
  <si>
    <t>Add an item to your ongoing bucket list or list of things your want your future self to accomplish</t>
  </si>
  <si>
    <t>44 1/2"</t>
  </si>
  <si>
    <t>RETIRED or MERGED</t>
  </si>
  <si>
    <r>
      <rPr>
        <b/>
        <u/>
        <sz val="12"/>
        <color theme="1"/>
        <rFont val="Calibri"/>
        <family val="2"/>
        <scheme val="minor"/>
      </rPr>
      <t>Self-Control</t>
    </r>
    <r>
      <rPr>
        <sz val="12"/>
        <color theme="1"/>
        <rFont val="Calibri"/>
        <family val="2"/>
        <scheme val="minor"/>
      </rPr>
      <t>: the ability to come back to a state of mental calmness, composure, and evenesss of temper while guiding decision-making through selective impulse control while balancing intuition and rational thinking considering trade-offs, and practicing self-care to generate positive intuitive outcomes.</t>
    </r>
  </si>
  <si>
    <t>Look at leading ideas related to being productive such as time management, goal setting, and other leading best practices including extensions to assist thinking like information retrival or computational decision making etc</t>
  </si>
  <si>
    <t>Bed in living room could use be an elevated wood slab with a pad and backed up to something</t>
  </si>
  <si>
    <t>iPad holder when watching?</t>
  </si>
  <si>
    <t>Double check ways we can avoid taxes</t>
  </si>
  <si>
    <t>Bring back medical checklist</t>
  </si>
  <si>
    <t>Affirmation word bank</t>
  </si>
  <si>
    <t>Movement therapy as I age</t>
  </si>
  <si>
    <t>Change color therapy in self care</t>
  </si>
  <si>
    <t>Side board in dining room</t>
  </si>
  <si>
    <t>Look at the proposal for insulation</t>
  </si>
  <si>
    <t>Add gradients of very true or very false etc to questionaire</t>
  </si>
  <si>
    <t>List of talking points for conversations</t>
  </si>
  <si>
    <t>List of stories to support events</t>
  </si>
  <si>
    <t>To-Scale Lego model of new custom home</t>
  </si>
  <si>
    <t>Northeast lantern</t>
  </si>
  <si>
    <t>The design of spaces can influence human behavior, emotions, and well-being. Understanding how the brain perceives space, light, and structure can lead architects to design buildings and interiors that enhance cognitive function, reduce stress, or foster creativity.</t>
  </si>
  <si>
    <t>Go through anything I use with default settings so I can have more agency over my devices</t>
  </si>
  <si>
    <t>Got inspired to get back on the addition to our current house as a plan</t>
  </si>
  <si>
    <t>Love my new tuned up brain training process</t>
  </si>
  <si>
    <t>Jessica is awesome</t>
  </si>
  <si>
    <t>I had lots today but I would say not running the program</t>
  </si>
  <si>
    <t>I annoyed her with my annoying mouth yesterday</t>
  </si>
  <si>
    <t>Weak-I broke down and bought more dip yesterday when I didn't need to</t>
  </si>
  <si>
    <t>Critical Thinking-I had some good ideas today</t>
  </si>
  <si>
    <t>California Evades Catastrophic Damage From Rare Tropical Storm</t>
  </si>
  <si>
    <t>Howard S. Becker, Who Looked at Society With a Fresh Eye, Dies at 95</t>
  </si>
  <si>
    <t>Partly Cloudy 91/70</t>
  </si>
  <si>
    <t>Valence</t>
  </si>
  <si>
    <t>Flourshing</t>
  </si>
  <si>
    <r>
      <rPr>
        <b/>
        <u/>
        <sz val="12"/>
        <color theme="1"/>
        <rFont val="Calibri"/>
        <family val="2"/>
        <scheme val="minor"/>
      </rPr>
      <t>Flourishing:</t>
    </r>
    <r>
      <rPr>
        <sz val="12"/>
        <color theme="1"/>
        <rFont val="Calibri"/>
        <family val="2"/>
        <charset val="134"/>
        <scheme val="minor"/>
      </rPr>
      <t xml:space="preserve"> a pursuit of personal growth and wellbeing through activities of satisfaction and fulfillment, embracing intellectual, emotional, social, and physical development while honoring individual paths and autonomy, fostering a meaningful, balanced life that celebrates achievements and regards hardship as a catalyst for resilience and growth.</t>
    </r>
  </si>
  <si>
    <t>72+None</t>
  </si>
  <si>
    <t>Wormhole</t>
  </si>
  <si>
    <t>A person from the far future creates a wormhole to go back in time and observe the Earth develop.  As soon as he goes back, his history is available and its read as a journal to the reader</t>
  </si>
  <si>
    <t>TRUE (because I am human, a computer would not agree</t>
  </si>
  <si>
    <t>Management Goals Completed</t>
  </si>
  <si>
    <t>Task Goals Completed</t>
  </si>
  <si>
    <t>Health Goals Completed</t>
  </si>
  <si>
    <t>New or Improvement Goal Completed</t>
  </si>
  <si>
    <t>Purchasing Goals Completed</t>
  </si>
  <si>
    <t>Many Worlds Novel</t>
  </si>
  <si>
    <t>I am liking learning in the morning and I am back on track</t>
  </si>
  <si>
    <t>Good gaming tonight again</t>
  </si>
  <si>
    <t>Awesome time writing up the first chapter of my book</t>
  </si>
  <si>
    <t>I am getting really sick from dipping and I need to stop</t>
  </si>
  <si>
    <t>She got her ass kicked again today at work but she was pretty cool at home.</t>
  </si>
  <si>
    <t>Bad-I got my butt kicked vertigo wise today</t>
  </si>
  <si>
    <t>Rest-Laying feels damn good</t>
  </si>
  <si>
    <t>What are the first principles behing this problem.  Take those and build a solution to addressed the first principles.</t>
  </si>
  <si>
    <t>Rubric Development</t>
  </si>
  <si>
    <t>Consider problems as algorithms by using computational thinking: break them into step-by-step procedures. Use abstraction to simplify complex systems. Use pattern recognition to predict outcomes or understand situations. Essentially, think logically and systematically, as a computer would.</t>
  </si>
  <si>
    <t>How can we gather data or evidence about this problem?  Apply data analysis methods to develop a solution.</t>
  </si>
  <si>
    <t>Can we create a model or simulation to better understand this problem? Develop a simulation or model of the problem and apply possible solutions.</t>
  </si>
  <si>
    <t>Six Sigma Application</t>
  </si>
  <si>
    <t>Problem Concept Breakdown</t>
  </si>
  <si>
    <t>Define the real problem underlying this situation. Is it really about X, or could it be about Y?  Define the problem ten different ways. Can we reframe the problem to reveal new solutions?</t>
  </si>
  <si>
    <t>Can we identify a similar problem in a different context? How was it solved there? What kind of analogies would be helpful here? Can we find any positive deviants, or outliers who are handling this problem successfully? What can we learn from them? What solutions might nature provide to the problem we're facing?</t>
  </si>
  <si>
    <t>Successful Examples &amp; Analogies</t>
  </si>
  <si>
    <t>List all assumptions related to your problem or project, and challenge them. This could lead you to fresh perspectives. How might we challenge the conventional wisdom or status quo to solve this problem?</t>
  </si>
  <si>
    <t>Deconstruct the following problem into a concept map for easier understanding. Can we break this problem down into its components and consider solutions for each part individually? How might we break this problem down into smaller, more manageable parts? List the attributes of the problem and consider each one separately, sparking new ideas. If we wrote down our challenge in the center of a paper, what kind of questions could we develop around it to examine it from all angles?</t>
  </si>
  <si>
    <t>Have we created a comprehensive checklist of solution ideas and considered each one systematically?</t>
  </si>
  <si>
    <t>Analyze a situation fromdifferent perspectives, considering varied viewpoints, contexts, or paradigms. This diverse approach encourages comprehensive understanding and innovative solutions, reducing bias and fostering holistic decision-making. What lessons can we learn from other fields or disciplines to solve this problem?</t>
  </si>
  <si>
    <t>Charitable giving causes need to be in the mix but keep it local and maybe keep it with time at first</t>
  </si>
  <si>
    <t>PHYSICAL TRAINING PROGRAMS AND FEATS</t>
  </si>
  <si>
    <t>Weekly Health Data Table &amp; Re-Program Training Completed</t>
  </si>
  <si>
    <t>Training Program</t>
  </si>
  <si>
    <t>Ideas</t>
  </si>
  <si>
    <t>Explosive Traning or Short Area Quickness Training</t>
  </si>
  <si>
    <t>Wks on Current Program</t>
  </si>
  <si>
    <t>Digital Detox Day (no computers, TV, or phone)</t>
  </si>
  <si>
    <t>Ukraine’s Forces and Firepower Are Misallocated, U.S. Officials Say</t>
  </si>
  <si>
    <t>Robert Paulson, Long-Term A.L.S. Survivor, Is Dead at 86</t>
  </si>
  <si>
    <t>Hot 97/78</t>
  </si>
  <si>
    <t>77+None</t>
  </si>
  <si>
    <t>Shit day glad its over</t>
  </si>
  <si>
    <t>Gaming was ok</t>
  </si>
  <si>
    <t>food sucked</t>
  </si>
  <si>
    <t>I did alright for being fucked uo</t>
  </si>
  <si>
    <t>She is burnt the fuck out</t>
  </si>
  <si>
    <t>Shitty-Whatever</t>
  </si>
  <si>
    <t>Laziness-Glad I can do it</t>
  </si>
  <si>
    <t>Wagner Leader Believed to Be Aboard Plane That Crashed in Russia</t>
  </si>
  <si>
    <t>Terry Funk, Hardcore Hall of Fame Wrestler, Dies at 79</t>
  </si>
  <si>
    <t>Michael Jackson</t>
  </si>
  <si>
    <t>Bill Clinton</t>
  </si>
  <si>
    <t>Oprah Winfrey</t>
  </si>
  <si>
    <t>Tom Cruise</t>
  </si>
  <si>
    <t>Madonna</t>
  </si>
  <si>
    <t>Julia Roberts</t>
  </si>
  <si>
    <t>George W. Bush</t>
  </si>
  <si>
    <t>Arnold Schwarzenegger</t>
  </si>
  <si>
    <t>Bruce Springsteen</t>
  </si>
  <si>
    <t>Whitney Houston</t>
  </si>
  <si>
    <t>Larry Bird</t>
  </si>
  <si>
    <t>Magic Johnson</t>
  </si>
  <si>
    <t>Sylvester Stallone</t>
  </si>
  <si>
    <t>Steven Spielberg</t>
  </si>
  <si>
    <t>Walter Cronkite</t>
  </si>
  <si>
    <t>Diana, Princess of Wales</t>
  </si>
  <si>
    <t>Ronald Reagan</t>
  </si>
  <si>
    <t>Cher</t>
  </si>
  <si>
    <t>Barbra Streisand</t>
  </si>
  <si>
    <t>Michael Jordan</t>
  </si>
  <si>
    <t>Johnny Carson</t>
  </si>
  <si>
    <t>Paul McCartney</t>
  </si>
  <si>
    <t>Meryl Streep</t>
  </si>
  <si>
    <t>Mel Gibson</t>
  </si>
  <si>
    <t>Jane Fonda</t>
  </si>
  <si>
    <t>Aretha Franklin</t>
  </si>
  <si>
    <t>Muhammad Ali</t>
  </si>
  <si>
    <t>Harrison Ford</t>
  </si>
  <si>
    <t>Robert Redford</t>
  </si>
  <si>
    <t>Bette Midler</t>
  </si>
  <si>
    <t>Billy Joel</t>
  </si>
  <si>
    <t>John Travolta</t>
  </si>
  <si>
    <t>Jimmy Carter</t>
  </si>
  <si>
    <t>Elton John</t>
  </si>
  <si>
    <t>Morgan Freeman</t>
  </si>
  <si>
    <t>Dolly Parton</t>
  </si>
  <si>
    <t>Denzel Washington</t>
  </si>
  <si>
    <t>Prince</t>
  </si>
  <si>
    <t>Kevin Costner</t>
  </si>
  <si>
    <t>Ted Turner</t>
  </si>
  <si>
    <t>Phil Collins</t>
  </si>
  <si>
    <t>Lucille Ball</t>
  </si>
  <si>
    <t>Neil Armstrong</t>
  </si>
  <si>
    <t>Tiger Woods</t>
  </si>
  <si>
    <t>Nicole Kidman</t>
  </si>
  <si>
    <t>Liza Minnelli</t>
  </si>
  <si>
    <t>George Lucas</t>
  </si>
  <si>
    <t>Steve Martin</t>
  </si>
  <si>
    <t>Stevie Wonder</t>
  </si>
  <si>
    <t>Tina Turner</t>
  </si>
  <si>
    <t>Sigourney Weaver</t>
  </si>
  <si>
    <t>Dan Rather</t>
  </si>
  <si>
    <t>Marlon Brando</t>
  </si>
  <si>
    <t>Al Pacino</t>
  </si>
  <si>
    <t>Martha Stewart</t>
  </si>
  <si>
    <t>David Bowie</t>
  </si>
  <si>
    <t>Angela Bassett</t>
  </si>
  <si>
    <t>Jack Nicholson</t>
  </si>
  <si>
    <t>Chuck Norris</t>
  </si>
  <si>
    <t>Jay Leno</t>
  </si>
  <si>
    <t>Ray Charles</t>
  </si>
  <si>
    <t>Whoopi Goldberg</t>
  </si>
  <si>
    <t>Gloria Estefan</t>
  </si>
  <si>
    <t>Sean Connery</t>
  </si>
  <si>
    <t>Carol Burnett</t>
  </si>
  <si>
    <t>Bob Hope</t>
  </si>
  <si>
    <t>Eddie Murphy</t>
  </si>
  <si>
    <t>Ellen DeGeneres</t>
  </si>
  <si>
    <t>Rosie O'Donnell</t>
  </si>
  <si>
    <t>B.B. King</t>
  </si>
  <si>
    <t>Leonard Nimoy</t>
  </si>
  <si>
    <t>Patrick Swayze</t>
  </si>
  <si>
    <t>Robert De Niro</t>
  </si>
  <si>
    <t>Bill Murray</t>
  </si>
  <si>
    <t>Dustin Hoffman</t>
  </si>
  <si>
    <t>Celine Dion</t>
  </si>
  <si>
    <t>Janet Jackson</t>
  </si>
  <si>
    <t>Helen Mirren</t>
  </si>
  <si>
    <t>George Michael</t>
  </si>
  <si>
    <t>Jerry Seinfeld</t>
  </si>
  <si>
    <t>Sophia Loren</t>
  </si>
  <si>
    <t>Kirk Douglas</t>
  </si>
  <si>
    <t>Christopher Walken</t>
  </si>
  <si>
    <t>Shirley Temple</t>
  </si>
  <si>
    <t>Goldie Hawn</t>
  </si>
  <si>
    <t>Willie Nelson</t>
  </si>
  <si>
    <t>Dick Van Dyke</t>
  </si>
  <si>
    <t>Burt Reynolds</t>
  </si>
  <si>
    <t>Donald Trump</t>
  </si>
  <si>
    <t>Barack Obama</t>
  </si>
  <si>
    <t>Richard Nixon</t>
  </si>
  <si>
    <t>Hillary Clinton</t>
  </si>
  <si>
    <t>Karl Marx</t>
  </si>
  <si>
    <t>Rush Limbaugh</t>
  </si>
  <si>
    <t>Bernie Sanders</t>
  </si>
  <si>
    <t>Newt Gingrich</t>
  </si>
  <si>
    <t>Nancy Pelosi</t>
  </si>
  <si>
    <t>Ted Cruz</t>
  </si>
  <si>
    <t>Martin Luther King Jr.</t>
  </si>
  <si>
    <t>Malcolm X</t>
  </si>
  <si>
    <t>Joe Biden</t>
  </si>
  <si>
    <t>Sarah Palin</t>
  </si>
  <si>
    <t>Mitch McConnell</t>
  </si>
  <si>
    <t>Al Sharpton</t>
  </si>
  <si>
    <t>Alexandria Ocasio-Cortez</t>
  </si>
  <si>
    <t>Colin Kaepernick</t>
  </si>
  <si>
    <t>George Clooney</t>
  </si>
  <si>
    <t>Maya Angelou</t>
  </si>
  <si>
    <t>Jesse Jackson</t>
  </si>
  <si>
    <t>Ralph Nader</t>
  </si>
  <si>
    <t>Dr. Dre</t>
  </si>
  <si>
    <t>Quentin Tarantino</t>
  </si>
  <si>
    <t>James Cameron</t>
  </si>
  <si>
    <t>Howard Stern</t>
  </si>
  <si>
    <t>Bill Gates</t>
  </si>
  <si>
    <t>Warren Buffett</t>
  </si>
  <si>
    <t>Jeff Bezos</t>
  </si>
  <si>
    <t>Larry Ellison</t>
  </si>
  <si>
    <t>Stephen King</t>
  </si>
  <si>
    <t>Jodie Foster</t>
  </si>
  <si>
    <t>Meg Ryan</t>
  </si>
  <si>
    <t>Tom Hanks</t>
  </si>
  <si>
    <t>Keanu Reeves</t>
  </si>
  <si>
    <t>Mariah Carey</t>
  </si>
  <si>
    <t>Paul Newman</t>
  </si>
  <si>
    <t>Stan Lee</t>
  </si>
  <si>
    <t>Ralph Lauren</t>
  </si>
  <si>
    <t>Martha Graham</t>
  </si>
  <si>
    <t>Andy Warhol</t>
  </si>
  <si>
    <t>Rosa Parks</t>
  </si>
  <si>
    <t>Carl Sagan</t>
  </si>
  <si>
    <t>Larry Page</t>
  </si>
  <si>
    <t>Sergey Brin</t>
  </si>
  <si>
    <t>James Brown</t>
  </si>
  <si>
    <t>Lyndon B. Johnson</t>
  </si>
  <si>
    <t>Gloria Steinem</t>
  </si>
  <si>
    <t>Jackie Robinson</t>
  </si>
  <si>
    <t>Elvis Presley</t>
  </si>
  <si>
    <t>Jim Carrey</t>
  </si>
  <si>
    <t>Noam Chomsky</t>
  </si>
  <si>
    <t>Betty White</t>
  </si>
  <si>
    <t>Charles Barkley</t>
  </si>
  <si>
    <t>Billie Jean King</t>
  </si>
  <si>
    <t>Anderson Cooper</t>
  </si>
  <si>
    <t>Michael Bloomberg</t>
  </si>
  <si>
    <t>Larry King</t>
  </si>
  <si>
    <t>Julia Child</t>
  </si>
  <si>
    <t>Pele</t>
  </si>
  <si>
    <t>Hugh Hefner</t>
  </si>
  <si>
    <t>Walter Disney</t>
  </si>
  <si>
    <t>Matt Groening</t>
  </si>
  <si>
    <t>Toni Morrison</t>
  </si>
  <si>
    <t>Bill Russell</t>
  </si>
  <si>
    <t>Neil deGrasse Tyson</t>
  </si>
  <si>
    <t>Bill Maher</t>
  </si>
  <si>
    <t>Like or Dislike</t>
  </si>
  <si>
    <t>Spike Lee</t>
  </si>
  <si>
    <t>People</t>
  </si>
  <si>
    <t>AI</t>
  </si>
  <si>
    <t>Assessment</t>
  </si>
  <si>
    <t>Given the concept below, design a program and supporting policy that not only embodies the core essence of this idea but is also enhanced by established best practices, scientific principles, and your own innovative insights.</t>
  </si>
  <si>
    <t>Plan Evaulation</t>
  </si>
  <si>
    <t>Analyze the arguments for and against the following goal including cost/benefit analysis.  What do most people not think about in advance of purusing this?  What are the common pitfalls when trying to attain this goal?  What are things beginners would worry about that they really should not?  What skills am I going to need to pursue this goal?</t>
  </si>
  <si>
    <t>Craft a comprehensive guide with expected utiltiies to improve the following concept, plan, process, idea, goal, or projectto enhance its efficiency, utility and expected value, enjoyibility, and return on investment of either time or money:</t>
  </si>
  <si>
    <t>Offer a prediction for the most likely outcome of the given scenario inlcuding probability. Show your thinking by demonstrating cause and effect.  Then provide other probablitilies for remaining possible outcomes to yield a full analysis of all possible outcome probabilities to the best estimate possible.  Prompt me through an expected utility calcuation for the most probable outcome.</t>
  </si>
  <si>
    <t>Sunny 99/79</t>
  </si>
  <si>
    <t>75+79</t>
  </si>
  <si>
    <t>Self-Control</t>
  </si>
  <si>
    <t>Sex before bed was pretty damn good</t>
  </si>
  <si>
    <t>I had a decent amount of fun yesterday after a slow start</t>
  </si>
  <si>
    <t>Finishing up 100 Day Dream Home</t>
  </si>
  <si>
    <t>Candy fest wasn't even that pleasurable</t>
  </si>
  <si>
    <t>We were getting along pretty well over the last couple of days</t>
  </si>
  <si>
    <t>Ok-I may not have lit the world on fire, but I had a good time</t>
  </si>
  <si>
    <t>Laying in bed-I fucking like laying in bed haha</t>
  </si>
  <si>
    <t>Trump Surrenders at Atlanta Jail in Georgia Election Interference Case</t>
  </si>
  <si>
    <t>Yevgeny Prigozhin, Renegade Mercenary Chief Who Rattled Kremlin</t>
  </si>
  <si>
    <t>Overcast 94/77</t>
  </si>
  <si>
    <t>75+53</t>
  </si>
  <si>
    <t>Valence only</t>
  </si>
  <si>
    <t>Curious</t>
  </si>
  <si>
    <t>Tutorial Videos</t>
  </si>
  <si>
    <t>Get questions going for others better maybe by group email or text with supplementary readings do this for by b-day present</t>
  </si>
  <si>
    <t>Choose affirmation words from work bank or add a new word to the bank.</t>
  </si>
  <si>
    <t xml:space="preserve">What was your top three events today? </t>
  </si>
  <si>
    <t>How did you feel emotionally about your day?</t>
  </si>
  <si>
    <t>STONGLY AGREE</t>
  </si>
  <si>
    <t>Eudaimonia</t>
  </si>
  <si>
    <t>FB (QB2)</t>
  </si>
  <si>
    <t>MATT</t>
  </si>
  <si>
    <t>Batman</t>
  </si>
  <si>
    <t>Roach</t>
  </si>
  <si>
    <t>Vegetables</t>
  </si>
  <si>
    <t>WH</t>
  </si>
  <si>
    <t>Good ass snacks and eats today</t>
  </si>
  <si>
    <t>Talking to Matt on the phone and getting the survey done</t>
  </si>
  <si>
    <t>Scoring a good amount of points for a Friday</t>
  </si>
  <si>
    <t>She had a good time tonight</t>
  </si>
  <si>
    <t>Happy-I had fun today</t>
  </si>
  <si>
    <t>Flavor-I love eating delicious foods</t>
  </si>
  <si>
    <t>Stormy 83/65</t>
  </si>
  <si>
    <t>Among the 388 Listed as Missing in Maui: Survivors Lost in the Paperwork</t>
  </si>
  <si>
    <t>Isabel Crook, 107, Dies; Her Life in China Spanned a Century of Change</t>
  </si>
  <si>
    <t>Joint Task</t>
  </si>
  <si>
    <t>Getting the event plan to work but not much else</t>
  </si>
  <si>
    <t>Suck fest 2023</t>
  </si>
  <si>
    <t>Hanging with my kitty at night</t>
  </si>
  <si>
    <t xml:space="preserve">Final bar-drink a bottle of booze, date it, and leave it. One bottle per type. Maybe use plate shelf </t>
  </si>
  <si>
    <t>Overcast 79/56</t>
  </si>
  <si>
    <t>Eating a shitload of DQ</t>
  </si>
  <si>
    <t>Good ass house design session led to living room</t>
  </si>
  <si>
    <t>Good ass Chris Farley show</t>
  </si>
  <si>
    <t>Sunny 79/57</t>
  </si>
  <si>
    <t>Morning Valence and Arousal Levels Rating (0-2)</t>
  </si>
  <si>
    <t>1,2</t>
  </si>
  <si>
    <t>76+66</t>
  </si>
  <si>
    <t>Task, Management, Improvement, Problem, Purchasing, Health, New, Design, Joint, Skill, Value, and Entertainment</t>
  </si>
  <si>
    <t>I am having a really hard time not over eating fats</t>
  </si>
  <si>
    <t>I have extended periods of the day where I feel like I have no energy</t>
  </si>
  <si>
    <t>I am consuming way too much weed</t>
  </si>
  <si>
    <t>I am not always in control of the way I feel</t>
  </si>
  <si>
    <t>44 1/8"</t>
  </si>
  <si>
    <t>16 1/2'</t>
  </si>
  <si>
    <t>Personalized Medicine</t>
  </si>
  <si>
    <t>Brain Training: Learning List Item Rated, Fact, and Goal</t>
  </si>
  <si>
    <t>STRONLY DISAGREE</t>
  </si>
  <si>
    <t>AI Coding project "Hello World"</t>
  </si>
  <si>
    <t>Need alternations between mental and physical-I enjoy mental more</t>
  </si>
  <si>
    <t>Can I work with the existing space I have to make the house work with minimal invasiveness?</t>
  </si>
  <si>
    <t>Values</t>
  </si>
  <si>
    <t>Moral compass added to values</t>
  </si>
  <si>
    <t>Consider combining strength training days to only 3-4 days</t>
  </si>
  <si>
    <t>Need to think of a "Stop" sign when thoughts I don’t want to pursue but I do want to pursue haha</t>
  </si>
  <si>
    <t>I am missing anaerobic cardio-need that on run days</t>
  </si>
  <si>
    <t>Develop subject learning web pages, need to combine subject rotation and learning source read</t>
  </si>
  <si>
    <t>Apply "balanced scorecard" to life</t>
  </si>
  <si>
    <t>SCAMPER method is a good improvement tool-consider using it</t>
  </si>
  <si>
    <t>How can I share the skills I am good at in a volunteer kind of way</t>
  </si>
  <si>
    <t>Start a chain of the months I have left on earth and start taking them off</t>
  </si>
  <si>
    <t>Look at Greek gyms starting with Lyceum that Aristotle used</t>
  </si>
  <si>
    <t>Ask for completed time capsule including survey for birthday</t>
  </si>
  <si>
    <t>I go crazy when I am in the same space all the time</t>
  </si>
  <si>
    <t>Need storage for every type of glass in bar probably overhead like Dennis had it</t>
  </si>
  <si>
    <t>I could do some teaching at Bradley at some point</t>
  </si>
  <si>
    <t>Must get back to counting sat fat</t>
  </si>
  <si>
    <t>Critter control is out of control haha</t>
  </si>
  <si>
    <t>IN new workout plan, that two weeks rotation out of the 8 weeks should be a cross training type event that totally mixes it up yet builds off previous work in some way</t>
  </si>
  <si>
    <t>Start fitness challenge next week</t>
  </si>
  <si>
    <t>Sign in to Yahoo mail</t>
  </si>
  <si>
    <t>Learn about dogs deeply and consider bringing up a cat with the dog Jess's cat and my dog</t>
  </si>
  <si>
    <t>Healthy cat treats</t>
  </si>
  <si>
    <t>Sharpen Hello fresh type cooking skills only</t>
  </si>
  <si>
    <t>I only get marginal returns when I start over on games.  Got to stay the course as the time investment is bad enough when I play them to begin with</t>
  </si>
  <si>
    <t>My ultimate goal with the design process is to have my mental and physical life manifested in a physical form of my living area including support for routines and areas dedicated for human flourishing</t>
  </si>
  <si>
    <t>Cookware separate from dinnerware in kitchen design</t>
  </si>
  <si>
    <t>Layout novel by flow chart concept diagram by keywords</t>
  </si>
  <si>
    <t>Schedule doc and then work towards goal for healthy blood</t>
  </si>
  <si>
    <t>Soaking tub alcove</t>
  </si>
  <si>
    <t>Topic Generation: Consider shared experiences, current events, mutual interests, personal stories, cultural happenings, recent reads or watches, common acquaintances, future plans, past memories, and points of view on various topics.</t>
  </si>
  <si>
    <t>Interesting Casual Conversation</t>
  </si>
  <si>
    <t>Great house design session</t>
  </si>
  <si>
    <t>I love my daily walk even though I don't like it</t>
  </si>
  <si>
    <t>Great dinner tonight with homemade zuchninni</t>
  </si>
  <si>
    <t>I could have been more productive during the day today</t>
  </si>
  <si>
    <t>She had another fuck up at work but it wasn't that big of deal</t>
  </si>
  <si>
    <t>Justifiable-I was hurt but I did turn out some pretty good work today</t>
  </si>
  <si>
    <t>Jess's Attitude-She has been keeping up a damn good attitude lately</t>
  </si>
  <si>
    <t>75+55</t>
  </si>
  <si>
    <t>0,2</t>
  </si>
  <si>
    <t>Composed</t>
  </si>
  <si>
    <t>Morphogenesis</t>
  </si>
  <si>
    <t>Morphogensis describes how genes drive the development of physical systems.  For the novel, the person could gene expression different programs to create different physical structures.</t>
  </si>
  <si>
    <t>AGREE</t>
  </si>
  <si>
    <t>Buy a vintage vehcile with modern guts called a restomod work with dad on this</t>
  </si>
  <si>
    <t>Finally got the damn garage cleaned up enough to continue landscaping</t>
  </si>
  <si>
    <t>I went back to the dip.  I figure I can control it lol</t>
  </si>
  <si>
    <t>Unstable-Going after the chew again was very weak</t>
  </si>
  <si>
    <t>Energy-It is really nice when you have it and terrible when you don’t</t>
  </si>
  <si>
    <t>Good gaming this morning and afternoon with Surviving the Aftermath</t>
  </si>
  <si>
    <t>Choose an architect for custom home SD</t>
  </si>
  <si>
    <t>Choose a GC for home addition plan</t>
  </si>
  <si>
    <t>Choose interior designer to do lipstick on a pig plan for here</t>
  </si>
  <si>
    <t>Architect for mother in law suite</t>
  </si>
  <si>
    <t>U.S. Announces First Drugs Picked for Medicare Price Negotiations</t>
  </si>
  <si>
    <t>Samuel Wurzelbacher, Celebrated as ‘Joe the Plumber,’ Dies at 49</t>
  </si>
  <si>
    <t>Not Over Yet: Late-Summer Covid Wave Brings Warning of More to Come</t>
  </si>
  <si>
    <t>Nicholas Hitchon, Who Aged 7 Years at a Time in ‘Up’ Films, Dies at 65</t>
  </si>
  <si>
    <t>Starting Dexter as our new drama</t>
  </si>
  <si>
    <t>Partly Cloudy 76/58</t>
  </si>
  <si>
    <t>1, 1</t>
  </si>
  <si>
    <t>74+50</t>
  </si>
  <si>
    <t>Transhumanism</t>
  </si>
  <si>
    <t>Posthumanism</t>
  </si>
  <si>
    <t>Humans merging with tech to become semi-immortal</t>
  </si>
  <si>
    <t>Humans are among many sentient creatures including those of their own creation</t>
  </si>
  <si>
    <t>Stovetop Pan Cooking</t>
  </si>
  <si>
    <t>Sear to Saute: Sear the meat until if develops a crust and then reduce to med/high heat and add more oil.</t>
  </si>
  <si>
    <t>Preparation: , Cut all vegetables uniformly, pat meats, set pan on stove to high, pre-heat high heat oil until shimmering.</t>
  </si>
  <si>
    <t>Finish Cooking: Add vegetables to pan without crowding to avoid steaming while tossing everything frequently for even cooking.</t>
  </si>
  <si>
    <r>
      <rPr>
        <b/>
        <u/>
        <sz val="12"/>
        <color theme="1"/>
        <rFont val="Calibri"/>
        <family val="2"/>
        <scheme val="minor"/>
      </rPr>
      <t>Positivity</t>
    </r>
    <r>
      <rPr>
        <sz val="12"/>
        <color theme="1"/>
        <rFont val="Calibri"/>
        <family val="2"/>
        <charset val="134"/>
        <scheme val="minor"/>
      </rPr>
      <t>: remembering that my subjective experiecnce is largely determined by the story I tell myself and what I think about will influence the selection of what I percieve from my environment, live life with a feeling of appreciation and thankfulness from moment to moment as you keep in mind that life is finite and fleeting</t>
    </r>
    <r>
      <rPr>
        <sz val="12"/>
        <color theme="1"/>
        <rFont val="Calibri"/>
        <family val="2"/>
        <scheme val="minor"/>
      </rPr>
      <t xml:space="preserve"> especially in regard to acceptance of suffering and frustration that I can do nothing about while remembering to savor existence before accepting my death</t>
    </r>
  </si>
  <si>
    <t>Asian Night</t>
  </si>
  <si>
    <t>Mexican Night</t>
  </si>
  <si>
    <t>Italian Night</t>
  </si>
  <si>
    <t>American Night</t>
  </si>
  <si>
    <t>Dine-Out or Supper Club</t>
  </si>
  <si>
    <t>Black Beans</t>
  </si>
  <si>
    <t>White Rice</t>
  </si>
  <si>
    <t>Brown Rice</t>
  </si>
  <si>
    <t>Other-Quinoa, Farro, Millet, Lentils</t>
  </si>
  <si>
    <t>Potato-Sweet, Russett, Yellow, Red</t>
  </si>
  <si>
    <t>Broccoli</t>
  </si>
  <si>
    <t>Brussel Sprouts</t>
  </si>
  <si>
    <t>Bell Peppers</t>
  </si>
  <si>
    <t>Cauliflower</t>
  </si>
  <si>
    <t>Asparagus</t>
  </si>
  <si>
    <t>Peas</t>
  </si>
  <si>
    <t>Zucchini</t>
  </si>
  <si>
    <t>Avocado</t>
  </si>
  <si>
    <t>Green Beans</t>
  </si>
  <si>
    <t>Mushrooms</t>
  </si>
  <si>
    <t>Whole Grain Bread, Pasta, or Tortillas</t>
  </si>
  <si>
    <t>Corn</t>
  </si>
  <si>
    <t>Green Cabbage</t>
  </si>
  <si>
    <t>Eggplant or Squash</t>
  </si>
  <si>
    <t>Chicken</t>
  </si>
  <si>
    <t>Beef</t>
  </si>
  <si>
    <t>Other</t>
  </si>
  <si>
    <t>Breakfast: Eggs, Oats, Spinach</t>
  </si>
  <si>
    <t>Lunch-Salad with greens, carrots, tomato, cucumber, and celery with oil and balsalmic dressing</t>
  </si>
  <si>
    <t>Dinner-Garlic, Onion, Ginger, and Broths for sauces</t>
  </si>
  <si>
    <t>Workout-Protein Powder, Walnut Oil, Chia Seeds + Fruit</t>
  </si>
  <si>
    <t>Learning Video Watched</t>
  </si>
  <si>
    <t>Good ass flow today</t>
  </si>
  <si>
    <t>Smooth Home Depot trip fetching the drainage stuff</t>
  </si>
  <si>
    <t>Good Surviving the Aftermath gaming</t>
  </si>
  <si>
    <t>Drank some soda and had two snickers bars</t>
  </si>
  <si>
    <t>She contines to work and have a good attitude</t>
  </si>
  <si>
    <t>Flow-Some good feelings today</t>
  </si>
  <si>
    <t>Liberty-Doing what I like sure is nice</t>
  </si>
  <si>
    <t>Themed Events: Special Video Game Launch</t>
  </si>
  <si>
    <t>Morning Routine &amp; Home Organization</t>
  </si>
  <si>
    <t>Begin Hourly Sitting Compensations</t>
  </si>
  <si>
    <t>Morning Gaming Session</t>
  </si>
  <si>
    <t>Cardio</t>
  </si>
  <si>
    <t>Clean Gaming Area</t>
  </si>
  <si>
    <t>Afternoon Hygiene &amp; Rest</t>
  </si>
  <si>
    <t>Afternoon Gaming</t>
  </si>
  <si>
    <t>Weights</t>
  </si>
  <si>
    <t>Physical Activity or Project</t>
  </si>
  <si>
    <t>Select Audio Marathon Program</t>
  </si>
  <si>
    <t>Order Dinner &amp; Clean-Up</t>
  </si>
  <si>
    <t>Night Hygiene &amp; Gaming Reading</t>
  </si>
  <si>
    <t>Brain Training: Best Practice Methods &amp; Skills</t>
  </si>
  <si>
    <t>Morning Breathing Routine</t>
  </si>
  <si>
    <t>Develop or Edit Values</t>
  </si>
  <si>
    <t>Brain Training: AI Standard Prompts Generation &amp; Application</t>
  </si>
  <si>
    <t>Prepare Foods</t>
  </si>
  <si>
    <t>Project Hours Spent</t>
  </si>
  <si>
    <t>EVENTS</t>
  </si>
  <si>
    <t>FLEX 4 Hour Routines</t>
  </si>
  <si>
    <t>POSSIBLE LONG TERM</t>
  </si>
  <si>
    <r>
      <t xml:space="preserve">Scorecard, Scoreboard, and Daily Log Updated </t>
    </r>
    <r>
      <rPr>
        <b/>
        <sz val="12"/>
        <color theme="1"/>
        <rFont val="Calibri"/>
        <family val="2"/>
        <scheme val="minor"/>
      </rPr>
      <t>7am</t>
    </r>
  </si>
  <si>
    <r>
      <t xml:space="preserve">Sleep Hygiene: Sunset, Blue Blockers, On-Time, Visualization, Meditation  </t>
    </r>
    <r>
      <rPr>
        <b/>
        <sz val="12"/>
        <color theme="1"/>
        <rFont val="Calibri"/>
        <family val="2"/>
        <scheme val="minor"/>
      </rPr>
      <t>11pm</t>
    </r>
  </si>
  <si>
    <t>Mostly Sunny 35/24</t>
  </si>
  <si>
    <t>78+20</t>
  </si>
  <si>
    <t>1+0</t>
  </si>
  <si>
    <t>Resilent</t>
  </si>
  <si>
    <t>Brain Training: Meditation Exercise</t>
  </si>
  <si>
    <t>Orthotics for feet</t>
  </si>
  <si>
    <t>Gear my self like a detailed RPG hands hat gloves etc haha</t>
  </si>
  <si>
    <t>New my Chart note</t>
  </si>
  <si>
    <t>Question-Would you fire the nukes if you were fired upon thereby ending the world</t>
  </si>
  <si>
    <t>Drafting paper</t>
  </si>
  <si>
    <t>Drafting tools</t>
  </si>
  <si>
    <t>Drafting books</t>
  </si>
  <si>
    <t>Drafting templates and stencils</t>
  </si>
  <si>
    <t>I need physical comfort unless I am purposefully not seeking to rest.  The Churchill quote about laying down is right on</t>
  </si>
  <si>
    <t>I need better media during my cook time</t>
  </si>
  <si>
    <t>By the end of the year, I should seek to start a new planning spreadsheet that carefully tracks all data so I can do stats on it.  No more point tinkering either</t>
  </si>
  <si>
    <t>Handheld bodyfat measuring device</t>
  </si>
  <si>
    <t>17% Bodtfat by doctor</t>
  </si>
  <si>
    <t>Simplify quality step-over engineered, too big and efficient use, more flow equals less space, how will the space adapt</t>
  </si>
  <si>
    <t>Ultralight travel for all occasions</t>
  </si>
  <si>
    <t>Leave something each day that is tangible and new.  Visible progress each day</t>
  </si>
  <si>
    <t>Larry help me find a vintage vehicle "restomod"</t>
  </si>
  <si>
    <t>My ideal day would include a snack at night.  I really need to work on this.  Call it planned snack, healthy snack, bad snack etc</t>
  </si>
  <si>
    <t>I need to ask myself how hard I really want to work on the house.</t>
  </si>
  <si>
    <t>Questionaire section-rights of non-humans and theorectical non-humans.  What if we found a new planet would we rape it like the past</t>
  </si>
  <si>
    <t>How can I have a spirtiual component in my life and experience those kinds of experiences</t>
  </si>
  <si>
    <t>Once I am thorugh diet and med checklist, I then need to work on biohacking section with cold, red light, hyperbaric etc</t>
  </si>
  <si>
    <t>Transhumanism-i.e. max productivity and life extension through the use of tools</t>
  </si>
  <si>
    <t>Person (FM-2030) dude who changed his name to that</t>
  </si>
  <si>
    <t>Works of Nick Bostrom</t>
  </si>
  <si>
    <t>Novel</t>
  </si>
  <si>
    <t>Molecular assemblers</t>
  </si>
  <si>
    <t>Make the music ratings a physical item</t>
  </si>
  <si>
    <t>See the humanity in strangers</t>
  </si>
  <si>
    <t>Need a dump location for the house that then gets distributed</t>
  </si>
  <si>
    <t>Micheal Clayton movie</t>
  </si>
  <si>
    <t>Anno 1800-Xbox</t>
  </si>
  <si>
    <t>Dwarf Fortress</t>
  </si>
  <si>
    <t>Projects</t>
  </si>
  <si>
    <t>Use PowerPoint for novel backed by excel</t>
  </si>
  <si>
    <t>Base building in Rust</t>
  </si>
  <si>
    <t>Ultimate General American Revolution</t>
  </si>
  <si>
    <t>Allele Fixation in Evolution</t>
  </si>
  <si>
    <t>Get Reddit and YouTube Thought out more</t>
  </si>
  <si>
    <t>Do less entertainment but make it higher quality</t>
  </si>
  <si>
    <t>Knowledge</t>
  </si>
  <si>
    <t>Aesop's Fables</t>
  </si>
  <si>
    <t>Consider doing a learning journal for general subjects.  It could be fun to see my development of my knowledge over time or I could just handle it with my facts haha</t>
  </si>
  <si>
    <t>New Amanda Knox doc</t>
  </si>
  <si>
    <t>Modular Furniture Arrangements</t>
  </si>
  <si>
    <t>Solar system may have very large planet on fringes influencing orbits of objects called "Planet Nine"</t>
  </si>
  <si>
    <t>Smoking Jacket</t>
  </si>
  <si>
    <t>Steamworld Heist on iOS</t>
  </si>
  <si>
    <t>Into the Breach</t>
  </si>
  <si>
    <t>New Categories to movie section with docs added back</t>
  </si>
  <si>
    <t>Utilize mania or divine madness as in Plato to take advantage of the Muse</t>
  </si>
  <si>
    <t>Eliminate Folic Acid</t>
  </si>
  <si>
    <t>Reservatrol</t>
  </si>
  <si>
    <t>Collagen Type 2, 5, 3, 9 need this for nail beds put it in coffee.  Dr AXE</t>
  </si>
  <si>
    <t>What to do with love/hate section in notes</t>
  </si>
  <si>
    <t>Health &amp; Well-Being Scorecard could be used a as weekly review scoring deal</t>
  </si>
  <si>
    <t>What should we do with skill tab?</t>
  </si>
  <si>
    <t>Cleanup GPT lists</t>
  </si>
  <si>
    <t>Benches in bathroom</t>
  </si>
  <si>
    <t>Desing</t>
  </si>
  <si>
    <t>Custom dining table with finished grade top and skirt-dad likes this idea</t>
  </si>
  <si>
    <t>Weed trimmer string</t>
  </si>
  <si>
    <t>Dedicated spice cabinet like back in the day</t>
  </si>
  <si>
    <t>Breathing guide somewhere</t>
  </si>
  <si>
    <t>Overcast 36/27</t>
  </si>
  <si>
    <t>0+0</t>
  </si>
  <si>
    <t>2,1</t>
  </si>
  <si>
    <t>Engagement</t>
  </si>
  <si>
    <t>Nutritious</t>
  </si>
  <si>
    <t>Morning Stretching &amp; Balacing Routine w/ Classical Music</t>
  </si>
  <si>
    <t>Dinner &amp; Clean-Up</t>
  </si>
  <si>
    <r>
      <t xml:space="preserve">60 Zone Minutes of Cardio with Music </t>
    </r>
    <r>
      <rPr>
        <b/>
        <sz val="12"/>
        <color theme="1"/>
        <rFont val="Calibri"/>
        <family val="2"/>
        <scheme val="minor"/>
      </rPr>
      <t>4pm</t>
    </r>
  </si>
  <si>
    <r>
      <t xml:space="preserve">Afternoon Rest </t>
    </r>
    <r>
      <rPr>
        <b/>
        <sz val="12"/>
        <color theme="1"/>
        <rFont val="Calibri"/>
        <family val="2"/>
        <scheme val="minor"/>
      </rPr>
      <t>2pm</t>
    </r>
  </si>
  <si>
    <r>
      <t xml:space="preserve">Explain the term </t>
    </r>
    <r>
      <rPr>
        <b/>
        <sz val="11"/>
        <color theme="1"/>
        <rFont val="Calibri"/>
        <family val="2"/>
        <scheme val="minor"/>
      </rPr>
      <t>Demagogue</t>
    </r>
    <r>
      <rPr>
        <sz val="11"/>
        <color theme="1"/>
        <rFont val="Calibri"/>
        <family val="2"/>
        <charset val="134"/>
        <scheme val="minor"/>
      </rPr>
      <t xml:space="preserve"> to me in simple terms and in academic terms. Give me some examples of it's application in history, what is happening now with this concept, and what the future looks like for this concept. Lastly, give me the different viewpoints on this issue including the leading consensus but also other minority views.</t>
    </r>
  </si>
  <si>
    <t>Information Analysis</t>
  </si>
  <si>
    <t>DISAGREE</t>
  </si>
  <si>
    <t>Steps on walls for plants</t>
  </si>
  <si>
    <t>Fix weight device</t>
  </si>
  <si>
    <t>Need to read Mill "On Liberty"-he is the foundation of the idea of the individual in some regards</t>
  </si>
  <si>
    <t>Appointment</t>
  </si>
  <si>
    <t>OSF Blood Draw</t>
  </si>
  <si>
    <t>Need to do Madden seasons will all timers maybe research players one at a time</t>
  </si>
  <si>
    <t>I want to die knowing I left the world a better place than I found it-I have some things to make up for</t>
  </si>
  <si>
    <t>Need to check in on my prescription</t>
  </si>
  <si>
    <t>Create a code for decision analysis!  That would be a fun one to play around with logic</t>
  </si>
  <si>
    <t>Non-Fiction</t>
  </si>
  <si>
    <t>Aggregate all ratings into one list for the utlimate list after normalizing all rankings</t>
  </si>
  <si>
    <t>Let's Play with Jess with TV marathon in support</t>
  </si>
  <si>
    <t>Bears predictions recap and incorporate into doc for long terms</t>
  </si>
  <si>
    <t>Had several stretches were I just felt good internally</t>
  </si>
  <si>
    <t>Good workouts after an afternoon nap</t>
  </si>
  <si>
    <t>Jess and I got along well last night</t>
  </si>
  <si>
    <t>I did something wrong and caught a headache during the afternoon</t>
  </si>
  <si>
    <t>She seems more stable after I blew up</t>
  </si>
  <si>
    <t>What emotion best describes your day today?</t>
  </si>
  <si>
    <t>Not working after the New Year!</t>
  </si>
  <si>
    <t>Leader’s Killing Is a Blow, but Not a Knockout, for Hamas</t>
  </si>
  <si>
    <t>Frank Ryan Dies at 87; Cerebral Quarterback Led Browns to ’64 Title</t>
  </si>
  <si>
    <t>Who was the the most consequential person to pass away today?</t>
  </si>
  <si>
    <t>Screen Time Under 8 Hours</t>
  </si>
  <si>
    <t>Marijuana Consumption Under Four Events</t>
  </si>
  <si>
    <t>Hourly Sitting Compensation Completed</t>
  </si>
  <si>
    <t>No Alcoholic Drinks Consumed</t>
  </si>
  <si>
    <t>No Overconsumption of Food</t>
  </si>
  <si>
    <t>Partly Cloudy 36/25</t>
  </si>
  <si>
    <t>76+19</t>
  </si>
  <si>
    <r>
      <rPr>
        <sz val="12"/>
        <color theme="1"/>
        <rFont val="Calibri"/>
        <family val="2"/>
        <scheme val="minor"/>
      </rPr>
      <t>Project Planning &amp; Design Hours Spent</t>
    </r>
    <r>
      <rPr>
        <b/>
        <sz val="12"/>
        <color theme="1"/>
        <rFont val="Calibri"/>
        <family val="2"/>
        <scheme val="minor"/>
      </rPr>
      <t xml:space="preserve"> 10am</t>
    </r>
  </si>
  <si>
    <t>Push/Pull Beginner Program</t>
  </si>
  <si>
    <r>
      <t xml:space="preserve">Documentary Watched, Rated, Fact, and Goal (TRANSCRIBE DOC) </t>
    </r>
    <r>
      <rPr>
        <b/>
        <sz val="12"/>
        <color theme="1"/>
        <rFont val="Calibri"/>
        <family val="2"/>
        <scheme val="minor"/>
      </rPr>
      <t>6pm</t>
    </r>
  </si>
  <si>
    <t>Learning Category Read, Rated, Fact, and Goal (Textbooks or Journals)</t>
  </si>
  <si>
    <t>TV-Mini-Series</t>
  </si>
  <si>
    <t>Fitness Challenge Update</t>
  </si>
  <si>
    <t>Digital</t>
  </si>
  <si>
    <t>Video Game Creation</t>
  </si>
  <si>
    <t>Snowy 38/28</t>
  </si>
  <si>
    <t>1+1</t>
  </si>
  <si>
    <t>Hope</t>
  </si>
  <si>
    <t>Teeth grinding observed; need to fire up TMJ manual again</t>
  </si>
  <si>
    <t>Mom and Dad's birthday presents</t>
  </si>
  <si>
    <t>Catch up log and photos-Mom's Vegas photos</t>
  </si>
  <si>
    <t>Fix Jess' Xbox like mine</t>
  </si>
  <si>
    <t>Amadeus movie</t>
  </si>
  <si>
    <t>Go game</t>
  </si>
  <si>
    <t>Go to blood draw next week</t>
  </si>
  <si>
    <t>Leak proof travel capsules</t>
  </si>
  <si>
    <t>Art</t>
  </si>
  <si>
    <t>Big ongoing sketch on the wall or big ass poster</t>
  </si>
  <si>
    <t>I want to be easy to talk to especially cause I ask good questions</t>
  </si>
  <si>
    <t>Eastern Seaboard driving trip</t>
  </si>
  <si>
    <t>Going Camping</t>
  </si>
  <si>
    <t>Larry to coast</t>
  </si>
  <si>
    <t>Make my own football coach simulator</t>
  </si>
  <si>
    <t>Sterns and Foster Mattresses</t>
  </si>
  <si>
    <t>This year's travel plan</t>
  </si>
  <si>
    <t>I need more harmony with the environment in my life including spending time and not wasting things, look into daily grounding with electrical charage</t>
  </si>
  <si>
    <t>Recognize the stree causing event and think "STOP" to prevent a sudden reaction</t>
  </si>
  <si>
    <t>Laryngeal cancer check process, CAC test to check for aterial disease, executive health exam with full body scan, How can I measure stress hormones in the body, Learn about bioprinting and optimgenetics, Look into personalized medicine where they tailor to your genes; check out "poly genetic risk scores" for genetic implications, AI applied to my genome for personalized med, what are my genetic health risks?, what medical lab services can I use?, what out of pocket health expenses are the most valuable, What tests based on actual data could be done to check my neurochemical health, inside tracker, explore neurotech wearables and other things I could engage with in neurotech, mail order blood panel, bio-marker screening, circadian rhythm analysis, learn about company called Lifeforce for health optimization look for "diagnostic", learn about health optimization and biohacking, get the back of the arm glucose monitor, biologicals cycle analysis, what are all the kinds of wearable health devices, How can I get more biometric data to guide what action to do next ie stress levels etc, rebuild medical protocols including testing starting with: Urine Test Strips (Urinalysis), Undergo a genomic health assessment, I must get my inflammatory number down ASAP; look at anti-inflammatory foods, and get checked for skin disease, At home sleep study apnea, emerging Senolytic treatments</t>
  </si>
  <si>
    <t>Resveratrol and ginseng supplement</t>
  </si>
  <si>
    <t>Look into sleep compression as it makes sleep more effective</t>
  </si>
  <si>
    <t>Review past experiences that were impactful while consider other roads that could have been taken: one good, one bad</t>
  </si>
  <si>
    <t>List items that make you happy or you consider fun.  Use specific language and try to generate as many keywords as possible.</t>
  </si>
  <si>
    <t>{"hash":"2ea66b905628a14241bbd2743563b5958cde7476bd5862c2a90989f6e7195991","version":1,"value":"[[\"Hi! How can I assist you today?\"]]"}</t>
  </si>
  <si>
    <t>{"hash":"9f59a68581362bde74a037d7f740cd6ec919c36cb92d2724b4b3cd8741d1212b","version":1,"value":"[[\"I'm sorry, but I cannot clean up the sheet without knowing the specific content and format. If you can provide more details or specific instructions, I would be happy to help.\"]]"}</t>
  </si>
  <si>
    <t>Fruits</t>
  </si>
  <si>
    <t>Grains and Beans</t>
  </si>
  <si>
    <t>Nuts and Seeds</t>
  </si>
  <si>
    <t>Refrigerated Proteins</t>
  </si>
  <si>
    <t>Fermented Foods</t>
  </si>
  <si>
    <t>Beverages</t>
  </si>
  <si>
    <t>Snacks</t>
  </si>
  <si>
    <t>Supplements (As Needed)</t>
  </si>
  <si>
    <t>Bone Broth</t>
  </si>
  <si>
    <t>Apples</t>
  </si>
  <si>
    <t>Berries (Mixed)</t>
  </si>
  <si>
    <t>Bananas</t>
  </si>
  <si>
    <t>Pears</t>
  </si>
  <si>
    <t>Oranges</t>
  </si>
  <si>
    <t>Grapes</t>
  </si>
  <si>
    <t>Cherries</t>
  </si>
  <si>
    <t>Plums</t>
  </si>
  <si>
    <t>Kiwi</t>
  </si>
  <si>
    <t>Pineapple</t>
  </si>
  <si>
    <t>Spinach</t>
  </si>
  <si>
    <t>Kale</t>
  </si>
  <si>
    <t>Brussels Sprouts</t>
  </si>
  <si>
    <t>Carrots</t>
  </si>
  <si>
    <t>Sweet Potatoes</t>
  </si>
  <si>
    <t>Beets</t>
  </si>
  <si>
    <t>Tomatoes</t>
  </si>
  <si>
    <t>Onions</t>
  </si>
  <si>
    <t>Garlic</t>
  </si>
  <si>
    <t>Eggplant</t>
  </si>
  <si>
    <t>Radishes</t>
  </si>
  <si>
    <t>Collard Greens</t>
  </si>
  <si>
    <t>Turnip Greens</t>
  </si>
  <si>
    <t>Swiss Chard</t>
  </si>
  <si>
    <t>Arugula</t>
  </si>
  <si>
    <t>Artichokes</t>
  </si>
  <si>
    <t>Ginger</t>
  </si>
  <si>
    <t>Oats</t>
  </si>
  <si>
    <t>Quinoa</t>
  </si>
  <si>
    <t>Barley</t>
  </si>
  <si>
    <t>Whole Wheat Pasta</t>
  </si>
  <si>
    <t>Lentils</t>
  </si>
  <si>
    <t>Chickpeas</t>
  </si>
  <si>
    <t>Buckwheat</t>
  </si>
  <si>
    <t>Almonds</t>
  </si>
  <si>
    <t>Walnuts</t>
  </si>
  <si>
    <t>Chia Seeds</t>
  </si>
  <si>
    <t>Flaxseeds</t>
  </si>
  <si>
    <t>Pumpkin Seeds</t>
  </si>
  <si>
    <t>Hemp Seeds</t>
  </si>
  <si>
    <t>Pecans</t>
  </si>
  <si>
    <t>Chicken Breast</t>
  </si>
  <si>
    <t>Turkey</t>
  </si>
  <si>
    <t>Lean Beef</t>
  </si>
  <si>
    <t>Eggs</t>
  </si>
  <si>
    <t>Tofu</t>
  </si>
  <si>
    <t>Tempeh</t>
  </si>
  <si>
    <t>Salmon</t>
  </si>
  <si>
    <t>Mackerel</t>
  </si>
  <si>
    <t>Trout</t>
  </si>
  <si>
    <t>Tuna</t>
  </si>
  <si>
    <t>Sauerkraut</t>
  </si>
  <si>
    <t>Kimchi</t>
  </si>
  <si>
    <t>Pickles (unpasteurized)</t>
  </si>
  <si>
    <t>Kombucha</t>
  </si>
  <si>
    <t>Miso</t>
  </si>
  <si>
    <t>Natto</t>
  </si>
  <si>
    <t>Green Tea</t>
  </si>
  <si>
    <t>Turmeric Tea</t>
  </si>
  <si>
    <t>Ginseng Tea</t>
  </si>
  <si>
    <t>Black Coffee</t>
  </si>
  <si>
    <t>Fortified Plant Milks</t>
  </si>
  <si>
    <t>Fortified Orange Juice</t>
  </si>
  <si>
    <t>Natural Almond Butter</t>
  </si>
  <si>
    <t>Dark Chocolate</t>
  </si>
  <si>
    <t>Blueberries</t>
  </si>
  <si>
    <t>Prunes</t>
  </si>
  <si>
    <t>Vitamin D Supplement</t>
  </si>
  <si>
    <t>Omega-3 Supplement</t>
  </si>
  <si>
    <t>B12 Supplement</t>
  </si>
  <si>
    <t>Adaptogen Supplements (Ashwagandha, Holy Basil, Rhodiola)</t>
  </si>
  <si>
    <t>Collagen Supplement</t>
  </si>
  <si>
    <t>2-3 pieces</t>
  </si>
  <si>
    <t>1 cup</t>
  </si>
  <si>
    <t>1 medium</t>
  </si>
  <si>
    <t>2 cups</t>
  </si>
  <si>
    <t>2 medium</t>
  </si>
  <si>
    <t>1 bulb</t>
  </si>
  <si>
    <t>1 head</t>
  </si>
  <si>
    <t>1 bunch</t>
  </si>
  <si>
    <t>1 small root</t>
  </si>
  <si>
    <t>1 cup dry</t>
  </si>
  <si>
    <t>2 cups dry</t>
  </si>
  <si>
    <t>2 lbs</t>
  </si>
  <si>
    <t>1 dozen</t>
  </si>
  <si>
    <t>1 block</t>
  </si>
  <si>
    <t>1 lb</t>
  </si>
  <si>
    <t>1 jar</t>
  </si>
  <si>
    <t>1 bottle</t>
  </si>
  <si>
    <t>1 pack</t>
  </si>
  <si>
    <t>1 box</t>
  </si>
  <si>
    <t>1 bag</t>
  </si>
  <si>
    <t>1 gallon total</t>
  </si>
  <si>
    <t>2 bars</t>
  </si>
  <si>
    <t>As per dosage</t>
  </si>
  <si>
    <t>High in fiber and vitamins</t>
  </si>
  <si>
    <t>Rich in antioxidants</t>
  </si>
  <si>
    <t>Potassium source</t>
  </si>
  <si>
    <t>Fiber-rich</t>
  </si>
  <si>
    <t>Vitamin C source</t>
  </si>
  <si>
    <t>Phytochemicals</t>
  </si>
  <si>
    <t>Anti-inflammatory</t>
  </si>
  <si>
    <t>Antioxidants</t>
  </si>
  <si>
    <t>Vitamin C and E</t>
  </si>
  <si>
    <t>Bromelain for anti-inflammation</t>
  </si>
  <si>
    <t>Healthy fats, fiber</t>
  </si>
  <si>
    <t>Fiber, vitamins, and minerals</t>
  </si>
  <si>
    <t>Iron and calcium</t>
  </si>
  <si>
    <t>Vitamins A, C, K</t>
  </si>
  <si>
    <t>Fiber and vitamins</t>
  </si>
  <si>
    <t>Beta-carotene</t>
  </si>
  <si>
    <t>Fiber and vitamin A</t>
  </si>
  <si>
    <t>Fiber, folate</t>
  </si>
  <si>
    <t>Vitamin C</t>
  </si>
  <si>
    <t>Lycopene</t>
  </si>
  <si>
    <t>Flavonoids</t>
  </si>
  <si>
    <t>Immune support</t>
  </si>
  <si>
    <t>Vitamin D (specially grown)</t>
  </si>
  <si>
    <t>Vitamins and minerals</t>
  </si>
  <si>
    <t>Fiber, antioxidants</t>
  </si>
  <si>
    <t>Calcium source</t>
  </si>
  <si>
    <t>Magnesium and potassium</t>
  </si>
  <si>
    <t>High in antioxidants</t>
  </si>
  <si>
    <t>Fiber and protein</t>
  </si>
  <si>
    <t>Whole grain</t>
  </si>
  <si>
    <t>Complete protein</t>
  </si>
  <si>
    <t>Fiber and minerals</t>
  </si>
  <si>
    <t>Plant protein and fiber</t>
  </si>
  <si>
    <t>Complete protein, amino acids</t>
  </si>
  <si>
    <t>Healthy fats, calcium</t>
  </si>
  <si>
    <t>Omega-3 fatty acids</t>
  </si>
  <si>
    <t>Fiber, protein, omega-3s</t>
  </si>
  <si>
    <t>Fiber, omega-3s</t>
  </si>
  <si>
    <t>Zinc and magnesium</t>
  </si>
  <si>
    <t>Complete protein, omega-3s</t>
  </si>
  <si>
    <t>Antioxidants, healthy fats</t>
  </si>
  <si>
    <t>Lean protein</t>
  </si>
  <si>
    <t>Iron-rich protein</t>
  </si>
  <si>
    <t>Protein, vitamins B12 and D</t>
  </si>
  <si>
    <t>Plant protein, calcium</t>
  </si>
  <si>
    <t>Fermented, plant protein</t>
  </si>
  <si>
    <t>Omega-3s, protein</t>
  </si>
  <si>
    <t>Probiotics</t>
  </si>
  <si>
    <t>Probiotics, vitamin C</t>
  </si>
  <si>
    <t>Probiotics, antioxidants</t>
  </si>
  <si>
    <t>Probiotics, flavoring</t>
  </si>
  <si>
    <t>Probiotics, plant protein</t>
  </si>
  <si>
    <t>Antioxidants, nootropics</t>
  </si>
  <si>
    <t>Energy, nootropics</t>
  </si>
  <si>
    <t>Calcium, vitamins D and B12</t>
  </si>
  <si>
    <t>Vitamin C, calcium</t>
  </si>
  <si>
    <t>Healthy fats, protein</t>
  </si>
  <si>
    <t>Antioxidants, magnesium</t>
  </si>
  <si>
    <t>Omega-3s, antioxidants</t>
  </si>
  <si>
    <t>Bone health, immune support</t>
  </si>
  <si>
    <t>Heart health, brain function</t>
  </si>
  <si>
    <t>Nerve function, blood cell formation</t>
  </si>
  <si>
    <t>Stress relief, adaptogens</t>
  </si>
  <si>
    <t>Skin, joint, bone health</t>
  </si>
  <si>
    <t>Red Wine</t>
  </si>
  <si>
    <t>Lawn, Plant, or Snow Care</t>
  </si>
  <si>
    <t>Sauce: Deglaze the pan with cooking wine, add aromatics, add broth, reduce &amp; thicken, and finish with oil or butter and seasoning.</t>
  </si>
  <si>
    <t>Drafts:</t>
  </si>
  <si>
    <t>First Drafts: Initial versions of chapters or sections.</t>
  </si>
  <si>
    <t>Revised Drafts: Subsequent revisions with date/version.</t>
  </si>
  <si>
    <t>Final Draft: The latest, most polished version.</t>
  </si>
  <si>
    <t>Characters:</t>
  </si>
  <si>
    <t>Profiles: Detailed descriptions, background, motivations.</t>
  </si>
  <si>
    <t>Arcs: Development and changes throughout the story.</t>
  </si>
  <si>
    <t>Relationships: Interactions and relations with other characters.</t>
  </si>
  <si>
    <t>Plot:</t>
  </si>
  <si>
    <t>Summary: Brief overview of the entire plot.</t>
  </si>
  <si>
    <t>Chapter Outlines: Breakdown of events in each chapter.</t>
  </si>
  <si>
    <t>Scene Details: Specifics of key scenes.</t>
  </si>
  <si>
    <t>Settings:</t>
  </si>
  <si>
    <t>Locations: Detailed descriptions of each setting.</t>
  </si>
  <si>
    <t>Maps: If applicable, maps or visual layouts.</t>
  </si>
  <si>
    <t>Cultural/Background Info: Relevant historical or cultural details.</t>
  </si>
  <si>
    <t>Research:</t>
  </si>
  <si>
    <t>Historical: For historical novels, background information.</t>
  </si>
  <si>
    <t>Technical: Specific technical details relevant to the plot.</t>
  </si>
  <si>
    <t>Inspirations: Articles, images, or documents that inspired aspects of the novel.</t>
  </si>
  <si>
    <t>Ideas:</t>
  </si>
  <si>
    <t>Future Plot Points: Potential developments or twists.</t>
  </si>
  <si>
    <t>Character Ideas: New characters or changes to existing ones.</t>
  </si>
  <si>
    <t>Miscellaneous: Any other ideas not yet categorized.</t>
  </si>
  <si>
    <t>Novel File System</t>
  </si>
  <si>
    <r>
      <t>Accomplishment:</t>
    </r>
    <r>
      <rPr>
        <sz val="12"/>
        <color theme="1"/>
        <rFont val="Calibri"/>
        <family val="2"/>
        <scheme val="minor"/>
      </rPr>
      <t xml:space="preserve"> creating physcial things that are lastly and contribute to society.</t>
    </r>
  </si>
  <si>
    <t>Dislike</t>
  </si>
  <si>
    <t>Reminder</t>
  </si>
  <si>
    <t>Remember to put collagen in coffee</t>
  </si>
  <si>
    <t>Blood draw Friday</t>
  </si>
  <si>
    <t>Billy Jack</t>
  </si>
  <si>
    <t>Stock picking game</t>
  </si>
  <si>
    <t>Pelvic strengthening excersies muscle</t>
  </si>
  <si>
    <t>Read about the founding of bitcoin and its mysterious, anonymous creator</t>
  </si>
  <si>
    <t>Base defense movie</t>
  </si>
  <si>
    <t>Blood draw event</t>
  </si>
  <si>
    <t>Fix snowblower</t>
  </si>
  <si>
    <t>Laptop docking station</t>
  </si>
  <si>
    <t>Consider adding historical progression and journaling to video game playing</t>
  </si>
  <si>
    <t>Memory sharing look back with Dad</t>
  </si>
  <si>
    <t>Brain</t>
  </si>
  <si>
    <t>Abstraction for problem solving</t>
  </si>
  <si>
    <t>Sat Fat Grams Under 20 Grams and Fiber Over 40 Grams</t>
  </si>
  <si>
    <t>Scattered Snow 22/-2</t>
  </si>
  <si>
    <t>Passion Project Concentrated Effort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</si>
</sst>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
  </numFmts>
  <fonts count="35">
    <font>
      <sz val="12"/>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8"/>
      <name val="Calibri"/>
      <family val="2"/>
      <charset val="134"/>
      <scheme val="minor"/>
    </font>
    <font>
      <u/>
      <sz val="12"/>
      <color theme="10"/>
      <name val="Calibri"/>
      <family val="2"/>
      <charset val="134"/>
      <scheme val="minor"/>
    </font>
    <font>
      <u/>
      <sz val="12"/>
      <color theme="11"/>
      <name val="Calibri"/>
      <family val="2"/>
      <charset val="134"/>
      <scheme val="minor"/>
    </font>
    <font>
      <strike/>
      <sz val="12"/>
      <color theme="1"/>
      <name val="Calibri"/>
      <family val="2"/>
      <charset val="134"/>
      <scheme val="minor"/>
    </font>
    <font>
      <sz val="12"/>
      <color theme="1"/>
      <name val="Calibri"/>
      <family val="2"/>
      <scheme val="minor"/>
    </font>
    <font>
      <b/>
      <sz val="12"/>
      <color theme="1"/>
      <name val="Calibri"/>
      <family val="2"/>
      <scheme val="minor"/>
    </font>
    <font>
      <b/>
      <u/>
      <sz val="12"/>
      <color theme="1"/>
      <name val="Calibri"/>
      <family val="2"/>
      <scheme val="minor"/>
    </font>
    <font>
      <sz val="12"/>
      <color theme="1"/>
      <name val="Calibri"/>
      <family val="2"/>
      <charset val="134"/>
      <scheme val="minor"/>
    </font>
    <font>
      <sz val="10"/>
      <color theme="1" tint="0.24994659260841701"/>
      <name val="Calibri"/>
      <family val="2"/>
      <scheme val="minor"/>
    </font>
    <font>
      <sz val="11"/>
      <color theme="1" tint="0.24994659260841701"/>
      <name val="Calibri"/>
      <family val="2"/>
      <scheme val="minor"/>
    </font>
    <font>
      <sz val="11"/>
      <color theme="2" tint="-0.89992980742820516"/>
      <name val="Calibri"/>
      <family val="2"/>
      <scheme val="minor"/>
    </font>
    <font>
      <b/>
      <u/>
      <sz val="10"/>
      <color theme="1" tint="0.24994659260841701"/>
      <name val="Times New Roman"/>
      <family val="1"/>
    </font>
    <font>
      <b/>
      <sz val="10"/>
      <color theme="1" tint="0.24994659260841701"/>
      <name val="Times New Roman"/>
      <family val="1"/>
    </font>
    <font>
      <sz val="10"/>
      <color theme="1" tint="0.24994659260841701"/>
      <name val="Times New Roman"/>
      <family val="1"/>
    </font>
    <font>
      <u/>
      <sz val="10"/>
      <color theme="1" tint="0.24994659260841701"/>
      <name val="Times New Roman"/>
      <family val="1"/>
    </font>
    <font>
      <sz val="8"/>
      <color theme="1" tint="0.24994659260841701"/>
      <name val="Times New Roman"/>
      <family val="1"/>
    </font>
    <font>
      <sz val="4"/>
      <color theme="1" tint="0.24994659260841701"/>
      <name val="Times New Roman"/>
      <family val="1"/>
    </font>
    <font>
      <b/>
      <u/>
      <sz val="12"/>
      <color theme="1" tint="0.24994659260841701"/>
      <name val="Times New Roman"/>
      <family val="1"/>
    </font>
    <font>
      <sz val="10"/>
      <color theme="1"/>
      <name val="Calibri"/>
      <family val="2"/>
      <charset val="134"/>
      <scheme val="minor"/>
    </font>
    <font>
      <sz val="12"/>
      <color rgb="FFFF0000"/>
      <name val="Calibri"/>
      <family val="2"/>
      <charset val="134"/>
      <scheme val="minor"/>
    </font>
    <font>
      <sz val="12"/>
      <name val="Calibri"/>
      <family val="2"/>
      <charset val="134"/>
      <scheme val="minor"/>
    </font>
    <font>
      <sz val="12"/>
      <color rgb="FF92D050"/>
      <name val="Calibri"/>
      <family val="2"/>
      <charset val="134"/>
      <scheme val="minor"/>
    </font>
    <font>
      <sz val="12"/>
      <name val="Calibri"/>
      <family val="2"/>
      <scheme val="minor"/>
    </font>
    <font>
      <sz val="11"/>
      <color theme="1"/>
      <name val="Calibri"/>
      <family val="2"/>
      <charset val="134"/>
      <scheme val="minor"/>
    </font>
    <font>
      <sz val="12"/>
      <color rgb="FFFF0000"/>
      <name val="Calibri"/>
      <family val="2"/>
      <scheme val="minor"/>
    </font>
    <font>
      <sz val="12"/>
      <color theme="8"/>
      <name val="Calibri"/>
      <family val="2"/>
      <charset val="134"/>
      <scheme val="minor"/>
    </font>
    <font>
      <sz val="12"/>
      <color rgb="FF00B0F0"/>
      <name val="Calibri"/>
      <family val="2"/>
      <charset val="134"/>
      <scheme val="minor"/>
    </font>
    <font>
      <u/>
      <sz val="12"/>
      <color theme="1"/>
      <name val="Calibri"/>
      <family val="2"/>
      <charset val="134"/>
      <scheme val="minor"/>
    </font>
    <font>
      <b/>
      <sz val="11"/>
      <color theme="1"/>
      <name val="Calibri"/>
      <family val="2"/>
      <scheme val="minor"/>
    </font>
    <font>
      <i/>
      <sz val="12"/>
      <name val="Calibri"/>
      <family val="2"/>
      <scheme val="minor"/>
    </font>
    <font>
      <i/>
      <sz val="12"/>
      <color rgb="FFFF0000"/>
      <name val="Calibri"/>
      <family val="2"/>
      <scheme val="minor"/>
    </font>
  </fonts>
  <fills count="19">
    <fill>
      <patternFill patternType="none"/>
    </fill>
    <fill>
      <patternFill patternType="gray125"/>
    </fill>
    <fill>
      <patternFill patternType="solid">
        <fgColor theme="3"/>
        <bgColor indexed="64"/>
      </patternFill>
    </fill>
    <fill>
      <patternFill patternType="solid">
        <fgColor rgb="FFFFFF00"/>
        <bgColor indexed="64"/>
      </patternFill>
    </fill>
    <fill>
      <patternFill patternType="solid">
        <fgColor theme="2"/>
        <bgColor indexed="64"/>
      </patternFill>
    </fill>
    <fill>
      <patternFill patternType="solid">
        <fgColor theme="0" tint="-0.14999847407452621"/>
        <bgColor indexed="64"/>
      </patternFill>
    </fill>
    <fill>
      <patternFill patternType="solid">
        <fgColor rgb="FFFFFFCC"/>
        <bgColor indexed="64"/>
      </patternFill>
    </fill>
    <fill>
      <patternFill patternType="solid">
        <fgColor theme="6"/>
        <bgColor indexed="64"/>
      </patternFill>
    </fill>
    <fill>
      <patternFill patternType="solid">
        <fgColor theme="6" tint="0.79998168889431442"/>
        <bgColor indexed="64"/>
      </patternFill>
    </fill>
    <fill>
      <patternFill patternType="solid">
        <fgColor theme="7"/>
        <bgColor indexed="64"/>
      </patternFill>
    </fill>
    <fill>
      <patternFill patternType="solid">
        <fgColor theme="5"/>
        <bgColor indexed="64"/>
      </patternFill>
    </fill>
    <fill>
      <patternFill patternType="solid">
        <fgColor theme="2" tint="-9.9978637043366805E-2"/>
        <bgColor indexed="64"/>
      </patternFill>
    </fill>
    <fill>
      <patternFill patternType="solid">
        <fgColor theme="8"/>
        <bgColor indexed="64"/>
      </patternFill>
    </fill>
    <fill>
      <patternFill patternType="solid">
        <fgColor theme="6" tint="0.59999389629810485"/>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8" tint="-0.249977111117893"/>
        <bgColor indexed="64"/>
      </patternFill>
    </fill>
    <fill>
      <patternFill patternType="solid">
        <fgColor theme="4"/>
        <bgColor indexed="64"/>
      </patternFill>
    </fill>
    <fill>
      <patternFill patternType="solid">
        <fgColor theme="8" tint="0.79998168889431442"/>
        <bgColor indexed="64"/>
      </patternFill>
    </fill>
  </fills>
  <borders count="44">
    <border>
      <left/>
      <right/>
      <top/>
      <bottom/>
      <diagonal/>
    </border>
    <border>
      <left/>
      <right/>
      <top style="thin">
        <color auto="1"/>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medium">
        <color indexed="64"/>
      </bottom>
      <diagonal/>
    </border>
    <border>
      <left style="medium">
        <color indexed="64"/>
      </left>
      <right style="medium">
        <color indexed="64"/>
      </right>
      <top/>
      <bottom/>
      <diagonal/>
    </border>
    <border>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style="thin">
        <color indexed="64"/>
      </left>
      <right/>
      <top/>
      <bottom style="medium">
        <color indexed="64"/>
      </bottom>
      <diagonal/>
    </border>
    <border>
      <left/>
      <right/>
      <top style="thick">
        <color indexed="64"/>
      </top>
      <bottom style="thick">
        <color indexed="64"/>
      </bottom>
      <diagonal/>
    </border>
    <border>
      <left/>
      <right style="thin">
        <color indexed="64"/>
      </right>
      <top style="thick">
        <color indexed="64"/>
      </top>
      <bottom style="thick">
        <color indexed="64"/>
      </bottom>
      <diagonal/>
    </border>
    <border>
      <left style="thin">
        <color indexed="64"/>
      </left>
      <right/>
      <top style="thick">
        <color indexed="64"/>
      </top>
      <bottom style="thick">
        <color indexed="64"/>
      </bottom>
      <diagonal/>
    </border>
    <border>
      <left/>
      <right/>
      <top/>
      <bottom style="thick">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ck">
        <color indexed="64"/>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style="thin">
        <color indexed="64"/>
      </right>
      <top/>
      <bottom style="thick">
        <color auto="1"/>
      </bottom>
      <diagonal/>
    </border>
    <border>
      <left style="thin">
        <color indexed="64"/>
      </left>
      <right style="thin">
        <color indexed="64"/>
      </right>
      <top/>
      <bottom style="thick">
        <color auto="1"/>
      </bottom>
      <diagonal/>
    </border>
    <border>
      <left style="thin">
        <color indexed="64"/>
      </left>
      <right/>
      <top/>
      <bottom style="thick">
        <color auto="1"/>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ck">
        <color indexed="64"/>
      </top>
      <bottom style="thick">
        <color indexed="64"/>
      </bottom>
      <diagonal/>
    </border>
    <border>
      <left/>
      <right/>
      <top style="medium">
        <color indexed="64"/>
      </top>
      <bottom/>
      <diagonal/>
    </border>
    <border>
      <left style="thin">
        <color indexed="64"/>
      </left>
      <right/>
      <top style="medium">
        <color indexed="64"/>
      </top>
      <bottom/>
      <diagonal/>
    </border>
  </borders>
  <cellStyleXfs count="522">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12" fillId="0" borderId="0"/>
    <xf numFmtId="0" fontId="13" fillId="0" borderId="0">
      <alignment vertical="center" wrapText="1"/>
    </xf>
    <xf numFmtId="0" fontId="11" fillId="0" borderId="0"/>
    <xf numFmtId="14" fontId="14" fillId="0" borderId="0" applyFill="0" applyBorder="0" applyProtection="0">
      <alignment horizontal="right" vertical="center" indent="2"/>
    </xf>
    <xf numFmtId="0" fontId="2" fillId="0" borderId="0"/>
    <xf numFmtId="0" fontId="1" fillId="0" borderId="0"/>
    <xf numFmtId="0" fontId="12" fillId="0" borderId="0"/>
  </cellStyleXfs>
  <cellXfs count="344">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2" xfId="0" applyBorder="1" applyAlignment="1">
      <alignment horizontal="center"/>
    </xf>
    <xf numFmtId="1" fontId="0" fillId="0" borderId="2" xfId="0" applyNumberFormat="1" applyBorder="1" applyAlignment="1">
      <alignment horizontal="center"/>
    </xf>
    <xf numFmtId="0" fontId="0" fillId="0" borderId="0" xfId="0" applyAlignment="1">
      <alignment horizontal="left"/>
    </xf>
    <xf numFmtId="0" fontId="0" fillId="0" borderId="0" xfId="0" applyAlignment="1">
      <alignment horizontal="right"/>
    </xf>
    <xf numFmtId="14" fontId="0" fillId="0" borderId="0" xfId="0" applyNumberFormat="1" applyAlignment="1">
      <alignment horizontal="left"/>
    </xf>
    <xf numFmtId="1" fontId="0" fillId="0" borderId="0" xfId="0" applyNumberFormat="1" applyAlignment="1">
      <alignment horizontal="right"/>
    </xf>
    <xf numFmtId="1" fontId="0" fillId="0" borderId="0" xfId="0" applyNumberFormat="1" applyAlignment="1">
      <alignment horizontal="left"/>
    </xf>
    <xf numFmtId="14" fontId="10" fillId="0" borderId="0" xfId="0" applyNumberFormat="1" applyFont="1" applyAlignment="1">
      <alignment horizontal="left"/>
    </xf>
    <xf numFmtId="0" fontId="10" fillId="0" borderId="0" xfId="0" applyFont="1" applyAlignment="1">
      <alignment horizontal="left"/>
    </xf>
    <xf numFmtId="0" fontId="8" fillId="0" borderId="0" xfId="0" applyFont="1" applyAlignment="1">
      <alignment horizontal="right"/>
    </xf>
    <xf numFmtId="0" fontId="0" fillId="0" borderId="7" xfId="0" applyBorder="1" applyAlignment="1">
      <alignment horizontal="center" vertical="center"/>
    </xf>
    <xf numFmtId="0" fontId="8" fillId="0" borderId="0" xfId="0" applyFont="1" applyAlignment="1">
      <alignment horizontal="left"/>
    </xf>
    <xf numFmtId="0" fontId="10" fillId="0" borderId="0" xfId="0" applyFont="1"/>
    <xf numFmtId="1" fontId="0" fillId="0" borderId="0" xfId="0" applyNumberFormat="1"/>
    <xf numFmtId="0" fontId="13" fillId="0" borderId="0" xfId="516" applyAlignment="1">
      <alignment vertical="center"/>
    </xf>
    <xf numFmtId="0" fontId="13" fillId="0" borderId="0" xfId="516" applyAlignment="1">
      <alignment horizontal="center" vertical="center"/>
    </xf>
    <xf numFmtId="0" fontId="15" fillId="0" borderId="0" xfId="521" applyFont="1" applyAlignment="1">
      <alignment horizontal="center" vertical="top" wrapText="1"/>
    </xf>
    <xf numFmtId="16" fontId="15" fillId="0" borderId="0" xfId="521" applyNumberFormat="1" applyFont="1" applyAlignment="1">
      <alignment horizontal="center" vertical="top" wrapText="1"/>
    </xf>
    <xf numFmtId="16" fontId="15" fillId="0" borderId="9" xfId="521" applyNumberFormat="1" applyFont="1" applyBorder="1" applyAlignment="1">
      <alignment horizontal="center" vertical="top" wrapText="1"/>
    </xf>
    <xf numFmtId="0" fontId="15" fillId="0" borderId="8" xfId="521" applyFont="1" applyBorder="1" applyAlignment="1">
      <alignment horizontal="center" vertical="top" wrapText="1"/>
    </xf>
    <xf numFmtId="0" fontId="17" fillId="0" borderId="0" xfId="521" applyFont="1" applyAlignment="1">
      <alignment horizontal="center" vertical="center"/>
    </xf>
    <xf numFmtId="0" fontId="15" fillId="0" borderId="0" xfId="521" applyFont="1" applyAlignment="1">
      <alignment horizontal="center" vertical="center" wrapText="1"/>
    </xf>
    <xf numFmtId="3" fontId="15" fillId="0" borderId="0" xfId="521" applyNumberFormat="1" applyFont="1" applyAlignment="1">
      <alignment horizontal="center" vertical="center"/>
    </xf>
    <xf numFmtId="0" fontId="15" fillId="0" borderId="0" xfId="521" applyFont="1" applyAlignment="1">
      <alignment horizontal="center" vertical="center"/>
    </xf>
    <xf numFmtId="3" fontId="15" fillId="0" borderId="3" xfId="521" applyNumberFormat="1" applyFont="1" applyBorder="1" applyAlignment="1">
      <alignment horizontal="center" vertical="center"/>
    </xf>
    <xf numFmtId="0" fontId="15" fillId="0" borderId="2" xfId="521" applyFont="1" applyBorder="1" applyAlignment="1">
      <alignment horizontal="center" vertical="center"/>
    </xf>
    <xf numFmtId="0" fontId="18" fillId="0" borderId="0" xfId="521" applyFont="1" applyAlignment="1">
      <alignment horizontal="center" vertical="center" wrapText="1"/>
    </xf>
    <xf numFmtId="3" fontId="17" fillId="0" borderId="0" xfId="521" applyNumberFormat="1" applyFont="1" applyAlignment="1">
      <alignment horizontal="center" vertical="center"/>
    </xf>
    <xf numFmtId="3" fontId="17" fillId="0" borderId="3" xfId="521" applyNumberFormat="1" applyFont="1" applyBorder="1" applyAlignment="1">
      <alignment horizontal="center" vertical="center"/>
    </xf>
    <xf numFmtId="0" fontId="17" fillId="0" borderId="2" xfId="521" applyFont="1" applyBorder="1" applyAlignment="1">
      <alignment horizontal="center" vertical="center"/>
    </xf>
    <xf numFmtId="0" fontId="17" fillId="0" borderId="0" xfId="521" applyFont="1" applyAlignment="1">
      <alignment horizontal="center" vertical="center" wrapText="1"/>
    </xf>
    <xf numFmtId="3" fontId="17" fillId="0" borderId="2" xfId="521" applyNumberFormat="1" applyFont="1" applyBorder="1" applyAlignment="1">
      <alignment horizontal="center" vertical="center"/>
    </xf>
    <xf numFmtId="0" fontId="16" fillId="0" borderId="0" xfId="521" applyFont="1" applyAlignment="1">
      <alignment horizontal="center" vertical="center" wrapText="1"/>
    </xf>
    <xf numFmtId="0" fontId="17" fillId="0" borderId="5" xfId="521" applyFont="1" applyBorder="1" applyAlignment="1">
      <alignment horizontal="center" vertical="center" wrapText="1"/>
    </xf>
    <xf numFmtId="3" fontId="17" fillId="0" borderId="5" xfId="521" applyNumberFormat="1" applyFont="1" applyBorder="1" applyAlignment="1">
      <alignment horizontal="center" vertical="center"/>
    </xf>
    <xf numFmtId="0" fontId="17" fillId="0" borderId="6" xfId="521" applyFont="1" applyBorder="1" applyAlignment="1">
      <alignment horizontal="center" vertical="center"/>
    </xf>
    <xf numFmtId="3" fontId="17" fillId="0" borderId="16" xfId="521" applyNumberFormat="1" applyFont="1" applyBorder="1" applyAlignment="1">
      <alignment horizontal="center" vertical="center"/>
    </xf>
    <xf numFmtId="3" fontId="17" fillId="0" borderId="4" xfId="521" applyNumberFormat="1" applyFont="1" applyBorder="1" applyAlignment="1">
      <alignment horizontal="center" vertical="center"/>
    </xf>
    <xf numFmtId="0" fontId="19" fillId="0" borderId="0" xfId="521" applyFont="1" applyAlignment="1">
      <alignment horizontal="left" vertical="center"/>
    </xf>
    <xf numFmtId="0" fontId="15" fillId="0" borderId="9" xfId="521" applyFont="1" applyBorder="1" applyAlignment="1">
      <alignment horizontal="center" vertical="center" wrapText="1"/>
    </xf>
    <xf numFmtId="3" fontId="17" fillId="0" borderId="1" xfId="521" applyNumberFormat="1" applyFont="1" applyBorder="1" applyAlignment="1">
      <alignment horizontal="center" vertical="center"/>
    </xf>
    <xf numFmtId="0" fontId="17" fillId="0" borderId="1" xfId="521" applyFont="1" applyBorder="1" applyAlignment="1">
      <alignment horizontal="center" vertical="center"/>
    </xf>
    <xf numFmtId="0" fontId="17" fillId="0" borderId="3" xfId="521" applyFont="1" applyBorder="1" applyAlignment="1">
      <alignment horizontal="center" vertical="center" wrapText="1"/>
    </xf>
    <xf numFmtId="9" fontId="17" fillId="0" borderId="0" xfId="521" applyNumberFormat="1" applyFont="1" applyAlignment="1">
      <alignment horizontal="center" vertical="center"/>
    </xf>
    <xf numFmtId="9" fontId="17" fillId="3" borderId="0" xfId="521" applyNumberFormat="1" applyFont="1" applyFill="1" applyAlignment="1">
      <alignment horizontal="center" vertical="center"/>
    </xf>
    <xf numFmtId="0" fontId="17" fillId="0" borderId="4" xfId="521" applyFont="1" applyBorder="1" applyAlignment="1">
      <alignment horizontal="center" vertical="center" wrapText="1"/>
    </xf>
    <xf numFmtId="0" fontId="17" fillId="0" borderId="5" xfId="521" applyFont="1" applyBorder="1" applyAlignment="1">
      <alignment horizontal="center" vertical="center"/>
    </xf>
    <xf numFmtId="9" fontId="17" fillId="0" borderId="5" xfId="521" applyNumberFormat="1" applyFont="1" applyBorder="1" applyAlignment="1">
      <alignment horizontal="center" vertical="center"/>
    </xf>
    <xf numFmtId="9" fontId="17" fillId="0" borderId="1" xfId="521" applyNumberFormat="1" applyFont="1" applyBorder="1" applyAlignment="1">
      <alignment horizontal="center" vertical="center"/>
    </xf>
    <xf numFmtId="3" fontId="20" fillId="0" borderId="0" xfId="521" applyNumberFormat="1" applyFont="1" applyAlignment="1">
      <alignment horizontal="center" vertical="center"/>
    </xf>
    <xf numFmtId="3" fontId="20" fillId="0" borderId="5" xfId="521" applyNumberFormat="1" applyFont="1" applyBorder="1" applyAlignment="1">
      <alignment horizontal="center" vertical="center"/>
    </xf>
    <xf numFmtId="3" fontId="20" fillId="0" borderId="1" xfId="521" applyNumberFormat="1" applyFont="1" applyBorder="1" applyAlignment="1">
      <alignment horizontal="center" vertical="center"/>
    </xf>
    <xf numFmtId="0" fontId="18" fillId="0" borderId="0" xfId="521" applyFont="1" applyAlignment="1">
      <alignment horizontal="center" vertical="center"/>
    </xf>
    <xf numFmtId="0" fontId="21" fillId="0" borderId="0" xfId="521" applyFont="1" applyAlignment="1">
      <alignment horizontal="center" vertical="center" wrapText="1"/>
    </xf>
    <xf numFmtId="0" fontId="13" fillId="0" borderId="7" xfId="516" applyBorder="1">
      <alignment vertical="center" wrapText="1"/>
    </xf>
    <xf numFmtId="0" fontId="13" fillId="0" borderId="7" xfId="516" applyBorder="1" applyAlignment="1">
      <alignment vertical="center"/>
    </xf>
    <xf numFmtId="14" fontId="8" fillId="0" borderId="0" xfId="0" applyNumberFormat="1" applyFont="1" applyAlignment="1">
      <alignment horizontal="left"/>
    </xf>
    <xf numFmtId="0" fontId="0" fillId="0" borderId="0" xfId="0" applyAlignment="1">
      <alignment horizontal="center" vertical="center" wrapText="1"/>
    </xf>
    <xf numFmtId="0" fontId="0" fillId="0" borderId="7" xfId="0" applyBorder="1" applyAlignment="1">
      <alignment horizontal="center" vertical="center" wrapText="1"/>
    </xf>
    <xf numFmtId="0" fontId="0" fillId="0" borderId="12" xfId="0" applyBorder="1"/>
    <xf numFmtId="0" fontId="15" fillId="4" borderId="9" xfId="521" applyFont="1" applyFill="1" applyBorder="1" applyAlignment="1">
      <alignment horizontal="center" vertical="top" wrapText="1"/>
    </xf>
    <xf numFmtId="0" fontId="15" fillId="4" borderId="1" xfId="521" applyFont="1" applyFill="1" applyBorder="1" applyAlignment="1">
      <alignment horizontal="center" vertical="top" wrapText="1"/>
    </xf>
    <xf numFmtId="0" fontId="15" fillId="4" borderId="3" xfId="521" applyFont="1" applyFill="1" applyBorder="1" applyAlignment="1">
      <alignment horizontal="center" vertical="center"/>
    </xf>
    <xf numFmtId="0" fontId="17" fillId="4" borderId="0" xfId="521" applyFont="1" applyFill="1" applyAlignment="1">
      <alignment horizontal="center" vertical="center"/>
    </xf>
    <xf numFmtId="0" fontId="17" fillId="4" borderId="3" xfId="521" applyFont="1" applyFill="1" applyBorder="1" applyAlignment="1">
      <alignment horizontal="center" vertical="center"/>
    </xf>
    <xf numFmtId="0" fontId="17" fillId="4" borderId="9" xfId="521" applyFont="1" applyFill="1" applyBorder="1" applyAlignment="1">
      <alignment horizontal="center" vertical="center"/>
    </xf>
    <xf numFmtId="0" fontId="17" fillId="4" borderId="1" xfId="521" applyFont="1" applyFill="1" applyBorder="1" applyAlignment="1">
      <alignment horizontal="center" vertical="center"/>
    </xf>
    <xf numFmtId="3" fontId="17" fillId="4" borderId="3" xfId="521" applyNumberFormat="1" applyFont="1" applyFill="1" applyBorder="1" applyAlignment="1">
      <alignment horizontal="center" vertical="center"/>
    </xf>
    <xf numFmtId="3" fontId="17" fillId="4" borderId="4" xfId="521" applyNumberFormat="1" applyFont="1" applyFill="1" applyBorder="1" applyAlignment="1">
      <alignment horizontal="center" vertical="center"/>
    </xf>
    <xf numFmtId="0" fontId="17" fillId="4" borderId="5" xfId="521" applyFont="1" applyFill="1" applyBorder="1" applyAlignment="1">
      <alignment horizontal="center" vertical="center"/>
    </xf>
    <xf numFmtId="3" fontId="17" fillId="4" borderId="9" xfId="521" applyNumberFormat="1" applyFont="1" applyFill="1" applyBorder="1" applyAlignment="1">
      <alignment horizontal="center" vertical="center"/>
    </xf>
    <xf numFmtId="0" fontId="15" fillId="5" borderId="15" xfId="521" applyFont="1" applyFill="1" applyBorder="1" applyAlignment="1">
      <alignment horizontal="center" vertical="top" wrapText="1"/>
    </xf>
    <xf numFmtId="0" fontId="17" fillId="5" borderId="13" xfId="521" applyFont="1" applyFill="1" applyBorder="1" applyAlignment="1">
      <alignment horizontal="center" vertical="center"/>
    </xf>
    <xf numFmtId="0" fontId="17" fillId="5" borderId="17" xfId="521" applyFont="1" applyFill="1" applyBorder="1" applyAlignment="1">
      <alignment horizontal="center" vertical="center"/>
    </xf>
    <xf numFmtId="3" fontId="17" fillId="5" borderId="13" xfId="521" applyNumberFormat="1" applyFont="1" applyFill="1" applyBorder="1" applyAlignment="1">
      <alignment horizontal="center" vertical="center"/>
    </xf>
    <xf numFmtId="0" fontId="17" fillId="5" borderId="18" xfId="521" applyFont="1" applyFill="1" applyBorder="1" applyAlignment="1">
      <alignment horizontal="center" vertical="center"/>
    </xf>
    <xf numFmtId="3" fontId="17" fillId="5" borderId="17" xfId="521" applyNumberFormat="1" applyFont="1" applyFill="1" applyBorder="1" applyAlignment="1">
      <alignment horizontal="center" vertical="center"/>
    </xf>
    <xf numFmtId="3" fontId="17" fillId="5" borderId="18" xfId="521" applyNumberFormat="1" applyFont="1" applyFill="1" applyBorder="1" applyAlignment="1">
      <alignment horizontal="center" vertical="center"/>
    </xf>
    <xf numFmtId="0" fontId="17" fillId="5" borderId="0" xfId="521" applyFont="1" applyFill="1" applyAlignment="1">
      <alignment horizontal="center" vertical="center"/>
    </xf>
    <xf numFmtId="3" fontId="17" fillId="0" borderId="0" xfId="521" applyNumberFormat="1" applyFont="1" applyAlignment="1">
      <alignment horizontal="left" vertical="center"/>
    </xf>
    <xf numFmtId="1" fontId="0" fillId="4" borderId="2" xfId="0" applyNumberFormat="1" applyFill="1" applyBorder="1" applyAlignment="1">
      <alignment horizontal="center"/>
    </xf>
    <xf numFmtId="0" fontId="0" fillId="4" borderId="0" xfId="0" applyFill="1" applyAlignment="1">
      <alignment horizontal="center"/>
    </xf>
    <xf numFmtId="0" fontId="0" fillId="4" borderId="2" xfId="0" applyFill="1" applyBorder="1" applyAlignment="1">
      <alignment horizontal="center"/>
    </xf>
    <xf numFmtId="0" fontId="0" fillId="4" borderId="5" xfId="0" applyFill="1" applyBorder="1" applyAlignment="1">
      <alignment horizontal="center"/>
    </xf>
    <xf numFmtId="14" fontId="0" fillId="4" borderId="5" xfId="0" applyNumberFormat="1" applyFill="1" applyBorder="1" applyAlignment="1">
      <alignment horizontal="center"/>
    </xf>
    <xf numFmtId="14" fontId="0" fillId="4" borderId="14" xfId="0" applyNumberFormat="1" applyFill="1" applyBorder="1" applyAlignment="1">
      <alignment horizontal="center"/>
    </xf>
    <xf numFmtId="14" fontId="0" fillId="4" borderId="21" xfId="0" applyNumberFormat="1" applyFill="1" applyBorder="1" applyAlignment="1">
      <alignment horizontal="center"/>
    </xf>
    <xf numFmtId="14" fontId="0" fillId="4" borderId="24" xfId="0" applyNumberFormat="1" applyFill="1" applyBorder="1" applyAlignment="1">
      <alignment horizontal="center"/>
    </xf>
    <xf numFmtId="0" fontId="0" fillId="0" borderId="3" xfId="0" applyBorder="1" applyAlignment="1">
      <alignment horizontal="center"/>
    </xf>
    <xf numFmtId="0" fontId="13" fillId="0" borderId="0" xfId="516" applyAlignment="1">
      <alignment horizontal="center" vertical="center" wrapText="1"/>
    </xf>
    <xf numFmtId="0" fontId="13" fillId="0" borderId="0" xfId="516">
      <alignment vertical="center" wrapText="1"/>
    </xf>
    <xf numFmtId="0" fontId="10" fillId="0" borderId="0" xfId="0" applyFont="1" applyAlignment="1">
      <alignment horizontal="center"/>
    </xf>
    <xf numFmtId="0" fontId="0" fillId="0" borderId="0" xfId="0" applyAlignment="1">
      <alignment horizontal="left" vertical="center" wrapText="1"/>
    </xf>
    <xf numFmtId="0" fontId="0" fillId="0" borderId="0" xfId="0" applyAlignment="1">
      <alignment horizontal="right" vertical="center" wrapText="1"/>
    </xf>
    <xf numFmtId="0" fontId="10" fillId="0" borderId="0" xfId="0" applyFont="1" applyAlignment="1">
      <alignment horizontal="left" vertical="center" wrapText="1"/>
    </xf>
    <xf numFmtId="14" fontId="0" fillId="4" borderId="0" xfId="0" applyNumberFormat="1" applyFill="1" applyAlignment="1">
      <alignment horizontal="center"/>
    </xf>
    <xf numFmtId="0" fontId="10" fillId="4" borderId="2" xfId="0" applyFont="1" applyFill="1" applyBorder="1" applyAlignment="1">
      <alignment horizontal="right"/>
    </xf>
    <xf numFmtId="0" fontId="0" fillId="0" borderId="2" xfId="0" applyBorder="1" applyAlignment="1">
      <alignment horizontal="right"/>
    </xf>
    <xf numFmtId="0" fontId="0" fillId="0" borderId="2" xfId="0" applyBorder="1" applyAlignment="1">
      <alignment horizontal="center" vertical="center" wrapText="1"/>
    </xf>
    <xf numFmtId="0" fontId="0" fillId="0" borderId="2" xfId="0" applyBorder="1" applyAlignment="1">
      <alignment horizontal="center" vertical="center"/>
    </xf>
    <xf numFmtId="164" fontId="0" fillId="0" borderId="0" xfId="0" applyNumberFormat="1" applyAlignment="1">
      <alignment horizontal="right"/>
    </xf>
    <xf numFmtId="9" fontId="0" fillId="0" borderId="0" xfId="0" applyNumberFormat="1"/>
    <xf numFmtId="14" fontId="0" fillId="0" borderId="2" xfId="0" applyNumberFormat="1" applyBorder="1" applyAlignment="1">
      <alignment horizontal="center"/>
    </xf>
    <xf numFmtId="9" fontId="0" fillId="0" borderId="0" xfId="0" applyNumberFormat="1" applyAlignment="1">
      <alignment horizontal="center"/>
    </xf>
    <xf numFmtId="164" fontId="0" fillId="0" borderId="0" xfId="0" applyNumberFormat="1" applyAlignment="1">
      <alignment horizontal="center"/>
    </xf>
    <xf numFmtId="1" fontId="0" fillId="0" borderId="0" xfId="0" applyNumberFormat="1" applyAlignment="1">
      <alignment horizontal="center"/>
    </xf>
    <xf numFmtId="1" fontId="0" fillId="0" borderId="0" xfId="0" applyNumberFormat="1" applyAlignment="1">
      <alignment horizontal="center" vertical="center" wrapText="1"/>
    </xf>
    <xf numFmtId="0" fontId="0" fillId="0" borderId="3" xfId="0" applyBorder="1" applyAlignment="1">
      <alignment horizontal="center" vertical="center" wrapText="1"/>
    </xf>
    <xf numFmtId="0" fontId="8" fillId="0" borderId="7" xfId="0" applyFont="1" applyBorder="1" applyAlignment="1">
      <alignment horizontal="center" vertical="center" wrapText="1"/>
    </xf>
    <xf numFmtId="0" fontId="0" fillId="0" borderId="12" xfId="0" applyBorder="1" applyAlignment="1">
      <alignment horizontal="center" vertical="center"/>
    </xf>
    <xf numFmtId="0" fontId="8" fillId="0" borderId="19" xfId="0" applyFont="1" applyBorder="1" applyAlignment="1">
      <alignment horizontal="center" vertical="center" wrapText="1"/>
    </xf>
    <xf numFmtId="0" fontId="0" fillId="0" borderId="12" xfId="0" applyBorder="1" applyAlignment="1">
      <alignment horizontal="center" vertical="center" wrapText="1"/>
    </xf>
    <xf numFmtId="165" fontId="0" fillId="0" borderId="25" xfId="0" applyNumberFormat="1" applyBorder="1" applyAlignment="1">
      <alignment horizontal="center" vertical="center"/>
    </xf>
    <xf numFmtId="165" fontId="0" fillId="0" borderId="12" xfId="0" applyNumberFormat="1" applyBorder="1" applyAlignment="1">
      <alignment horizontal="center" vertical="center"/>
    </xf>
    <xf numFmtId="165" fontId="0" fillId="0" borderId="20" xfId="0" applyNumberFormat="1" applyBorder="1" applyAlignment="1">
      <alignment horizontal="center" vertical="center"/>
    </xf>
    <xf numFmtId="14" fontId="10" fillId="0" borderId="0" xfId="0" applyNumberFormat="1" applyFont="1" applyAlignment="1">
      <alignment horizontal="center"/>
    </xf>
    <xf numFmtId="0" fontId="0" fillId="2" borderId="7" xfId="0" applyFill="1" applyBorder="1" applyAlignment="1">
      <alignment horizontal="center" vertical="center" wrapText="1"/>
    </xf>
    <xf numFmtId="1" fontId="0" fillId="0" borderId="7" xfId="0" applyNumberFormat="1" applyBorder="1" applyAlignment="1">
      <alignment horizontal="center" vertical="center"/>
    </xf>
    <xf numFmtId="0" fontId="0" fillId="2" borderId="7" xfId="0" applyFill="1" applyBorder="1" applyAlignment="1">
      <alignment horizontal="center" vertical="center"/>
    </xf>
    <xf numFmtId="0" fontId="0" fillId="2" borderId="7" xfId="0" applyFill="1" applyBorder="1"/>
    <xf numFmtId="0" fontId="7" fillId="2" borderId="7" xfId="0" applyFont="1" applyFill="1" applyBorder="1"/>
    <xf numFmtId="1" fontId="0" fillId="2" borderId="7" xfId="0" applyNumberFormat="1" applyFill="1" applyBorder="1" applyAlignment="1">
      <alignment horizontal="center" vertical="center"/>
    </xf>
    <xf numFmtId="0" fontId="8" fillId="2" borderId="7" xfId="0" applyFont="1" applyFill="1" applyBorder="1" applyAlignment="1">
      <alignment horizontal="center" vertical="center" wrapText="1"/>
    </xf>
    <xf numFmtId="0" fontId="9" fillId="0" borderId="0" xfId="0" applyFont="1" applyAlignment="1">
      <alignment horizontal="right"/>
    </xf>
    <xf numFmtId="1" fontId="9" fillId="0" borderId="8" xfId="0" applyNumberFormat="1" applyFont="1" applyBorder="1" applyAlignment="1">
      <alignment horizontal="center"/>
    </xf>
    <xf numFmtId="0" fontId="9" fillId="0" borderId="8" xfId="0" applyFont="1" applyBorder="1" applyAlignment="1">
      <alignment horizontal="right"/>
    </xf>
    <xf numFmtId="1" fontId="9" fillId="3" borderId="8" xfId="0" applyNumberFormat="1" applyFont="1" applyFill="1" applyBorder="1" applyAlignment="1">
      <alignment horizontal="center"/>
    </xf>
    <xf numFmtId="1" fontId="9" fillId="6" borderId="1" xfId="0" applyNumberFormat="1" applyFont="1" applyFill="1" applyBorder="1" applyAlignment="1">
      <alignment horizontal="center"/>
    </xf>
    <xf numFmtId="1" fontId="9" fillId="6" borderId="8" xfId="0" applyNumberFormat="1" applyFont="1" applyFill="1" applyBorder="1" applyAlignment="1">
      <alignment horizontal="center"/>
    </xf>
    <xf numFmtId="1" fontId="9" fillId="3" borderId="10" xfId="0" applyNumberFormat="1" applyFont="1" applyFill="1" applyBorder="1" applyAlignment="1">
      <alignment horizontal="center"/>
    </xf>
    <xf numFmtId="1" fontId="9" fillId="0" borderId="1" xfId="0" applyNumberFormat="1" applyFont="1" applyBorder="1" applyAlignment="1">
      <alignment horizontal="center"/>
    </xf>
    <xf numFmtId="0" fontId="9" fillId="0" borderId="1" xfId="0" applyFont="1" applyBorder="1" applyAlignment="1">
      <alignment horizontal="center"/>
    </xf>
    <xf numFmtId="1" fontId="9" fillId="0" borderId="27" xfId="0" applyNumberFormat="1" applyFont="1" applyBorder="1" applyAlignment="1">
      <alignment horizontal="center"/>
    </xf>
    <xf numFmtId="0" fontId="9" fillId="0" borderId="27" xfId="0" applyFont="1" applyBorder="1" applyAlignment="1">
      <alignment horizontal="right"/>
    </xf>
    <xf numFmtId="1" fontId="9" fillId="0" borderId="26" xfId="0" applyNumberFormat="1" applyFont="1" applyBorder="1" applyAlignment="1">
      <alignment horizontal="center"/>
    </xf>
    <xf numFmtId="1" fontId="9" fillId="0" borderId="28" xfId="0" applyNumberFormat="1" applyFont="1" applyBorder="1" applyAlignment="1">
      <alignment horizontal="center"/>
    </xf>
    <xf numFmtId="0" fontId="9" fillId="0" borderId="26" xfId="0" applyFont="1" applyBorder="1" applyAlignment="1">
      <alignment horizontal="center"/>
    </xf>
    <xf numFmtId="0" fontId="0" fillId="0" borderId="5" xfId="0" applyBorder="1" applyAlignment="1">
      <alignment horizontal="right"/>
    </xf>
    <xf numFmtId="0" fontId="0" fillId="0" borderId="5" xfId="0" applyBorder="1"/>
    <xf numFmtId="0" fontId="0" fillId="0" borderId="1" xfId="0" applyBorder="1" applyAlignment="1">
      <alignment horizontal="center" vertical="center" wrapText="1"/>
    </xf>
    <xf numFmtId="0" fontId="10" fillId="0" borderId="1" xfId="0" applyFont="1" applyBorder="1" applyAlignment="1">
      <alignment horizontal="left" vertical="center" wrapText="1"/>
    </xf>
    <xf numFmtId="0" fontId="0" fillId="0" borderId="5" xfId="0" applyBorder="1" applyAlignment="1">
      <alignment horizontal="center" vertical="center" wrapText="1"/>
    </xf>
    <xf numFmtId="0" fontId="0" fillId="0" borderId="5" xfId="0" applyBorder="1" applyAlignment="1">
      <alignment horizontal="right" vertical="center" wrapText="1"/>
    </xf>
    <xf numFmtId="164" fontId="0" fillId="2" borderId="7" xfId="0" applyNumberFormat="1" applyFill="1" applyBorder="1" applyAlignment="1">
      <alignment horizontal="center" vertical="center"/>
    </xf>
    <xf numFmtId="0" fontId="22" fillId="0" borderId="7" xfId="0" applyFont="1" applyBorder="1" applyAlignment="1">
      <alignment horizontal="center" vertical="center" wrapText="1"/>
    </xf>
    <xf numFmtId="164" fontId="22" fillId="0" borderId="7" xfId="0" applyNumberFormat="1" applyFont="1" applyBorder="1" applyAlignment="1">
      <alignment horizontal="center" vertical="center" wrapText="1"/>
    </xf>
    <xf numFmtId="1" fontId="22" fillId="0" borderId="7" xfId="0" applyNumberFormat="1" applyFont="1" applyBorder="1" applyAlignment="1">
      <alignment horizontal="center" vertical="center" wrapText="1"/>
    </xf>
    <xf numFmtId="164" fontId="0" fillId="0" borderId="7" xfId="0" applyNumberFormat="1" applyBorder="1" applyAlignment="1">
      <alignment horizontal="center" vertical="center"/>
    </xf>
    <xf numFmtId="0" fontId="3" fillId="0" borderId="7" xfId="0" applyFont="1" applyBorder="1" applyAlignment="1">
      <alignment horizontal="center" vertical="center" wrapText="1"/>
    </xf>
    <xf numFmtId="0" fontId="23" fillId="2" borderId="7" xfId="0" applyFont="1" applyFill="1" applyBorder="1" applyAlignment="1">
      <alignment horizontal="center" vertical="center" wrapText="1"/>
    </xf>
    <xf numFmtId="0" fontId="0" fillId="0" borderId="7" xfId="0" applyBorder="1" applyAlignment="1">
      <alignment horizontal="right" wrapText="1"/>
    </xf>
    <xf numFmtId="0" fontId="0" fillId="0" borderId="7" xfId="0" applyBorder="1" applyAlignment="1">
      <alignment horizontal="center" wrapText="1"/>
    </xf>
    <xf numFmtId="0" fontId="24" fillId="0" borderId="7" xfId="0" applyFont="1" applyBorder="1" applyAlignment="1">
      <alignment horizontal="center" vertical="center" wrapText="1"/>
    </xf>
    <xf numFmtId="0" fontId="24" fillId="2" borderId="7" xfId="0" applyFont="1" applyFill="1" applyBorder="1" applyAlignment="1">
      <alignment horizontal="center" vertical="center" wrapText="1"/>
    </xf>
    <xf numFmtId="0" fontId="26" fillId="0" borderId="7" xfId="0" applyFont="1" applyBorder="1" applyAlignment="1">
      <alignment horizontal="center" vertical="center" wrapText="1"/>
    </xf>
    <xf numFmtId="0" fontId="0" fillId="0" borderId="30" xfId="0" applyBorder="1" applyAlignment="1">
      <alignment horizontal="center" vertical="center"/>
    </xf>
    <xf numFmtId="0" fontId="0" fillId="0" borderId="30" xfId="0" applyBorder="1" applyAlignment="1">
      <alignment horizontal="left" vertical="center" wrapText="1"/>
    </xf>
    <xf numFmtId="0" fontId="27" fillId="0" borderId="7" xfId="0" applyFont="1" applyBorder="1" applyAlignment="1">
      <alignment horizontal="center" vertical="center"/>
    </xf>
    <xf numFmtId="0" fontId="27" fillId="0" borderId="7" xfId="0" applyFont="1" applyBorder="1" applyAlignment="1">
      <alignment horizontal="left" vertical="center" wrapText="1"/>
    </xf>
    <xf numFmtId="0" fontId="0" fillId="2" borderId="23" xfId="0" applyFill="1" applyBorder="1" applyAlignment="1">
      <alignment horizontal="center" vertical="center"/>
    </xf>
    <xf numFmtId="0" fontId="0" fillId="2" borderId="23" xfId="0" applyFill="1" applyBorder="1"/>
    <xf numFmtId="0" fontId="0" fillId="2" borderId="19" xfId="0" applyFill="1" applyBorder="1" applyAlignment="1">
      <alignment horizontal="center" vertical="center"/>
    </xf>
    <xf numFmtId="0" fontId="0" fillId="2" borderId="19" xfId="0" applyFill="1" applyBorder="1"/>
    <xf numFmtId="0" fontId="0" fillId="0" borderId="2" xfId="0" applyBorder="1" applyAlignment="1">
      <alignment horizontal="left"/>
    </xf>
    <xf numFmtId="0" fontId="26" fillId="2" borderId="7" xfId="0" applyFont="1" applyFill="1" applyBorder="1" applyAlignment="1">
      <alignment horizontal="center" vertical="center" wrapText="1"/>
    </xf>
    <xf numFmtId="0" fontId="28" fillId="2" borderId="7" xfId="0" applyFont="1" applyFill="1" applyBorder="1" applyAlignment="1">
      <alignment horizontal="center" vertical="center" wrapText="1"/>
    </xf>
    <xf numFmtId="0" fontId="0" fillId="6" borderId="0" xfId="0" applyFill="1"/>
    <xf numFmtId="0" fontId="0" fillId="0" borderId="0" xfId="0" applyAlignment="1">
      <alignment horizontal="left" vertical="center"/>
    </xf>
    <xf numFmtId="0" fontId="0" fillId="0" borderId="7" xfId="0" applyBorder="1" applyAlignment="1">
      <alignment horizontal="center"/>
    </xf>
    <xf numFmtId="0" fontId="0" fillId="0" borderId="7" xfId="0" applyBorder="1"/>
    <xf numFmtId="0" fontId="0" fillId="0" borderId="23" xfId="0" applyBorder="1"/>
    <xf numFmtId="0" fontId="0" fillId="0" borderId="7" xfId="0" applyBorder="1" applyAlignment="1">
      <alignment horizontal="right"/>
    </xf>
    <xf numFmtId="0" fontId="25" fillId="2" borderId="7" xfId="0" applyFont="1" applyFill="1" applyBorder="1" applyAlignment="1">
      <alignment horizontal="center" vertical="center" wrapText="1"/>
    </xf>
    <xf numFmtId="164" fontId="0" fillId="4" borderId="22" xfId="0" applyNumberFormat="1" applyFill="1" applyBorder="1" applyAlignment="1">
      <alignment horizontal="center"/>
    </xf>
    <xf numFmtId="164" fontId="9" fillId="0" borderId="10" xfId="0" applyNumberFormat="1" applyFont="1" applyBorder="1" applyAlignment="1">
      <alignment horizontal="center"/>
    </xf>
    <xf numFmtId="164" fontId="9" fillId="0" borderId="26" xfId="0" applyNumberFormat="1" applyFont="1" applyBorder="1" applyAlignment="1">
      <alignment horizontal="center"/>
    </xf>
    <xf numFmtId="164" fontId="0" fillId="0" borderId="11" xfId="0" applyNumberFormat="1" applyBorder="1" applyAlignment="1">
      <alignment horizontal="center"/>
    </xf>
    <xf numFmtId="1" fontId="9" fillId="7" borderId="2" xfId="0" applyNumberFormat="1" applyFont="1" applyFill="1" applyBorder="1" applyAlignment="1">
      <alignment horizontal="center"/>
    </xf>
    <xf numFmtId="0" fontId="9" fillId="7" borderId="2" xfId="0" applyFont="1" applyFill="1" applyBorder="1" applyAlignment="1">
      <alignment horizontal="left"/>
    </xf>
    <xf numFmtId="164" fontId="9" fillId="7" borderId="0" xfId="0" applyNumberFormat="1" applyFont="1" applyFill="1" applyAlignment="1">
      <alignment horizontal="center"/>
    </xf>
    <xf numFmtId="1" fontId="9" fillId="7" borderId="0" xfId="0" applyNumberFormat="1" applyFont="1" applyFill="1" applyAlignment="1">
      <alignment horizontal="center"/>
    </xf>
    <xf numFmtId="1" fontId="9" fillId="7" borderId="3" xfId="0" applyNumberFormat="1" applyFont="1" applyFill="1" applyBorder="1" applyAlignment="1">
      <alignment horizontal="center"/>
    </xf>
    <xf numFmtId="0" fontId="9" fillId="7" borderId="0" xfId="0" applyFont="1" applyFill="1" applyAlignment="1">
      <alignment horizontal="center"/>
    </xf>
    <xf numFmtId="0" fontId="0" fillId="8" borderId="2" xfId="0" applyFill="1" applyBorder="1" applyAlignment="1">
      <alignment horizontal="right"/>
    </xf>
    <xf numFmtId="164" fontId="8" fillId="9" borderId="33" xfId="0" applyNumberFormat="1" applyFont="1" applyFill="1" applyBorder="1" applyAlignment="1">
      <alignment horizontal="center"/>
    </xf>
    <xf numFmtId="0" fontId="9" fillId="9" borderId="33" xfId="0" applyFont="1" applyFill="1" applyBorder="1" applyAlignment="1">
      <alignment horizontal="left"/>
    </xf>
    <xf numFmtId="164" fontId="0" fillId="9" borderId="34" xfId="0" applyNumberFormat="1" applyFill="1" applyBorder="1" applyAlignment="1">
      <alignment horizontal="center"/>
    </xf>
    <xf numFmtId="1" fontId="0" fillId="9" borderId="33" xfId="0" applyNumberFormat="1" applyFill="1" applyBorder="1" applyAlignment="1">
      <alignment horizontal="center"/>
    </xf>
    <xf numFmtId="0" fontId="0" fillId="9" borderId="32" xfId="0" applyFill="1" applyBorder="1" applyAlignment="1">
      <alignment horizontal="center"/>
    </xf>
    <xf numFmtId="0" fontId="0" fillId="9" borderId="33" xfId="0" applyFill="1" applyBorder="1" applyAlignment="1">
      <alignment horizontal="center"/>
    </xf>
    <xf numFmtId="0" fontId="0" fillId="9" borderId="35" xfId="0" applyFill="1" applyBorder="1" applyAlignment="1">
      <alignment horizontal="center"/>
    </xf>
    <xf numFmtId="0" fontId="9" fillId="10" borderId="33" xfId="0" applyFont="1" applyFill="1" applyBorder="1" applyAlignment="1">
      <alignment horizontal="left"/>
    </xf>
    <xf numFmtId="164" fontId="0" fillId="10" borderId="34" xfId="0" applyNumberFormat="1" applyFill="1" applyBorder="1" applyAlignment="1">
      <alignment horizontal="center"/>
    </xf>
    <xf numFmtId="1" fontId="0" fillId="10" borderId="33" xfId="0" applyNumberFormat="1" applyFill="1" applyBorder="1" applyAlignment="1">
      <alignment horizontal="center"/>
    </xf>
    <xf numFmtId="0" fontId="0" fillId="10" borderId="32" xfId="0" applyFill="1" applyBorder="1" applyAlignment="1">
      <alignment horizontal="center"/>
    </xf>
    <xf numFmtId="0" fontId="0" fillId="10" borderId="33" xfId="0" applyFill="1" applyBorder="1" applyAlignment="1">
      <alignment horizontal="center"/>
    </xf>
    <xf numFmtId="0" fontId="0" fillId="10" borderId="35" xfId="0" applyFill="1" applyBorder="1" applyAlignment="1">
      <alignment horizontal="center"/>
    </xf>
    <xf numFmtId="164" fontId="8" fillId="11" borderId="33" xfId="0" applyNumberFormat="1" applyFont="1" applyFill="1" applyBorder="1" applyAlignment="1">
      <alignment horizontal="center"/>
    </xf>
    <xf numFmtId="0" fontId="9" fillId="11" borderId="33" xfId="0" applyFont="1" applyFill="1" applyBorder="1" applyAlignment="1">
      <alignment horizontal="left"/>
    </xf>
    <xf numFmtId="164" fontId="0" fillId="11" borderId="34" xfId="0" applyNumberFormat="1" applyFill="1" applyBorder="1" applyAlignment="1">
      <alignment horizontal="center"/>
    </xf>
    <xf numFmtId="1" fontId="0" fillId="11" borderId="33" xfId="0" applyNumberFormat="1" applyFill="1" applyBorder="1" applyAlignment="1">
      <alignment horizontal="center"/>
    </xf>
    <xf numFmtId="0" fontId="0" fillId="11" borderId="32" xfId="0" applyFill="1" applyBorder="1" applyAlignment="1">
      <alignment horizontal="center"/>
    </xf>
    <xf numFmtId="0" fontId="0" fillId="11" borderId="33" xfId="0" applyFill="1" applyBorder="1" applyAlignment="1">
      <alignment horizontal="center"/>
    </xf>
    <xf numFmtId="0" fontId="0" fillId="11" borderId="35" xfId="0" applyFill="1" applyBorder="1" applyAlignment="1">
      <alignment horizontal="center"/>
    </xf>
    <xf numFmtId="0" fontId="9" fillId="12" borderId="33" xfId="0" applyFont="1" applyFill="1" applyBorder="1" applyAlignment="1">
      <alignment horizontal="left"/>
    </xf>
    <xf numFmtId="164" fontId="0" fillId="12" borderId="34" xfId="0" applyNumberFormat="1" applyFill="1" applyBorder="1" applyAlignment="1">
      <alignment horizontal="center"/>
    </xf>
    <xf numFmtId="1" fontId="0" fillId="12" borderId="33" xfId="0" applyNumberFormat="1" applyFill="1" applyBorder="1" applyAlignment="1">
      <alignment horizontal="center"/>
    </xf>
    <xf numFmtId="0" fontId="0" fillId="12" borderId="32" xfId="0" applyFill="1" applyBorder="1" applyAlignment="1">
      <alignment horizontal="center"/>
    </xf>
    <xf numFmtId="0" fontId="0" fillId="12" borderId="33" xfId="0" applyFill="1" applyBorder="1" applyAlignment="1">
      <alignment horizontal="center"/>
    </xf>
    <xf numFmtId="0" fontId="0" fillId="12" borderId="35" xfId="0" applyFill="1" applyBorder="1" applyAlignment="1">
      <alignment horizontal="center"/>
    </xf>
    <xf numFmtId="0" fontId="26" fillId="2" borderId="7" xfId="0" applyFont="1" applyFill="1" applyBorder="1" applyAlignment="1">
      <alignment horizontal="center" vertical="center"/>
    </xf>
    <xf numFmtId="0" fontId="26" fillId="2" borderId="7" xfId="0" applyFont="1" applyFill="1" applyBorder="1"/>
    <xf numFmtId="164" fontId="26" fillId="2" borderId="7" xfId="0" applyNumberFormat="1" applyFont="1" applyFill="1" applyBorder="1" applyAlignment="1">
      <alignment horizontal="center" vertical="center"/>
    </xf>
    <xf numFmtId="1" fontId="26" fillId="2" borderId="7" xfId="0" applyNumberFormat="1" applyFont="1" applyFill="1" applyBorder="1" applyAlignment="1">
      <alignment horizontal="center" vertical="center"/>
    </xf>
    <xf numFmtId="0" fontId="0" fillId="13" borderId="2" xfId="0" applyFill="1" applyBorder="1" applyAlignment="1">
      <alignment horizontal="left"/>
    </xf>
    <xf numFmtId="0" fontId="30" fillId="2" borderId="7" xfId="0" applyFont="1" applyFill="1" applyBorder="1" applyAlignment="1">
      <alignment horizontal="center" vertical="center"/>
    </xf>
    <xf numFmtId="0" fontId="24" fillId="2" borderId="7" xfId="0" applyFont="1" applyFill="1" applyBorder="1" applyAlignment="1">
      <alignment horizontal="center" vertical="center"/>
    </xf>
    <xf numFmtId="0" fontId="10" fillId="0" borderId="19" xfId="0" applyFont="1" applyBorder="1" applyAlignment="1">
      <alignment horizontal="center" vertical="center" wrapText="1"/>
    </xf>
    <xf numFmtId="0" fontId="0" fillId="0" borderId="7" xfId="0" applyBorder="1" applyAlignment="1">
      <alignment horizontal="left"/>
    </xf>
    <xf numFmtId="0" fontId="0" fillId="0" borderId="0" xfId="0" applyAlignment="1">
      <alignment vertical="center"/>
    </xf>
    <xf numFmtId="0" fontId="27" fillId="0" borderId="7" xfId="0" applyFont="1" applyBorder="1" applyAlignment="1">
      <alignment horizontal="left" vertical="center"/>
    </xf>
    <xf numFmtId="0" fontId="0" fillId="0" borderId="30" xfId="0" applyBorder="1" applyAlignment="1">
      <alignment horizontal="left" vertical="center"/>
    </xf>
    <xf numFmtId="0" fontId="9" fillId="14" borderId="2" xfId="0" applyFont="1" applyFill="1" applyBorder="1" applyAlignment="1">
      <alignment horizontal="left"/>
    </xf>
    <xf numFmtId="0" fontId="9" fillId="15" borderId="2" xfId="0" applyFont="1" applyFill="1" applyBorder="1" applyAlignment="1">
      <alignment horizontal="left"/>
    </xf>
    <xf numFmtId="0" fontId="9" fillId="16" borderId="2" xfId="0" applyFont="1" applyFill="1" applyBorder="1" applyAlignment="1">
      <alignment horizontal="left"/>
    </xf>
    <xf numFmtId="14" fontId="0" fillId="0" borderId="12" xfId="0" applyNumberFormat="1" applyBorder="1" applyAlignment="1">
      <alignment horizontal="center" vertical="center" wrapText="1"/>
    </xf>
    <xf numFmtId="14" fontId="0" fillId="0" borderId="20" xfId="0" applyNumberFormat="1" applyBorder="1" applyAlignment="1">
      <alignment horizontal="center" vertical="center" wrapText="1"/>
    </xf>
    <xf numFmtId="0" fontId="23" fillId="0" borderId="7" xfId="0" applyFont="1" applyBorder="1" applyAlignment="1">
      <alignment horizontal="center" vertical="center" wrapText="1"/>
    </xf>
    <xf numFmtId="165" fontId="0" fillId="0" borderId="12" xfId="0" applyNumberFormat="1" applyBorder="1" applyAlignment="1">
      <alignment horizontal="center" vertical="center" wrapText="1"/>
    </xf>
    <xf numFmtId="165" fontId="0" fillId="0" borderId="20" xfId="0" applyNumberFormat="1" applyBorder="1" applyAlignment="1">
      <alignment horizontal="center" vertical="center" wrapText="1"/>
    </xf>
    <xf numFmtId="165" fontId="0" fillId="0" borderId="0" xfId="0" applyNumberFormat="1" applyAlignment="1">
      <alignment horizontal="center" vertical="center" wrapText="1"/>
    </xf>
    <xf numFmtId="165" fontId="0" fillId="0" borderId="2" xfId="0" applyNumberFormat="1" applyBorder="1" applyAlignment="1">
      <alignment horizontal="center" vertical="center" wrapText="1"/>
    </xf>
    <xf numFmtId="164" fontId="0" fillId="0" borderId="2" xfId="0" applyNumberFormat="1" applyBorder="1" applyAlignment="1">
      <alignment horizontal="center"/>
    </xf>
    <xf numFmtId="14" fontId="0" fillId="0" borderId="7" xfId="0" applyNumberFormat="1" applyBorder="1"/>
    <xf numFmtId="0" fontId="0" fillId="0" borderId="3" xfId="0" applyBorder="1"/>
    <xf numFmtId="0" fontId="0" fillId="0" borderId="20" xfId="0" applyBorder="1" applyAlignment="1">
      <alignment horizontal="center"/>
    </xf>
    <xf numFmtId="0" fontId="0" fillId="0" borderId="12" xfId="0" applyBorder="1" applyAlignment="1">
      <alignment horizontal="center"/>
    </xf>
    <xf numFmtId="0" fontId="8" fillId="0" borderId="2" xfId="0" applyFont="1" applyBorder="1" applyAlignment="1">
      <alignment horizontal="left"/>
    </xf>
    <xf numFmtId="0" fontId="0" fillId="17" borderId="2" xfId="0" applyFill="1" applyBorder="1" applyAlignment="1">
      <alignment horizontal="left"/>
    </xf>
    <xf numFmtId="164" fontId="8" fillId="0" borderId="2" xfId="0" applyNumberFormat="1" applyFont="1" applyBorder="1" applyAlignment="1">
      <alignment horizontal="center"/>
    </xf>
    <xf numFmtId="164" fontId="8" fillId="0" borderId="20" xfId="0" applyNumberFormat="1" applyFont="1" applyBorder="1" applyAlignment="1">
      <alignment horizontal="center"/>
    </xf>
    <xf numFmtId="164" fontId="0" fillId="0" borderId="30" xfId="0" applyNumberFormat="1" applyBorder="1" applyAlignment="1">
      <alignment horizontal="center"/>
    </xf>
    <xf numFmtId="1" fontId="0" fillId="0" borderId="20" xfId="0" applyNumberFormat="1" applyBorder="1" applyAlignment="1">
      <alignment horizontal="center"/>
    </xf>
    <xf numFmtId="0" fontId="0" fillId="0" borderId="25" xfId="0" applyBorder="1" applyAlignment="1">
      <alignment horizontal="center"/>
    </xf>
    <xf numFmtId="0" fontId="0" fillId="0" borderId="11" xfId="0" applyBorder="1" applyAlignment="1">
      <alignment horizontal="right"/>
    </xf>
    <xf numFmtId="0" fontId="8" fillId="0" borderId="2" xfId="0" applyFont="1" applyBorder="1" applyAlignment="1">
      <alignment horizontal="right"/>
    </xf>
    <xf numFmtId="1" fontId="0" fillId="0" borderId="11" xfId="0" applyNumberFormat="1" applyBorder="1" applyAlignment="1">
      <alignment horizontal="center"/>
    </xf>
    <xf numFmtId="0" fontId="27" fillId="0" borderId="1" xfId="0" applyFont="1" applyBorder="1" applyAlignment="1">
      <alignment horizontal="center"/>
    </xf>
    <xf numFmtId="0" fontId="0" fillId="0" borderId="1" xfId="0" applyBorder="1" applyAlignment="1">
      <alignment horizontal="center"/>
    </xf>
    <xf numFmtId="0" fontId="0" fillId="0" borderId="36" xfId="0" applyBorder="1" applyAlignment="1">
      <alignment horizontal="right"/>
    </xf>
    <xf numFmtId="164" fontId="0" fillId="0" borderId="37" xfId="0" applyNumberFormat="1" applyBorder="1" applyAlignment="1">
      <alignment horizontal="center"/>
    </xf>
    <xf numFmtId="1" fontId="0" fillId="0" borderId="36" xfId="0" applyNumberFormat="1" applyBorder="1" applyAlignment="1">
      <alignment horizontal="center"/>
    </xf>
    <xf numFmtId="0" fontId="0" fillId="0" borderId="29" xfId="0" applyBorder="1" applyAlignment="1">
      <alignment horizontal="center"/>
    </xf>
    <xf numFmtId="0" fontId="0" fillId="0" borderId="36" xfId="0" applyBorder="1" applyAlignment="1">
      <alignment horizontal="center"/>
    </xf>
    <xf numFmtId="0" fontId="0" fillId="0" borderId="38" xfId="0" applyBorder="1" applyAlignment="1">
      <alignment horizontal="center"/>
    </xf>
    <xf numFmtId="0" fontId="31" fillId="0" borderId="5" xfId="0" applyFont="1" applyBorder="1" applyAlignment="1">
      <alignment vertical="center"/>
    </xf>
    <xf numFmtId="0" fontId="0" fillId="0" borderId="0" xfId="0" applyAlignment="1">
      <alignment wrapText="1"/>
    </xf>
    <xf numFmtId="0" fontId="0" fillId="0" borderId="0" xfId="0" applyAlignment="1">
      <alignment vertical="center" wrapText="1"/>
    </xf>
    <xf numFmtId="0" fontId="0" fillId="0" borderId="5" xfId="0" applyBorder="1" applyAlignment="1">
      <alignment vertical="center"/>
    </xf>
    <xf numFmtId="164" fontId="8" fillId="4" borderId="2" xfId="0" applyNumberFormat="1" applyFont="1" applyFill="1" applyBorder="1" applyAlignment="1">
      <alignment horizontal="center"/>
    </xf>
    <xf numFmtId="164" fontId="9" fillId="0" borderId="8" xfId="0" applyNumberFormat="1" applyFont="1" applyBorder="1" applyAlignment="1">
      <alignment horizontal="center"/>
    </xf>
    <xf numFmtId="164" fontId="9" fillId="0" borderId="27" xfId="0" applyNumberFormat="1" applyFont="1" applyBorder="1" applyAlignment="1">
      <alignment horizontal="center"/>
    </xf>
    <xf numFmtId="164" fontId="9" fillId="7" borderId="2" xfId="0" applyNumberFormat="1" applyFont="1" applyFill="1" applyBorder="1" applyAlignment="1">
      <alignment horizontal="center"/>
    </xf>
    <xf numFmtId="164" fontId="8" fillId="10" borderId="33" xfId="0" applyNumberFormat="1" applyFont="1" applyFill="1" applyBorder="1" applyAlignment="1">
      <alignment horizontal="center"/>
    </xf>
    <xf numFmtId="164" fontId="8" fillId="12" borderId="33" xfId="0" applyNumberFormat="1" applyFont="1" applyFill="1" applyBorder="1" applyAlignment="1">
      <alignment horizontal="center"/>
    </xf>
    <xf numFmtId="164" fontId="8" fillId="0" borderId="36" xfId="0" applyNumberFormat="1" applyFont="1" applyBorder="1" applyAlignment="1">
      <alignment horizontal="center"/>
    </xf>
    <xf numFmtId="164" fontId="0" fillId="4" borderId="11" xfId="0" applyNumberFormat="1" applyFill="1" applyBorder="1" applyAlignment="1">
      <alignment horizontal="center"/>
    </xf>
    <xf numFmtId="164" fontId="9" fillId="0" borderId="41" xfId="0" applyNumberFormat="1" applyFont="1" applyBorder="1" applyAlignment="1">
      <alignment horizontal="center"/>
    </xf>
    <xf numFmtId="164" fontId="9" fillId="7" borderId="11" xfId="0" applyNumberFormat="1" applyFont="1" applyFill="1" applyBorder="1" applyAlignment="1">
      <alignment horizontal="center"/>
    </xf>
    <xf numFmtId="0" fontId="0" fillId="0" borderId="5" xfId="0" applyBorder="1" applyAlignment="1">
      <alignment horizontal="left"/>
    </xf>
    <xf numFmtId="0" fontId="9" fillId="0" borderId="0" xfId="0" applyFont="1" applyAlignment="1">
      <alignment horizontal="left"/>
    </xf>
    <xf numFmtId="0" fontId="0" fillId="0" borderId="12" xfId="0" applyBorder="1" applyAlignment="1">
      <alignment horizontal="left"/>
    </xf>
    <xf numFmtId="0" fontId="0" fillId="6" borderId="0" xfId="0" applyFill="1" applyAlignment="1">
      <alignment horizontal="left"/>
    </xf>
    <xf numFmtId="9" fontId="0" fillId="0" borderId="7" xfId="0" applyNumberFormat="1" applyBorder="1" applyAlignment="1">
      <alignment horizontal="left"/>
    </xf>
    <xf numFmtId="164" fontId="0" fillId="2" borderId="19" xfId="0" applyNumberFormat="1" applyFill="1" applyBorder="1" applyAlignment="1">
      <alignment horizontal="center" vertical="center"/>
    </xf>
    <xf numFmtId="164" fontId="0" fillId="2" borderId="23" xfId="0" applyNumberFormat="1" applyFill="1" applyBorder="1" applyAlignment="1">
      <alignment horizontal="center" vertical="center"/>
    </xf>
    <xf numFmtId="1" fontId="0" fillId="2" borderId="19" xfId="0" applyNumberFormat="1" applyFill="1" applyBorder="1" applyAlignment="1">
      <alignment horizontal="center" vertical="center"/>
    </xf>
    <xf numFmtId="1" fontId="0" fillId="2" borderId="23" xfId="0" applyNumberFormat="1" applyFill="1" applyBorder="1" applyAlignment="1">
      <alignment horizontal="center" vertical="center"/>
    </xf>
    <xf numFmtId="0" fontId="23" fillId="2" borderId="7" xfId="0" applyFont="1" applyFill="1" applyBorder="1" applyAlignment="1">
      <alignment horizontal="center" vertical="center"/>
    </xf>
    <xf numFmtId="0" fontId="23" fillId="2" borderId="7" xfId="0" applyFont="1" applyFill="1" applyBorder="1"/>
    <xf numFmtId="164" fontId="23" fillId="2" borderId="7" xfId="0" applyNumberFormat="1" applyFont="1" applyFill="1" applyBorder="1" applyAlignment="1">
      <alignment horizontal="center" vertical="center"/>
    </xf>
    <xf numFmtId="1" fontId="23" fillId="2" borderId="7" xfId="0" applyNumberFormat="1" applyFont="1" applyFill="1" applyBorder="1" applyAlignment="1">
      <alignment horizontal="center" vertical="center"/>
    </xf>
    <xf numFmtId="0" fontId="23" fillId="2" borderId="19" xfId="0" applyFont="1" applyFill="1" applyBorder="1" applyAlignment="1">
      <alignment horizontal="center" vertical="center" wrapText="1"/>
    </xf>
    <xf numFmtId="164" fontId="8" fillId="0" borderId="0" xfId="0" applyNumberFormat="1" applyFont="1" applyAlignment="1">
      <alignment horizontal="center"/>
    </xf>
    <xf numFmtId="0" fontId="10" fillId="0" borderId="2" xfId="0" applyFont="1" applyBorder="1" applyAlignment="1">
      <alignment horizontal="left"/>
    </xf>
    <xf numFmtId="0" fontId="0" fillId="0" borderId="30" xfId="0" applyBorder="1" applyAlignment="1">
      <alignment horizontal="right"/>
    </xf>
    <xf numFmtId="0" fontId="29" fillId="2" borderId="7" xfId="0" applyFont="1" applyFill="1" applyBorder="1" applyAlignment="1">
      <alignment horizontal="center" vertical="center"/>
    </xf>
    <xf numFmtId="0" fontId="0" fillId="0" borderId="30" xfId="0" applyBorder="1" applyAlignment="1">
      <alignment vertical="center" wrapText="1"/>
    </xf>
    <xf numFmtId="0" fontId="27" fillId="0" borderId="7" xfId="0" applyFont="1" applyBorder="1" applyAlignment="1">
      <alignment vertical="center" wrapText="1"/>
    </xf>
    <xf numFmtId="0" fontId="31" fillId="0" borderId="2" xfId="0" applyFont="1" applyBorder="1" applyAlignment="1">
      <alignment horizontal="left"/>
    </xf>
    <xf numFmtId="0" fontId="22" fillId="0" borderId="31" xfId="0" applyFont="1" applyBorder="1" applyAlignment="1">
      <alignment horizontal="center" vertical="center"/>
    </xf>
    <xf numFmtId="0" fontId="22" fillId="0" borderId="31" xfId="0" applyFont="1" applyBorder="1" applyAlignment="1">
      <alignment horizontal="center" vertical="center" wrapText="1"/>
    </xf>
    <xf numFmtId="0" fontId="22" fillId="4" borderId="23" xfId="0" applyFont="1" applyFill="1" applyBorder="1" applyAlignment="1">
      <alignment horizontal="center" vertical="center"/>
    </xf>
    <xf numFmtId="0" fontId="22" fillId="4" borderId="7" xfId="0" applyFont="1" applyFill="1" applyBorder="1" applyAlignment="1">
      <alignment horizontal="center" vertical="center"/>
    </xf>
    <xf numFmtId="0" fontId="22" fillId="0" borderId="7" xfId="0" applyFont="1" applyBorder="1" applyAlignment="1">
      <alignment horizontal="center" vertical="center"/>
    </xf>
    <xf numFmtId="0" fontId="22" fillId="4" borderId="7" xfId="0" applyFont="1" applyFill="1" applyBorder="1" applyAlignment="1">
      <alignment horizontal="center" vertical="center" wrapText="1"/>
    </xf>
    <xf numFmtId="0" fontId="0" fillId="0" borderId="42" xfId="0" applyBorder="1" applyAlignment="1">
      <alignment horizontal="center"/>
    </xf>
    <xf numFmtId="164" fontId="8" fillId="0" borderId="14" xfId="0" applyNumberFormat="1" applyFont="1" applyBorder="1" applyAlignment="1">
      <alignment horizontal="center"/>
    </xf>
    <xf numFmtId="0" fontId="0" fillId="0" borderId="14" xfId="0" applyBorder="1" applyAlignment="1">
      <alignment horizontal="right"/>
    </xf>
    <xf numFmtId="164" fontId="0" fillId="0" borderId="22" xfId="0" applyNumberFormat="1" applyBorder="1" applyAlignment="1">
      <alignment horizontal="center"/>
    </xf>
    <xf numFmtId="1" fontId="0" fillId="0" borderId="14" xfId="0" applyNumberFormat="1" applyBorder="1" applyAlignment="1">
      <alignment horizontal="center"/>
    </xf>
    <xf numFmtId="0" fontId="0" fillId="0" borderId="14" xfId="0" applyBorder="1" applyAlignment="1">
      <alignment horizontal="center"/>
    </xf>
    <xf numFmtId="0" fontId="0" fillId="0" borderId="43" xfId="0" applyBorder="1" applyAlignment="1">
      <alignment horizontal="center"/>
    </xf>
    <xf numFmtId="14" fontId="22" fillId="4" borderId="7" xfId="0" applyNumberFormat="1" applyFont="1" applyFill="1" applyBorder="1" applyAlignment="1">
      <alignment horizontal="center" vertical="center"/>
    </xf>
    <xf numFmtId="0" fontId="0" fillId="0" borderId="20" xfId="0" applyBorder="1" applyAlignment="1">
      <alignment horizontal="center" vertical="center"/>
    </xf>
    <xf numFmtId="164" fontId="0" fillId="0" borderId="12" xfId="0" applyNumberFormat="1" applyBorder="1" applyAlignment="1">
      <alignment horizontal="center" vertical="center" wrapText="1"/>
    </xf>
    <xf numFmtId="0" fontId="0" fillId="0" borderId="20" xfId="0" applyBorder="1" applyAlignment="1">
      <alignment horizontal="center" vertical="center" wrapText="1"/>
    </xf>
    <xf numFmtId="9" fontId="0" fillId="0" borderId="7" xfId="0" applyNumberFormat="1" applyBorder="1" applyAlignment="1">
      <alignment horizontal="center"/>
    </xf>
    <xf numFmtId="0" fontId="8" fillId="0" borderId="2" xfId="0" applyFont="1" applyBorder="1" applyAlignment="1">
      <alignment horizontal="center" vertical="center" wrapText="1"/>
    </xf>
    <xf numFmtId="0" fontId="24" fillId="0" borderId="7" xfId="0" applyFont="1" applyBorder="1" applyAlignment="1">
      <alignment horizontal="center" vertical="center"/>
    </xf>
    <xf numFmtId="0" fontId="28" fillId="0" borderId="7" xfId="0" applyFont="1" applyBorder="1" applyAlignment="1">
      <alignment horizontal="center" vertical="center" wrapText="1"/>
    </xf>
    <xf numFmtId="16" fontId="0" fillId="0" borderId="7" xfId="0" applyNumberFormat="1" applyBorder="1" applyAlignment="1">
      <alignment horizontal="center"/>
    </xf>
    <xf numFmtId="0" fontId="0" fillId="0" borderId="12" xfId="0" applyBorder="1" applyAlignment="1">
      <alignment horizontal="left" vertical="center"/>
    </xf>
    <xf numFmtId="0" fontId="0" fillId="18" borderId="2" xfId="0" applyFill="1" applyBorder="1" applyAlignment="1">
      <alignment horizontal="left"/>
    </xf>
    <xf numFmtId="0" fontId="9" fillId="0" borderId="2" xfId="0" applyFont="1" applyBorder="1" applyAlignment="1">
      <alignment horizontal="left"/>
    </xf>
    <xf numFmtId="164" fontId="8" fillId="0" borderId="8" xfId="0" applyNumberFormat="1" applyFont="1" applyBorder="1" applyAlignment="1">
      <alignment horizontal="center"/>
    </xf>
    <xf numFmtId="164" fontId="0" fillId="0" borderId="10" xfId="0" applyNumberFormat="1" applyBorder="1" applyAlignment="1">
      <alignment horizontal="center"/>
    </xf>
    <xf numFmtId="1" fontId="0" fillId="0" borderId="8" xfId="0" applyNumberFormat="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8" xfId="0" applyBorder="1" applyAlignment="1">
      <alignment horizontal="right"/>
    </xf>
    <xf numFmtId="1" fontId="8" fillId="0" borderId="2" xfId="0" applyNumberFormat="1" applyFont="1" applyBorder="1" applyAlignment="1">
      <alignment horizontal="center"/>
    </xf>
    <xf numFmtId="0" fontId="9" fillId="0" borderId="2" xfId="0" applyFont="1" applyBorder="1" applyAlignment="1">
      <alignment horizontal="center"/>
    </xf>
    <xf numFmtId="0" fontId="0" fillId="0" borderId="5" xfId="0" applyBorder="1" applyAlignment="1">
      <alignment horizontal="center"/>
    </xf>
    <xf numFmtId="164" fontId="8" fillId="0" borderId="6" xfId="0" applyNumberFormat="1" applyFont="1" applyBorder="1" applyAlignment="1">
      <alignment horizontal="center"/>
    </xf>
    <xf numFmtId="0" fontId="0" fillId="0" borderId="6" xfId="0" applyBorder="1" applyAlignment="1">
      <alignment horizontal="right"/>
    </xf>
    <xf numFmtId="164" fontId="0" fillId="0" borderId="23" xfId="0" applyNumberFormat="1" applyBorder="1" applyAlignment="1">
      <alignment horizontal="center"/>
    </xf>
    <xf numFmtId="1" fontId="0" fillId="0" borderId="6" xfId="0" applyNumberFormat="1" applyBorder="1" applyAlignment="1">
      <alignment horizontal="center"/>
    </xf>
    <xf numFmtId="0" fontId="0" fillId="0" borderId="6" xfId="0" applyBorder="1" applyAlignment="1">
      <alignment horizontal="center"/>
    </xf>
    <xf numFmtId="0" fontId="0" fillId="0" borderId="4" xfId="0" applyBorder="1" applyAlignment="1">
      <alignment horizontal="center"/>
    </xf>
    <xf numFmtId="0" fontId="33" fillId="0" borderId="7" xfId="0" applyFont="1" applyBorder="1" applyAlignment="1">
      <alignment horizontal="center" vertical="center" wrapText="1"/>
    </xf>
    <xf numFmtId="0" fontId="34" fillId="0" borderId="7" xfId="0" applyFont="1" applyBorder="1" applyAlignment="1">
      <alignment horizontal="center" vertical="center" wrapText="1"/>
    </xf>
    <xf numFmtId="0" fontId="33" fillId="2" borderId="7" xfId="0" applyFont="1" applyFill="1" applyBorder="1" applyAlignment="1">
      <alignment horizontal="center" vertical="center" wrapText="1"/>
    </xf>
    <xf numFmtId="0" fontId="23" fillId="2" borderId="23" xfId="0" applyFont="1" applyFill="1" applyBorder="1" applyAlignment="1">
      <alignment horizontal="center" vertical="center" wrapText="1"/>
    </xf>
    <xf numFmtId="14" fontId="0" fillId="0" borderId="3" xfId="0" applyNumberFormat="1" applyBorder="1" applyAlignment="1">
      <alignment horizontal="center"/>
    </xf>
    <xf numFmtId="0" fontId="25" fillId="0" borderId="7" xfId="0" applyFont="1" applyBorder="1" applyAlignment="1">
      <alignment horizontal="center" vertical="center" wrapText="1"/>
    </xf>
    <xf numFmtId="16" fontId="0" fillId="0" borderId="0" xfId="0" applyNumberFormat="1"/>
    <xf numFmtId="0" fontId="10" fillId="0" borderId="2" xfId="0" applyFont="1" applyBorder="1" applyAlignment="1">
      <alignment horizontal="center" vertical="center" wrapText="1"/>
    </xf>
    <xf numFmtId="0" fontId="9" fillId="0" borderId="19" xfId="0" applyFont="1" applyBorder="1" applyAlignment="1">
      <alignment horizontal="center" vertical="center"/>
    </xf>
    <xf numFmtId="0" fontId="9" fillId="0" borderId="39" xfId="0" applyFont="1" applyBorder="1" applyAlignment="1">
      <alignment horizontal="center" vertical="center"/>
    </xf>
    <xf numFmtId="0" fontId="9" fillId="0" borderId="40" xfId="0" applyFont="1" applyBorder="1" applyAlignment="1">
      <alignment horizontal="center" vertical="center"/>
    </xf>
  </cellXfs>
  <cellStyles count="522">
    <cellStyle name="Date" xfId="518" xr:uid="{82FD0C87-DE96-4DD5-90E7-7EA42E45DBCE}"/>
    <cellStyle name="Followed Hyperlink" xfId="206" builtinId="9" hidden="1"/>
    <cellStyle name="Followed Hyperlink" xfId="214" builtinId="9" hidden="1"/>
    <cellStyle name="Followed Hyperlink" xfId="222" builtinId="9" hidden="1"/>
    <cellStyle name="Followed Hyperlink" xfId="230" builtinId="9" hidden="1"/>
    <cellStyle name="Followed Hyperlink" xfId="238" builtinId="9" hidden="1"/>
    <cellStyle name="Followed Hyperlink" xfId="246" builtinId="9" hidden="1"/>
    <cellStyle name="Followed Hyperlink" xfId="254" builtinId="9" hidden="1"/>
    <cellStyle name="Followed Hyperlink" xfId="262" builtinId="9" hidden="1"/>
    <cellStyle name="Followed Hyperlink" xfId="270" builtinId="9" hidden="1"/>
    <cellStyle name="Followed Hyperlink" xfId="278" builtinId="9" hidden="1"/>
    <cellStyle name="Followed Hyperlink" xfId="286" builtinId="9" hidden="1"/>
    <cellStyle name="Followed Hyperlink" xfId="294" builtinId="9" hidden="1"/>
    <cellStyle name="Followed Hyperlink" xfId="302" builtinId="9" hidden="1"/>
    <cellStyle name="Followed Hyperlink" xfId="310" builtinId="9" hidden="1"/>
    <cellStyle name="Followed Hyperlink" xfId="318" builtinId="9" hidden="1"/>
    <cellStyle name="Followed Hyperlink" xfId="326" builtinId="9" hidden="1"/>
    <cellStyle name="Followed Hyperlink" xfId="334" builtinId="9" hidden="1"/>
    <cellStyle name="Followed Hyperlink" xfId="342" builtinId="9" hidden="1"/>
    <cellStyle name="Followed Hyperlink" xfId="350" builtinId="9" hidden="1"/>
    <cellStyle name="Followed Hyperlink" xfId="358" builtinId="9" hidden="1"/>
    <cellStyle name="Followed Hyperlink" xfId="366" builtinId="9" hidden="1"/>
    <cellStyle name="Followed Hyperlink" xfId="374" builtinId="9" hidden="1"/>
    <cellStyle name="Followed Hyperlink" xfId="382" builtinId="9" hidden="1"/>
    <cellStyle name="Followed Hyperlink" xfId="390" builtinId="9" hidden="1"/>
    <cellStyle name="Followed Hyperlink" xfId="398" builtinId="9" hidden="1"/>
    <cellStyle name="Followed Hyperlink" xfId="406" builtinId="9" hidden="1"/>
    <cellStyle name="Followed Hyperlink" xfId="414" builtinId="9" hidden="1"/>
    <cellStyle name="Followed Hyperlink" xfId="422" builtinId="9" hidden="1"/>
    <cellStyle name="Followed Hyperlink" xfId="430" builtinId="9" hidden="1"/>
    <cellStyle name="Followed Hyperlink" xfId="438" builtinId="9" hidden="1"/>
    <cellStyle name="Followed Hyperlink" xfId="446" builtinId="9" hidden="1"/>
    <cellStyle name="Followed Hyperlink" xfId="454" builtinId="9" hidden="1"/>
    <cellStyle name="Followed Hyperlink" xfId="462" builtinId="9" hidden="1"/>
    <cellStyle name="Followed Hyperlink" xfId="470" builtinId="9" hidden="1"/>
    <cellStyle name="Followed Hyperlink" xfId="478" builtinId="9" hidden="1"/>
    <cellStyle name="Followed Hyperlink" xfId="486" builtinId="9" hidden="1"/>
    <cellStyle name="Followed Hyperlink" xfId="494" builtinId="9" hidden="1"/>
    <cellStyle name="Followed Hyperlink" xfId="502" builtinId="9" hidden="1"/>
    <cellStyle name="Followed Hyperlink" xfId="510" builtinId="9" hidden="1"/>
    <cellStyle name="Followed Hyperlink" xfId="512" builtinId="9" hidden="1"/>
    <cellStyle name="Followed Hyperlink" xfId="504" builtinId="9" hidden="1"/>
    <cellStyle name="Followed Hyperlink" xfId="496" builtinId="9" hidden="1"/>
    <cellStyle name="Followed Hyperlink" xfId="488" builtinId="9" hidden="1"/>
    <cellStyle name="Followed Hyperlink" xfId="480" builtinId="9" hidden="1"/>
    <cellStyle name="Followed Hyperlink" xfId="472" builtinId="9" hidden="1"/>
    <cellStyle name="Followed Hyperlink" xfId="464" builtinId="9" hidden="1"/>
    <cellStyle name="Followed Hyperlink" xfId="456" builtinId="9" hidden="1"/>
    <cellStyle name="Followed Hyperlink" xfId="448" builtinId="9" hidden="1"/>
    <cellStyle name="Followed Hyperlink" xfId="440" builtinId="9" hidden="1"/>
    <cellStyle name="Followed Hyperlink" xfId="432" builtinId="9" hidden="1"/>
    <cellStyle name="Followed Hyperlink" xfId="424" builtinId="9" hidden="1"/>
    <cellStyle name="Followed Hyperlink" xfId="416" builtinId="9" hidden="1"/>
    <cellStyle name="Followed Hyperlink" xfId="408" builtinId="9" hidden="1"/>
    <cellStyle name="Followed Hyperlink" xfId="400" builtinId="9" hidden="1"/>
    <cellStyle name="Followed Hyperlink" xfId="392" builtinId="9" hidden="1"/>
    <cellStyle name="Followed Hyperlink" xfId="384" builtinId="9" hidden="1"/>
    <cellStyle name="Followed Hyperlink" xfId="376" builtinId="9" hidden="1"/>
    <cellStyle name="Followed Hyperlink" xfId="368" builtinId="9" hidden="1"/>
    <cellStyle name="Followed Hyperlink" xfId="360" builtinId="9" hidden="1"/>
    <cellStyle name="Followed Hyperlink" xfId="352" builtinId="9" hidden="1"/>
    <cellStyle name="Followed Hyperlink" xfId="344" builtinId="9" hidden="1"/>
    <cellStyle name="Followed Hyperlink" xfId="336" builtinId="9" hidden="1"/>
    <cellStyle name="Followed Hyperlink" xfId="328" builtinId="9" hidden="1"/>
    <cellStyle name="Followed Hyperlink" xfId="320" builtinId="9" hidden="1"/>
    <cellStyle name="Followed Hyperlink" xfId="312" builtinId="9" hidden="1"/>
    <cellStyle name="Followed Hyperlink" xfId="304" builtinId="9" hidden="1"/>
    <cellStyle name="Followed Hyperlink" xfId="296" builtinId="9" hidden="1"/>
    <cellStyle name="Followed Hyperlink" xfId="288" builtinId="9" hidden="1"/>
    <cellStyle name="Followed Hyperlink" xfId="280" builtinId="9" hidden="1"/>
    <cellStyle name="Followed Hyperlink" xfId="272" builtinId="9" hidden="1"/>
    <cellStyle name="Followed Hyperlink" xfId="264" builtinId="9" hidden="1"/>
    <cellStyle name="Followed Hyperlink" xfId="256" builtinId="9" hidden="1"/>
    <cellStyle name="Followed Hyperlink" xfId="248" builtinId="9" hidden="1"/>
    <cellStyle name="Followed Hyperlink" xfId="240" builtinId="9" hidden="1"/>
    <cellStyle name="Followed Hyperlink" xfId="232" builtinId="9" hidden="1"/>
    <cellStyle name="Followed Hyperlink" xfId="224" builtinId="9" hidden="1"/>
    <cellStyle name="Followed Hyperlink" xfId="216" builtinId="9" hidden="1"/>
    <cellStyle name="Followed Hyperlink" xfId="208" builtinId="9" hidden="1"/>
    <cellStyle name="Followed Hyperlink" xfId="200" builtinId="9" hidden="1"/>
    <cellStyle name="Followed Hyperlink" xfId="192" builtinId="9" hidden="1"/>
    <cellStyle name="Followed Hyperlink" xfId="184" builtinId="9" hidden="1"/>
    <cellStyle name="Followed Hyperlink" xfId="176" builtinId="9" hidden="1"/>
    <cellStyle name="Followed Hyperlink" xfId="168" builtinId="9" hidden="1"/>
    <cellStyle name="Followed Hyperlink" xfId="160" builtinId="9" hidden="1"/>
    <cellStyle name="Followed Hyperlink" xfId="152" builtinId="9" hidden="1"/>
    <cellStyle name="Followed Hyperlink" xfId="144" builtinId="9" hidden="1"/>
    <cellStyle name="Followed Hyperlink" xfId="136" builtinId="9" hidden="1"/>
    <cellStyle name="Followed Hyperlink" xfId="128" builtinId="9" hidden="1"/>
    <cellStyle name="Followed Hyperlink" xfId="120" builtinId="9" hidden="1"/>
    <cellStyle name="Followed Hyperlink" xfId="112" builtinId="9" hidden="1"/>
    <cellStyle name="Followed Hyperlink" xfId="104" builtinId="9" hidden="1"/>
    <cellStyle name="Followed Hyperlink" xfId="96" builtinId="9" hidden="1"/>
    <cellStyle name="Followed Hyperlink" xfId="88" builtinId="9" hidden="1"/>
    <cellStyle name="Followed Hyperlink" xfId="80" builtinId="9" hidden="1"/>
    <cellStyle name="Followed Hyperlink" xfId="72" builtinId="9" hidden="1"/>
    <cellStyle name="Followed Hyperlink" xfId="24" builtinId="9" hidden="1"/>
    <cellStyle name="Followed Hyperlink" xfId="30" builtinId="9" hidden="1"/>
    <cellStyle name="Followed Hyperlink" xfId="34" builtinId="9" hidden="1"/>
    <cellStyle name="Followed Hyperlink" xfId="40" builtinId="9" hidden="1"/>
    <cellStyle name="Followed Hyperlink" xfId="46" builtinId="9" hidden="1"/>
    <cellStyle name="Followed Hyperlink" xfId="50" builtinId="9" hidden="1"/>
    <cellStyle name="Followed Hyperlink" xfId="56" builtinId="9" hidden="1"/>
    <cellStyle name="Followed Hyperlink" xfId="62" builtinId="9" hidden="1"/>
    <cellStyle name="Followed Hyperlink" xfId="66" builtinId="9" hidden="1"/>
    <cellStyle name="Followed Hyperlink" xfId="52" builtinId="9" hidden="1"/>
    <cellStyle name="Followed Hyperlink" xfId="36" builtinId="9" hidden="1"/>
    <cellStyle name="Followed Hyperlink" xfId="10" builtinId="9" hidden="1"/>
    <cellStyle name="Followed Hyperlink" xfId="16" builtinId="9" hidden="1"/>
    <cellStyle name="Followed Hyperlink" xfId="20" builtinId="9" hidden="1"/>
    <cellStyle name="Followed Hyperlink" xfId="12" builtinId="9" hidden="1"/>
    <cellStyle name="Followed Hyperlink" xfId="8" builtinId="9" hidden="1"/>
    <cellStyle name="Followed Hyperlink" xfId="2" builtinId="9" hidden="1"/>
    <cellStyle name="Followed Hyperlink" xfId="4" builtinId="9" hidden="1"/>
    <cellStyle name="Followed Hyperlink" xfId="6" builtinId="9" hidden="1"/>
    <cellStyle name="Followed Hyperlink" xfId="22" builtinId="9" hidden="1"/>
    <cellStyle name="Followed Hyperlink" xfId="18" builtinId="9" hidden="1"/>
    <cellStyle name="Followed Hyperlink" xfId="14" builtinId="9" hidden="1"/>
    <cellStyle name="Followed Hyperlink" xfId="28" builtinId="9" hidden="1"/>
    <cellStyle name="Followed Hyperlink" xfId="44" builtinId="9" hidden="1"/>
    <cellStyle name="Followed Hyperlink" xfId="60" builtinId="9" hidden="1"/>
    <cellStyle name="Followed Hyperlink" xfId="64" builtinId="9" hidden="1"/>
    <cellStyle name="Followed Hyperlink" xfId="58" builtinId="9" hidden="1"/>
    <cellStyle name="Followed Hyperlink" xfId="54" builtinId="9" hidden="1"/>
    <cellStyle name="Followed Hyperlink" xfId="48" builtinId="9" hidden="1"/>
    <cellStyle name="Followed Hyperlink" xfId="42" builtinId="9" hidden="1"/>
    <cellStyle name="Followed Hyperlink" xfId="38" builtinId="9" hidden="1"/>
    <cellStyle name="Followed Hyperlink" xfId="32" builtinId="9" hidden="1"/>
    <cellStyle name="Followed Hyperlink" xfId="26" builtinId="9" hidden="1"/>
    <cellStyle name="Followed Hyperlink" xfId="68" builtinId="9" hidden="1"/>
    <cellStyle name="Followed Hyperlink" xfId="76" builtinId="9" hidden="1"/>
    <cellStyle name="Followed Hyperlink" xfId="84" builtinId="9" hidden="1"/>
    <cellStyle name="Followed Hyperlink" xfId="92" builtinId="9" hidden="1"/>
    <cellStyle name="Followed Hyperlink" xfId="100" builtinId="9" hidden="1"/>
    <cellStyle name="Followed Hyperlink" xfId="108" builtinId="9" hidden="1"/>
    <cellStyle name="Followed Hyperlink" xfId="116" builtinId="9" hidden="1"/>
    <cellStyle name="Followed Hyperlink" xfId="124" builtinId="9" hidden="1"/>
    <cellStyle name="Followed Hyperlink" xfId="132" builtinId="9" hidden="1"/>
    <cellStyle name="Followed Hyperlink" xfId="140" builtinId="9" hidden="1"/>
    <cellStyle name="Followed Hyperlink" xfId="148" builtinId="9" hidden="1"/>
    <cellStyle name="Followed Hyperlink" xfId="156" builtinId="9" hidden="1"/>
    <cellStyle name="Followed Hyperlink" xfId="164" builtinId="9" hidden="1"/>
    <cellStyle name="Followed Hyperlink" xfId="172" builtinId="9" hidden="1"/>
    <cellStyle name="Followed Hyperlink" xfId="180" builtinId="9" hidden="1"/>
    <cellStyle name="Followed Hyperlink" xfId="188" builtinId="9" hidden="1"/>
    <cellStyle name="Followed Hyperlink" xfId="196" builtinId="9" hidden="1"/>
    <cellStyle name="Followed Hyperlink" xfId="204" builtinId="9" hidden="1"/>
    <cellStyle name="Followed Hyperlink" xfId="212" builtinId="9" hidden="1"/>
    <cellStyle name="Followed Hyperlink" xfId="220" builtinId="9" hidden="1"/>
    <cellStyle name="Followed Hyperlink" xfId="228" builtinId="9" hidden="1"/>
    <cellStyle name="Followed Hyperlink" xfId="236" builtinId="9" hidden="1"/>
    <cellStyle name="Followed Hyperlink" xfId="244" builtinId="9" hidden="1"/>
    <cellStyle name="Followed Hyperlink" xfId="252" builtinId="9" hidden="1"/>
    <cellStyle name="Followed Hyperlink" xfId="260" builtinId="9" hidden="1"/>
    <cellStyle name="Followed Hyperlink" xfId="268" builtinId="9" hidden="1"/>
    <cellStyle name="Followed Hyperlink" xfId="276" builtinId="9" hidden="1"/>
    <cellStyle name="Followed Hyperlink" xfId="284" builtinId="9" hidden="1"/>
    <cellStyle name="Followed Hyperlink" xfId="292" builtinId="9" hidden="1"/>
    <cellStyle name="Followed Hyperlink" xfId="300" builtinId="9" hidden="1"/>
    <cellStyle name="Followed Hyperlink" xfId="308" builtinId="9" hidden="1"/>
    <cellStyle name="Followed Hyperlink" xfId="316" builtinId="9" hidden="1"/>
    <cellStyle name="Followed Hyperlink" xfId="324" builtinId="9" hidden="1"/>
    <cellStyle name="Followed Hyperlink" xfId="332" builtinId="9" hidden="1"/>
    <cellStyle name="Followed Hyperlink" xfId="340" builtinId="9" hidden="1"/>
    <cellStyle name="Followed Hyperlink" xfId="348" builtinId="9" hidden="1"/>
    <cellStyle name="Followed Hyperlink" xfId="356" builtinId="9" hidden="1"/>
    <cellStyle name="Followed Hyperlink" xfId="364" builtinId="9" hidden="1"/>
    <cellStyle name="Followed Hyperlink" xfId="372" builtinId="9" hidden="1"/>
    <cellStyle name="Followed Hyperlink" xfId="380" builtinId="9" hidden="1"/>
    <cellStyle name="Followed Hyperlink" xfId="388" builtinId="9" hidden="1"/>
    <cellStyle name="Followed Hyperlink" xfId="396" builtinId="9" hidden="1"/>
    <cellStyle name="Followed Hyperlink" xfId="404" builtinId="9" hidden="1"/>
    <cellStyle name="Followed Hyperlink" xfId="412" builtinId="9" hidden="1"/>
    <cellStyle name="Followed Hyperlink" xfId="420" builtinId="9" hidden="1"/>
    <cellStyle name="Followed Hyperlink" xfId="428" builtinId="9" hidden="1"/>
    <cellStyle name="Followed Hyperlink" xfId="436" builtinId="9" hidden="1"/>
    <cellStyle name="Followed Hyperlink" xfId="444" builtinId="9" hidden="1"/>
    <cellStyle name="Followed Hyperlink" xfId="452" builtinId="9" hidden="1"/>
    <cellStyle name="Followed Hyperlink" xfId="460" builtinId="9" hidden="1"/>
    <cellStyle name="Followed Hyperlink" xfId="468" builtinId="9" hidden="1"/>
    <cellStyle name="Followed Hyperlink" xfId="476" builtinId="9" hidden="1"/>
    <cellStyle name="Followed Hyperlink" xfId="484" builtinId="9" hidden="1"/>
    <cellStyle name="Followed Hyperlink" xfId="492" builtinId="9" hidden="1"/>
    <cellStyle name="Followed Hyperlink" xfId="500" builtinId="9" hidden="1"/>
    <cellStyle name="Followed Hyperlink" xfId="508" builtinId="9" hidden="1"/>
    <cellStyle name="Followed Hyperlink" xfId="514" builtinId="9" hidden="1"/>
    <cellStyle name="Followed Hyperlink" xfId="506" builtinId="9" hidden="1"/>
    <cellStyle name="Followed Hyperlink" xfId="498" builtinId="9" hidden="1"/>
    <cellStyle name="Followed Hyperlink" xfId="490" builtinId="9" hidden="1"/>
    <cellStyle name="Followed Hyperlink" xfId="482" builtinId="9" hidden="1"/>
    <cellStyle name="Followed Hyperlink" xfId="474" builtinId="9" hidden="1"/>
    <cellStyle name="Followed Hyperlink" xfId="466" builtinId="9" hidden="1"/>
    <cellStyle name="Followed Hyperlink" xfId="458" builtinId="9" hidden="1"/>
    <cellStyle name="Followed Hyperlink" xfId="450" builtinId="9" hidden="1"/>
    <cellStyle name="Followed Hyperlink" xfId="442" builtinId="9" hidden="1"/>
    <cellStyle name="Followed Hyperlink" xfId="434" builtinId="9" hidden="1"/>
    <cellStyle name="Followed Hyperlink" xfId="426" builtinId="9" hidden="1"/>
    <cellStyle name="Followed Hyperlink" xfId="418" builtinId="9" hidden="1"/>
    <cellStyle name="Followed Hyperlink" xfId="410" builtinId="9" hidden="1"/>
    <cellStyle name="Followed Hyperlink" xfId="402" builtinId="9" hidden="1"/>
    <cellStyle name="Followed Hyperlink" xfId="394" builtinId="9" hidden="1"/>
    <cellStyle name="Followed Hyperlink" xfId="386" builtinId="9" hidden="1"/>
    <cellStyle name="Followed Hyperlink" xfId="378" builtinId="9" hidden="1"/>
    <cellStyle name="Followed Hyperlink" xfId="370" builtinId="9" hidden="1"/>
    <cellStyle name="Followed Hyperlink" xfId="362" builtinId="9" hidden="1"/>
    <cellStyle name="Followed Hyperlink" xfId="354" builtinId="9" hidden="1"/>
    <cellStyle name="Followed Hyperlink" xfId="346" builtinId="9" hidden="1"/>
    <cellStyle name="Followed Hyperlink" xfId="338" builtinId="9" hidden="1"/>
    <cellStyle name="Followed Hyperlink" xfId="330" builtinId="9" hidden="1"/>
    <cellStyle name="Followed Hyperlink" xfId="322" builtinId="9" hidden="1"/>
    <cellStyle name="Followed Hyperlink" xfId="314" builtinId="9" hidden="1"/>
    <cellStyle name="Followed Hyperlink" xfId="306" builtinId="9" hidden="1"/>
    <cellStyle name="Followed Hyperlink" xfId="298" builtinId="9" hidden="1"/>
    <cellStyle name="Followed Hyperlink" xfId="290" builtinId="9" hidden="1"/>
    <cellStyle name="Followed Hyperlink" xfId="282" builtinId="9" hidden="1"/>
    <cellStyle name="Followed Hyperlink" xfId="274" builtinId="9" hidden="1"/>
    <cellStyle name="Followed Hyperlink" xfId="266" builtinId="9" hidden="1"/>
    <cellStyle name="Followed Hyperlink" xfId="258" builtinId="9" hidden="1"/>
    <cellStyle name="Followed Hyperlink" xfId="250" builtinId="9" hidden="1"/>
    <cellStyle name="Followed Hyperlink" xfId="242" builtinId="9" hidden="1"/>
    <cellStyle name="Followed Hyperlink" xfId="234" builtinId="9" hidden="1"/>
    <cellStyle name="Followed Hyperlink" xfId="226" builtinId="9" hidden="1"/>
    <cellStyle name="Followed Hyperlink" xfId="218" builtinId="9" hidden="1"/>
    <cellStyle name="Followed Hyperlink" xfId="210" builtinId="9" hidden="1"/>
    <cellStyle name="Followed Hyperlink" xfId="202" builtinId="9" hidden="1"/>
    <cellStyle name="Followed Hyperlink" xfId="114" builtinId="9" hidden="1"/>
    <cellStyle name="Followed Hyperlink" xfId="118" builtinId="9" hidden="1"/>
    <cellStyle name="Followed Hyperlink" xfId="126" builtinId="9" hidden="1"/>
    <cellStyle name="Followed Hyperlink" xfId="130" builtinId="9" hidden="1"/>
    <cellStyle name="Followed Hyperlink" xfId="134" builtinId="9" hidden="1"/>
    <cellStyle name="Followed Hyperlink" xfId="142" builtinId="9" hidden="1"/>
    <cellStyle name="Followed Hyperlink" xfId="146" builtinId="9" hidden="1"/>
    <cellStyle name="Followed Hyperlink" xfId="150" builtinId="9" hidden="1"/>
    <cellStyle name="Followed Hyperlink" xfId="158" builtinId="9" hidden="1"/>
    <cellStyle name="Followed Hyperlink" xfId="162" builtinId="9" hidden="1"/>
    <cellStyle name="Followed Hyperlink" xfId="166" builtinId="9" hidden="1"/>
    <cellStyle name="Followed Hyperlink" xfId="174" builtinId="9" hidden="1"/>
    <cellStyle name="Followed Hyperlink" xfId="178" builtinId="9" hidden="1"/>
    <cellStyle name="Followed Hyperlink" xfId="182" builtinId="9" hidden="1"/>
    <cellStyle name="Followed Hyperlink" xfId="190" builtinId="9" hidden="1"/>
    <cellStyle name="Followed Hyperlink" xfId="194" builtinId="9" hidden="1"/>
    <cellStyle name="Followed Hyperlink" xfId="198" builtinId="9" hidden="1"/>
    <cellStyle name="Followed Hyperlink" xfId="186" builtinId="9" hidden="1"/>
    <cellStyle name="Followed Hyperlink" xfId="170" builtinId="9" hidden="1"/>
    <cellStyle name="Followed Hyperlink" xfId="154" builtinId="9" hidden="1"/>
    <cellStyle name="Followed Hyperlink" xfId="138" builtinId="9" hidden="1"/>
    <cellStyle name="Followed Hyperlink" xfId="122" builtinId="9" hidden="1"/>
    <cellStyle name="Followed Hyperlink" xfId="86" builtinId="9" hidden="1"/>
    <cellStyle name="Followed Hyperlink" xfId="94" builtinId="9" hidden="1"/>
    <cellStyle name="Followed Hyperlink" xfId="98" builtinId="9" hidden="1"/>
    <cellStyle name="Followed Hyperlink" xfId="102" builtinId="9" hidden="1"/>
    <cellStyle name="Followed Hyperlink" xfId="106" builtinId="9" hidden="1"/>
    <cellStyle name="Followed Hyperlink" xfId="110" builtinId="9" hidden="1"/>
    <cellStyle name="Followed Hyperlink" xfId="90" builtinId="9" hidden="1"/>
    <cellStyle name="Followed Hyperlink" xfId="78" builtinId="9" hidden="1"/>
    <cellStyle name="Followed Hyperlink" xfId="82" builtinId="9" hidden="1"/>
    <cellStyle name="Followed Hyperlink" xfId="74" builtinId="9" hidden="1"/>
    <cellStyle name="Followed Hyperlink" xfId="70" builtinId="9" hidden="1"/>
    <cellStyle name="Hyperlink" xfId="461" builtinId="8" hidden="1"/>
    <cellStyle name="Hyperlink" xfId="465" builtinId="8" hidden="1"/>
    <cellStyle name="Hyperlink" xfId="467" builtinId="8" hidden="1"/>
    <cellStyle name="Hyperlink" xfId="473" builtinId="8" hidden="1"/>
    <cellStyle name="Hyperlink" xfId="475" builtinId="8" hidden="1"/>
    <cellStyle name="Hyperlink" xfId="477" builtinId="8" hidden="1"/>
    <cellStyle name="Hyperlink" xfId="483" builtinId="8" hidden="1"/>
    <cellStyle name="Hyperlink" xfId="485" builtinId="8" hidden="1"/>
    <cellStyle name="Hyperlink" xfId="489" builtinId="8" hidden="1"/>
    <cellStyle name="Hyperlink" xfId="493" builtinId="8" hidden="1"/>
    <cellStyle name="Hyperlink" xfId="497" builtinId="8" hidden="1"/>
    <cellStyle name="Hyperlink" xfId="499" builtinId="8" hidden="1"/>
    <cellStyle name="Hyperlink" xfId="505" builtinId="8" hidden="1"/>
    <cellStyle name="Hyperlink" xfId="507" builtinId="8" hidden="1"/>
    <cellStyle name="Hyperlink" xfId="509" builtinId="8" hidden="1"/>
    <cellStyle name="Hyperlink" xfId="511" builtinId="8" hidden="1"/>
    <cellStyle name="Hyperlink" xfId="503" builtinId="8" hidden="1"/>
    <cellStyle name="Hyperlink" xfId="495" builtinId="8" hidden="1"/>
    <cellStyle name="Hyperlink" xfId="479" builtinId="8" hidden="1"/>
    <cellStyle name="Hyperlink" xfId="471" builtinId="8" hidden="1"/>
    <cellStyle name="Hyperlink" xfId="463" builtinId="8" hidden="1"/>
    <cellStyle name="Hyperlink" xfId="447" builtinId="8" hidden="1"/>
    <cellStyle name="Hyperlink" xfId="439" builtinId="8" hidden="1"/>
    <cellStyle name="Hyperlink" xfId="431" builtinId="8" hidden="1"/>
    <cellStyle name="Hyperlink" xfId="415" builtinId="8" hidden="1"/>
    <cellStyle name="Hyperlink" xfId="407" builtinId="8" hidden="1"/>
    <cellStyle name="Hyperlink" xfId="399" builtinId="8" hidden="1"/>
    <cellStyle name="Hyperlink" xfId="383" builtinId="8" hidden="1"/>
    <cellStyle name="Hyperlink" xfId="375" builtinId="8" hidden="1"/>
    <cellStyle name="Hyperlink" xfId="367" builtinId="8" hidden="1"/>
    <cellStyle name="Hyperlink" xfId="351" builtinId="8" hidden="1"/>
    <cellStyle name="Hyperlink" xfId="343" builtinId="8" hidden="1"/>
    <cellStyle name="Hyperlink" xfId="335" builtinId="8" hidden="1"/>
    <cellStyle name="Hyperlink" xfId="319" builtinId="8" hidden="1"/>
    <cellStyle name="Hyperlink" xfId="311" builtinId="8" hidden="1"/>
    <cellStyle name="Hyperlink" xfId="303" builtinId="8" hidden="1"/>
    <cellStyle name="Hyperlink" xfId="287" builtinId="8" hidden="1"/>
    <cellStyle name="Hyperlink" xfId="279" builtinId="8" hidden="1"/>
    <cellStyle name="Hyperlink" xfId="271" builtinId="8" hidden="1"/>
    <cellStyle name="Hyperlink" xfId="255" builtinId="8" hidden="1"/>
    <cellStyle name="Hyperlink" xfId="247" builtinId="8" hidden="1"/>
    <cellStyle name="Hyperlink" xfId="239" builtinId="8" hidden="1"/>
    <cellStyle name="Hyperlink" xfId="223" builtinId="8" hidden="1"/>
    <cellStyle name="Hyperlink" xfId="215" builtinId="8" hidden="1"/>
    <cellStyle name="Hyperlink" xfId="207" builtinId="8" hidden="1"/>
    <cellStyle name="Hyperlink" xfId="85" builtinId="8" hidden="1"/>
    <cellStyle name="Hyperlink" xfId="87" builtinId="8" hidden="1"/>
    <cellStyle name="Hyperlink" xfId="89" builtinId="8" hidden="1"/>
    <cellStyle name="Hyperlink" xfId="93" builtinId="8" hidden="1"/>
    <cellStyle name="Hyperlink" xfId="97" builtinId="8" hidden="1"/>
    <cellStyle name="Hyperlink" xfId="99" builtinId="8" hidden="1"/>
    <cellStyle name="Hyperlink" xfId="103" builtinId="8" hidden="1"/>
    <cellStyle name="Hyperlink" xfId="105" builtinId="8" hidden="1"/>
    <cellStyle name="Hyperlink" xfId="107"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31" builtinId="8" hidden="1"/>
    <cellStyle name="Hyperlink" xfId="133" builtinId="8" hidden="1"/>
    <cellStyle name="Hyperlink" xfId="135" builtinId="8" hidden="1"/>
    <cellStyle name="Hyperlink" xfId="139" builtinId="8" hidden="1"/>
    <cellStyle name="Hyperlink" xfId="141" builtinId="8" hidden="1"/>
    <cellStyle name="Hyperlink" xfId="145" builtinId="8" hidden="1"/>
    <cellStyle name="Hyperlink" xfId="149" builtinId="8" hidden="1"/>
    <cellStyle name="Hyperlink" xfId="151" builtinId="8" hidden="1"/>
    <cellStyle name="Hyperlink" xfId="153" builtinId="8" hidden="1"/>
    <cellStyle name="Hyperlink" xfId="157" builtinId="8" hidden="1"/>
    <cellStyle name="Hyperlink" xfId="161" builtinId="8" hidden="1"/>
    <cellStyle name="Hyperlink" xfId="163" builtinId="8" hidden="1"/>
    <cellStyle name="Hyperlink" xfId="167" builtinId="8" hidden="1"/>
    <cellStyle name="Hyperlink" xfId="169" builtinId="8" hidden="1"/>
    <cellStyle name="Hyperlink" xfId="171" builtinId="8" hidden="1"/>
    <cellStyle name="Hyperlink" xfId="177" builtinId="8" hidden="1"/>
    <cellStyle name="Hyperlink" xfId="179" builtinId="8" hidden="1"/>
    <cellStyle name="Hyperlink" xfId="181" builtinId="8" hidden="1"/>
    <cellStyle name="Hyperlink" xfId="185" builtinId="8" hidden="1"/>
    <cellStyle name="Hyperlink" xfId="187" builtinId="8" hidden="1"/>
    <cellStyle name="Hyperlink" xfId="189" builtinId="8" hidden="1"/>
    <cellStyle name="Hyperlink" xfId="195" builtinId="8" hidden="1"/>
    <cellStyle name="Hyperlink" xfId="191" builtinId="8" hidden="1"/>
    <cellStyle name="Hyperlink" xfId="175" builtinId="8" hidden="1"/>
    <cellStyle name="Hyperlink" xfId="143" builtinId="8" hidden="1"/>
    <cellStyle name="Hyperlink" xfId="127" builtinId="8" hidden="1"/>
    <cellStyle name="Hyperlink" xfId="111" builtinId="8" hidden="1"/>
    <cellStyle name="Hyperlink" xfId="39" builtinId="8" hidden="1"/>
    <cellStyle name="Hyperlink" xfId="41" builtinId="8" hidden="1"/>
    <cellStyle name="Hyperlink" xfId="43" builtinId="8" hidden="1"/>
    <cellStyle name="Hyperlink" xfId="49" builtinId="8" hidden="1"/>
    <cellStyle name="Hyperlink" xfId="51" builtinId="8" hidden="1"/>
    <cellStyle name="Hyperlink" xfId="53" builtinId="8" hidden="1"/>
    <cellStyle name="Hyperlink" xfId="57" builtinId="8" hidden="1"/>
    <cellStyle name="Hyperlink" xfId="59" builtinId="8" hidden="1"/>
    <cellStyle name="Hyperlink" xfId="61" builtinId="8" hidden="1"/>
    <cellStyle name="Hyperlink" xfId="65" builtinId="8" hidden="1"/>
    <cellStyle name="Hyperlink" xfId="67" builtinId="8" hidden="1"/>
    <cellStyle name="Hyperlink" xfId="69" builtinId="8" hidden="1"/>
    <cellStyle name="Hyperlink" xfId="73" builtinId="8" hidden="1"/>
    <cellStyle name="Hyperlink" xfId="75" builtinId="8" hidden="1"/>
    <cellStyle name="Hyperlink" xfId="77" builtinId="8" hidden="1"/>
    <cellStyle name="Hyperlink" xfId="83" builtinId="8" hidden="1"/>
    <cellStyle name="Hyperlink" xfId="79" builtinId="8" hidden="1"/>
    <cellStyle name="Hyperlink" xfId="47" builtinId="8" hidden="1"/>
    <cellStyle name="Hyperlink" xfId="21" builtinId="8" hidden="1"/>
    <cellStyle name="Hyperlink" xfId="23" builtinId="8" hidden="1"/>
    <cellStyle name="Hyperlink" xfId="25" builtinId="8" hidden="1"/>
    <cellStyle name="Hyperlink" xfId="29" builtinId="8" hidden="1"/>
    <cellStyle name="Hyperlink" xfId="31" builtinId="8" hidden="1"/>
    <cellStyle name="Hyperlink" xfId="33" builtinId="8" hidden="1"/>
    <cellStyle name="Hyperlink" xfId="37" builtinId="8" hidden="1"/>
    <cellStyle name="Hyperlink" xfId="9" builtinId="8" hidden="1"/>
    <cellStyle name="Hyperlink" xfId="11" builtinId="8" hidden="1"/>
    <cellStyle name="Hyperlink" xfId="15" builtinId="8" hidden="1"/>
    <cellStyle name="Hyperlink" xfId="17" builtinId="8" hidden="1"/>
    <cellStyle name="Hyperlink" xfId="5" builtinId="8" hidden="1"/>
    <cellStyle name="Hyperlink" xfId="3" builtinId="8" hidden="1"/>
    <cellStyle name="Hyperlink" xfId="1" builtinId="8" hidden="1"/>
    <cellStyle name="Hyperlink" xfId="7" builtinId="8" hidden="1"/>
    <cellStyle name="Hyperlink" xfId="13" builtinId="8" hidden="1"/>
    <cellStyle name="Hyperlink" xfId="35" builtinId="8" hidden="1"/>
    <cellStyle name="Hyperlink" xfId="27" builtinId="8" hidden="1"/>
    <cellStyle name="Hyperlink" xfId="19" builtinId="8" hidden="1"/>
    <cellStyle name="Hyperlink" xfId="81" builtinId="8" hidden="1"/>
    <cellStyle name="Hyperlink" xfId="71" builtinId="8" hidden="1"/>
    <cellStyle name="Hyperlink" xfId="63" builtinId="8" hidden="1"/>
    <cellStyle name="Hyperlink" xfId="55" builtinId="8" hidden="1"/>
    <cellStyle name="Hyperlink" xfId="45" builtinId="8" hidden="1"/>
    <cellStyle name="Hyperlink" xfId="95" builtinId="8" hidden="1"/>
    <cellStyle name="Hyperlink" xfId="159" builtinId="8" hidden="1"/>
    <cellStyle name="Hyperlink" xfId="193" builtinId="8" hidden="1"/>
    <cellStyle name="Hyperlink" xfId="183" builtinId="8" hidden="1"/>
    <cellStyle name="Hyperlink" xfId="173" builtinId="8" hidden="1"/>
    <cellStyle name="Hyperlink" xfId="165" builtinId="8" hidden="1"/>
    <cellStyle name="Hyperlink" xfId="155" builtinId="8" hidden="1"/>
    <cellStyle name="Hyperlink" xfId="147" builtinId="8" hidden="1"/>
    <cellStyle name="Hyperlink" xfId="137" builtinId="8" hidden="1"/>
    <cellStyle name="Hyperlink" xfId="129" builtinId="8" hidden="1"/>
    <cellStyle name="Hyperlink" xfId="119" builtinId="8" hidden="1"/>
    <cellStyle name="Hyperlink" xfId="109" builtinId="8" hidden="1"/>
    <cellStyle name="Hyperlink" xfId="101" builtinId="8" hidden="1"/>
    <cellStyle name="Hyperlink" xfId="91" builtinId="8" hidden="1"/>
    <cellStyle name="Hyperlink" xfId="199" builtinId="8" hidden="1"/>
    <cellStyle name="Hyperlink" xfId="231" builtinId="8" hidden="1"/>
    <cellStyle name="Hyperlink" xfId="263" builtinId="8" hidden="1"/>
    <cellStyle name="Hyperlink" xfId="295" builtinId="8" hidden="1"/>
    <cellStyle name="Hyperlink" xfId="327" builtinId="8" hidden="1"/>
    <cellStyle name="Hyperlink" xfId="359" builtinId="8" hidden="1"/>
    <cellStyle name="Hyperlink" xfId="391" builtinId="8" hidden="1"/>
    <cellStyle name="Hyperlink" xfId="423" builtinId="8" hidden="1"/>
    <cellStyle name="Hyperlink" xfId="455" builtinId="8" hidden="1"/>
    <cellStyle name="Hyperlink" xfId="487" builtinId="8" hidden="1"/>
    <cellStyle name="Hyperlink" xfId="513" builtinId="8" hidden="1"/>
    <cellStyle name="Hyperlink" xfId="501" builtinId="8" hidden="1"/>
    <cellStyle name="Hyperlink" xfId="491" builtinId="8" hidden="1"/>
    <cellStyle name="Hyperlink" xfId="481" builtinId="8" hidden="1"/>
    <cellStyle name="Hyperlink" xfId="469" builtinId="8" hidden="1"/>
    <cellStyle name="Hyperlink" xfId="459" builtinId="8" hidden="1"/>
    <cellStyle name="Hyperlink" xfId="309" builtinId="8" hidden="1"/>
    <cellStyle name="Hyperlink" xfId="313" builtinId="8" hidden="1"/>
    <cellStyle name="Hyperlink" xfId="315" builtinId="8" hidden="1"/>
    <cellStyle name="Hyperlink" xfId="317" builtinId="8" hidden="1"/>
    <cellStyle name="Hyperlink" xfId="323" builtinId="8" hidden="1"/>
    <cellStyle name="Hyperlink" xfId="325" builtinId="8" hidden="1"/>
    <cellStyle name="Hyperlink" xfId="329" builtinId="8" hidden="1"/>
    <cellStyle name="Hyperlink" xfId="331" builtinId="8" hidden="1"/>
    <cellStyle name="Hyperlink" xfId="333" builtinId="8" hidden="1"/>
    <cellStyle name="Hyperlink" xfId="337" builtinId="8" hidden="1"/>
    <cellStyle name="Hyperlink" xfId="339" builtinId="8" hidden="1"/>
    <cellStyle name="Hyperlink" xfId="345" builtinId="8" hidden="1"/>
    <cellStyle name="Hyperlink" xfId="347" builtinId="8" hidden="1"/>
    <cellStyle name="Hyperlink" xfId="349" builtinId="8" hidden="1"/>
    <cellStyle name="Hyperlink" xfId="353" builtinId="8" hidden="1"/>
    <cellStyle name="Hyperlink" xfId="355" builtinId="8" hidden="1"/>
    <cellStyle name="Hyperlink" xfId="357" builtinId="8" hidden="1"/>
    <cellStyle name="Hyperlink" xfId="361" builtinId="8" hidden="1"/>
    <cellStyle name="Hyperlink" xfId="365" builtinId="8" hidden="1"/>
    <cellStyle name="Hyperlink" xfId="369" builtinId="8" hidden="1"/>
    <cellStyle name="Hyperlink" xfId="371" builtinId="8" hidden="1"/>
    <cellStyle name="Hyperlink" xfId="373" builtinId="8" hidden="1"/>
    <cellStyle name="Hyperlink" xfId="377" builtinId="8" hidden="1"/>
    <cellStyle name="Hyperlink" xfId="379" builtinId="8" hidden="1"/>
    <cellStyle name="Hyperlink" xfId="381" builtinId="8" hidden="1"/>
    <cellStyle name="Hyperlink" xfId="387" builtinId="8" hidden="1"/>
    <cellStyle name="Hyperlink" xfId="389" builtinId="8" hidden="1"/>
    <cellStyle name="Hyperlink" xfId="393" builtinId="8" hidden="1"/>
    <cellStyle name="Hyperlink" xfId="395" builtinId="8" hidden="1"/>
    <cellStyle name="Hyperlink" xfId="397" builtinId="8" hidden="1"/>
    <cellStyle name="Hyperlink" xfId="401" builtinId="8" hidden="1"/>
    <cellStyle name="Hyperlink" xfId="403" builtinId="8" hidden="1"/>
    <cellStyle name="Hyperlink" xfId="409" builtinId="8" hidden="1"/>
    <cellStyle name="Hyperlink" xfId="411" builtinId="8" hidden="1"/>
    <cellStyle name="Hyperlink" xfId="413" builtinId="8" hidden="1"/>
    <cellStyle name="Hyperlink" xfId="417" builtinId="8" hidden="1"/>
    <cellStyle name="Hyperlink" xfId="419" builtinId="8" hidden="1"/>
    <cellStyle name="Hyperlink" xfId="421" builtinId="8" hidden="1"/>
    <cellStyle name="Hyperlink" xfId="425" builtinId="8" hidden="1"/>
    <cellStyle name="Hyperlink" xfId="429" builtinId="8" hidden="1"/>
    <cellStyle name="Hyperlink" xfId="433" builtinId="8" hidden="1"/>
    <cellStyle name="Hyperlink" xfId="435" builtinId="8" hidden="1"/>
    <cellStyle name="Hyperlink" xfId="437" builtinId="8" hidden="1"/>
    <cellStyle name="Hyperlink" xfId="441" builtinId="8" hidden="1"/>
    <cellStyle name="Hyperlink" xfId="443" builtinId="8" hidden="1"/>
    <cellStyle name="Hyperlink" xfId="445" builtinId="8" hidden="1"/>
    <cellStyle name="Hyperlink" xfId="451" builtinId="8" hidden="1"/>
    <cellStyle name="Hyperlink" xfId="453" builtinId="8" hidden="1"/>
    <cellStyle name="Hyperlink" xfId="457" builtinId="8" hidden="1"/>
    <cellStyle name="Hyperlink" xfId="449" builtinId="8" hidden="1"/>
    <cellStyle name="Hyperlink" xfId="427" builtinId="8" hidden="1"/>
    <cellStyle name="Hyperlink" xfId="405" builtinId="8" hidden="1"/>
    <cellStyle name="Hyperlink" xfId="385" builtinId="8" hidden="1"/>
    <cellStyle name="Hyperlink" xfId="363" builtinId="8" hidden="1"/>
    <cellStyle name="Hyperlink" xfId="341" builtinId="8" hidden="1"/>
    <cellStyle name="Hyperlink" xfId="321" builtinId="8" hidden="1"/>
    <cellStyle name="Hyperlink" xfId="249" builtinId="8" hidden="1"/>
    <cellStyle name="Hyperlink" xfId="251" builtinId="8" hidden="1"/>
    <cellStyle name="Hyperlink" xfId="253" builtinId="8" hidden="1"/>
    <cellStyle name="Hyperlink" xfId="259" builtinId="8" hidden="1"/>
    <cellStyle name="Hyperlink" xfId="261" builtinId="8" hidden="1"/>
    <cellStyle name="Hyperlink" xfId="265" builtinId="8" hidden="1"/>
    <cellStyle name="Hyperlink" xfId="267" builtinId="8" hidden="1"/>
    <cellStyle name="Hyperlink" xfId="269" builtinId="8" hidden="1"/>
    <cellStyle name="Hyperlink" xfId="273" builtinId="8" hidden="1"/>
    <cellStyle name="Hyperlink" xfId="275" builtinId="8" hidden="1"/>
    <cellStyle name="Hyperlink" xfId="277" builtinId="8" hidden="1"/>
    <cellStyle name="Hyperlink" xfId="281" builtinId="8" hidden="1"/>
    <cellStyle name="Hyperlink" xfId="283" builtinId="8" hidden="1"/>
    <cellStyle name="Hyperlink" xfId="285" builtinId="8" hidden="1"/>
    <cellStyle name="Hyperlink" xfId="289" builtinId="8" hidden="1"/>
    <cellStyle name="Hyperlink" xfId="291" builtinId="8" hidden="1"/>
    <cellStyle name="Hyperlink" xfId="293" builtinId="8" hidden="1"/>
    <cellStyle name="Hyperlink" xfId="297" builtinId="8" hidden="1"/>
    <cellStyle name="Hyperlink" xfId="301" builtinId="8" hidden="1"/>
    <cellStyle name="Hyperlink" xfId="305" builtinId="8" hidden="1"/>
    <cellStyle name="Hyperlink" xfId="307" builtinId="8" hidden="1"/>
    <cellStyle name="Hyperlink" xfId="299" builtinId="8" hidden="1"/>
    <cellStyle name="Hyperlink" xfId="257" builtinId="8" hidden="1"/>
    <cellStyle name="Hyperlink" xfId="221" builtinId="8" hidden="1"/>
    <cellStyle name="Hyperlink" xfId="225" builtinId="8" hidden="1"/>
    <cellStyle name="Hyperlink" xfId="227" builtinId="8" hidden="1"/>
    <cellStyle name="Hyperlink" xfId="229" builtinId="8" hidden="1"/>
    <cellStyle name="Hyperlink" xfId="233" builtinId="8" hidden="1"/>
    <cellStyle name="Hyperlink" xfId="235" builtinId="8" hidden="1"/>
    <cellStyle name="Hyperlink" xfId="237" builtinId="8" hidden="1"/>
    <cellStyle name="Hyperlink" xfId="241" builtinId="8" hidden="1"/>
    <cellStyle name="Hyperlink" xfId="243" builtinId="8" hidden="1"/>
    <cellStyle name="Hyperlink" xfId="245" builtinId="8" hidden="1"/>
    <cellStyle name="Hyperlink" xfId="209" builtinId="8" hidden="1"/>
    <cellStyle name="Hyperlink" xfId="211" builtinId="8" hidden="1"/>
    <cellStyle name="Hyperlink" xfId="213" builtinId="8" hidden="1"/>
    <cellStyle name="Hyperlink" xfId="217" builtinId="8" hidden="1"/>
    <cellStyle name="Hyperlink" xfId="219" builtinId="8" hidden="1"/>
    <cellStyle name="Hyperlink" xfId="203" builtinId="8" hidden="1"/>
    <cellStyle name="Hyperlink" xfId="205" builtinId="8" hidden="1"/>
    <cellStyle name="Hyperlink" xfId="201" builtinId="8" hidden="1"/>
    <cellStyle name="Hyperlink" xfId="197" builtinId="8" hidden="1"/>
    <cellStyle name="Normal" xfId="0" builtinId="0"/>
    <cellStyle name="Normal 2" xfId="515" xr:uid="{95C9CCE2-4EF0-44D4-B852-7D210BB86AF9}"/>
    <cellStyle name="Normal 2 2" xfId="521" xr:uid="{8FAE676E-0C6E-48FB-AC38-45904B44FF53}"/>
    <cellStyle name="Normal 3" xfId="516" xr:uid="{777C93CA-7F35-47D5-9B0C-CAB392694137}"/>
    <cellStyle name="Normal 3 2" xfId="517" xr:uid="{54CB6F74-4D93-4DCB-8E49-F77531D713A1}"/>
    <cellStyle name="Normal 4" xfId="519" xr:uid="{6FDDE4F6-6475-475C-A292-8F08ADAE6D43}"/>
    <cellStyle name="Normal 4 2" xfId="520" xr:uid="{DC19FB25-2AEA-40DB-BCE4-7C7B948E18AC}"/>
  </cellStyles>
  <dxfs count="3">
    <dxf>
      <font>
        <b val="0"/>
        <i val="0"/>
        <strike val="0"/>
        <condense val="0"/>
        <extend val="0"/>
        <outline val="0"/>
        <shadow val="0"/>
        <u val="none"/>
        <vertAlign val="baseline"/>
        <sz val="12"/>
        <color rgb="FF92D050"/>
        <name val="Calibri"/>
        <family val="2"/>
        <charset val="134"/>
        <scheme val="minor"/>
      </font>
    </dxf>
    <dxf>
      <font>
        <b val="0"/>
        <i val="0"/>
        <strike val="0"/>
        <condense val="0"/>
        <extend val="0"/>
        <outline val="0"/>
        <shadow val="0"/>
        <u val="none"/>
        <vertAlign val="baseline"/>
        <sz val="12"/>
        <color rgb="FFFF0000"/>
        <name val="Calibri"/>
        <family val="2"/>
        <charset val="134"/>
        <scheme val="minor"/>
      </font>
    </dxf>
    <dxf>
      <fill>
        <patternFill patternType="solid">
          <fgColor rgb="FF1F497D"/>
          <bgColor rgb="FF000000"/>
        </patternFill>
      </fill>
    </dxf>
  </dxfs>
  <tableStyles count="0" defaultTableStyle="TableStyleMedium9" defaultPivotStyle="PivotStyleMedium4"/>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2</xdr:row>
      <xdr:rowOff>1</xdr:rowOff>
    </xdr:from>
    <xdr:to>
      <xdr:col>5</xdr:col>
      <xdr:colOff>1301750</xdr:colOff>
      <xdr:row>3</xdr:row>
      <xdr:rowOff>6238</xdr:rowOff>
    </xdr:to>
    <xdr:pic>
      <xdr:nvPicPr>
        <xdr:cNvPr id="2" name="Picture 1" descr="Natural Grey PPU18-10">
          <a:extLst>
            <a:ext uri="{FF2B5EF4-FFF2-40B4-BE49-F238E27FC236}">
              <a16:creationId xmlns:a16="http://schemas.microsoft.com/office/drawing/2014/main" id="{E66E6F45-F49D-452E-9B3D-7B0B3156EF6A}"/>
            </a:ext>
            <a:ext uri="{C183D7F6-B498-43B3-948B-1728B52AA6E4}">
              <adec:decorative xmlns:adec="http://schemas.microsoft.com/office/drawing/2017/decorative" val="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29300" y="762001"/>
          <a:ext cx="1301750" cy="387237"/>
        </a:xfrm>
        <a:prstGeom prst="rect">
          <a:avLst/>
        </a:prstGeom>
      </xdr:spPr>
    </xdr:pic>
    <xdr:clientData/>
  </xdr:twoCellAnchor>
  <xdr:twoCellAnchor editAs="oneCell">
    <xdr:from>
      <xdr:col>5</xdr:col>
      <xdr:colOff>1</xdr:colOff>
      <xdr:row>3</xdr:row>
      <xdr:rowOff>1</xdr:rowOff>
    </xdr:from>
    <xdr:to>
      <xdr:col>5</xdr:col>
      <xdr:colOff>1301750</xdr:colOff>
      <xdr:row>4</xdr:row>
      <xdr:rowOff>1</xdr:rowOff>
    </xdr:to>
    <xdr:pic>
      <xdr:nvPicPr>
        <xdr:cNvPr id="3" name="Picture 2">
          <a:extLst>
            <a:ext uri="{FF2B5EF4-FFF2-40B4-BE49-F238E27FC236}">
              <a16:creationId xmlns:a16="http://schemas.microsoft.com/office/drawing/2014/main" id="{0CA3AD22-CC83-49E1-BC0F-2CF78E28095A}"/>
            </a:ext>
          </a:extLst>
        </xdr:cNvPr>
        <xdr:cNvPicPr>
          <a:picLocks noChangeAspect="1"/>
        </xdr:cNvPicPr>
      </xdr:nvPicPr>
      <xdr:blipFill>
        <a:blip xmlns:r="http://schemas.openxmlformats.org/officeDocument/2006/relationships" r:embed="rId2"/>
        <a:stretch>
          <a:fillRect/>
        </a:stretch>
      </xdr:blipFill>
      <xdr:spPr>
        <a:xfrm>
          <a:off x="5829301" y="1143001"/>
          <a:ext cx="1301749" cy="381000"/>
        </a:xfrm>
        <a:prstGeom prst="rect">
          <a:avLst/>
        </a:prstGeom>
      </xdr:spPr>
    </xdr:pic>
    <xdr:clientData/>
  </xdr:twoCellAnchor>
  <xdr:oneCellAnchor>
    <xdr:from>
      <xdr:col>5</xdr:col>
      <xdr:colOff>1</xdr:colOff>
      <xdr:row>4</xdr:row>
      <xdr:rowOff>1</xdr:rowOff>
    </xdr:from>
    <xdr:ext cx="1301749" cy="381000"/>
    <xdr:pic>
      <xdr:nvPicPr>
        <xdr:cNvPr id="4" name="Picture 3">
          <a:extLst>
            <a:ext uri="{FF2B5EF4-FFF2-40B4-BE49-F238E27FC236}">
              <a16:creationId xmlns:a16="http://schemas.microsoft.com/office/drawing/2014/main" id="{40E554EE-71DA-4859-A289-1E886C0662BB}"/>
            </a:ext>
          </a:extLst>
        </xdr:cNvPr>
        <xdr:cNvPicPr>
          <a:picLocks noChangeAspect="1"/>
        </xdr:cNvPicPr>
      </xdr:nvPicPr>
      <xdr:blipFill>
        <a:blip xmlns:r="http://schemas.openxmlformats.org/officeDocument/2006/relationships" r:embed="rId2"/>
        <a:stretch>
          <a:fillRect/>
        </a:stretch>
      </xdr:blipFill>
      <xdr:spPr>
        <a:xfrm>
          <a:off x="5829301" y="1524001"/>
          <a:ext cx="1301749" cy="381000"/>
        </a:xfrm>
        <a:prstGeom prst="rect">
          <a:avLst/>
        </a:prstGeom>
      </xdr:spPr>
    </xdr:pic>
    <xdr:clientData/>
  </xdr:oneCellAnchor>
  <xdr:twoCellAnchor editAs="oneCell">
    <xdr:from>
      <xdr:col>5</xdr:col>
      <xdr:colOff>0</xdr:colOff>
      <xdr:row>5</xdr:row>
      <xdr:rowOff>0</xdr:rowOff>
    </xdr:from>
    <xdr:to>
      <xdr:col>6</xdr:col>
      <xdr:colOff>15829</xdr:colOff>
      <xdr:row>6</xdr:row>
      <xdr:rowOff>0</xdr:rowOff>
    </xdr:to>
    <xdr:pic>
      <xdr:nvPicPr>
        <xdr:cNvPr id="5" name="Picture 4" descr="Shape, rectangle&#10;&#10;Description automatically generated">
          <a:extLst>
            <a:ext uri="{FF2B5EF4-FFF2-40B4-BE49-F238E27FC236}">
              <a16:creationId xmlns:a16="http://schemas.microsoft.com/office/drawing/2014/main" id="{BBFECB75-D1FF-428A-899F-0D07787A02FB}"/>
            </a:ext>
          </a:extLst>
        </xdr:cNvPr>
        <xdr:cNvPicPr>
          <a:picLocks noChangeAspect="1"/>
        </xdr:cNvPicPr>
      </xdr:nvPicPr>
      <xdr:blipFill>
        <a:blip xmlns:r="http://schemas.openxmlformats.org/officeDocument/2006/relationships" r:embed="rId3"/>
        <a:stretch>
          <a:fillRect/>
        </a:stretch>
      </xdr:blipFill>
      <xdr:spPr>
        <a:xfrm>
          <a:off x="5829300" y="1905000"/>
          <a:ext cx="1323929" cy="381000"/>
        </a:xfrm>
        <a:prstGeom prst="rect">
          <a:avLst/>
        </a:prstGeom>
      </xdr:spPr>
    </xdr:pic>
    <xdr:clientData/>
  </xdr:twoCellAnchor>
  <xdr:twoCellAnchor editAs="oneCell">
    <xdr:from>
      <xdr:col>5</xdr:col>
      <xdr:colOff>0</xdr:colOff>
      <xdr:row>6</xdr:row>
      <xdr:rowOff>0</xdr:rowOff>
    </xdr:from>
    <xdr:to>
      <xdr:col>6</xdr:col>
      <xdr:colOff>15829</xdr:colOff>
      <xdr:row>7</xdr:row>
      <xdr:rowOff>0</xdr:rowOff>
    </xdr:to>
    <xdr:pic>
      <xdr:nvPicPr>
        <xdr:cNvPr id="6" name="Picture 5" descr="Shape, rectangle&#10;&#10;Description automatically generated">
          <a:extLst>
            <a:ext uri="{FF2B5EF4-FFF2-40B4-BE49-F238E27FC236}">
              <a16:creationId xmlns:a16="http://schemas.microsoft.com/office/drawing/2014/main" id="{C6F69256-723B-442E-8E28-E4D03CD4391B}"/>
            </a:ext>
          </a:extLst>
        </xdr:cNvPr>
        <xdr:cNvPicPr>
          <a:picLocks noChangeAspect="1"/>
        </xdr:cNvPicPr>
      </xdr:nvPicPr>
      <xdr:blipFill>
        <a:blip xmlns:r="http://schemas.openxmlformats.org/officeDocument/2006/relationships" r:embed="rId3"/>
        <a:stretch>
          <a:fillRect/>
        </a:stretch>
      </xdr:blipFill>
      <xdr:spPr>
        <a:xfrm>
          <a:off x="5829300" y="2286000"/>
          <a:ext cx="1323929" cy="381000"/>
        </a:xfrm>
        <a:prstGeom prst="rect">
          <a:avLst/>
        </a:prstGeom>
      </xdr:spPr>
    </xdr:pic>
    <xdr:clientData/>
  </xdr:twoCellAnchor>
  <xdr:oneCellAnchor>
    <xdr:from>
      <xdr:col>5</xdr:col>
      <xdr:colOff>0</xdr:colOff>
      <xdr:row>1</xdr:row>
      <xdr:rowOff>1</xdr:rowOff>
    </xdr:from>
    <xdr:ext cx="1301750" cy="387237"/>
    <xdr:pic>
      <xdr:nvPicPr>
        <xdr:cNvPr id="7" name="Picture 6" descr="Natural Grey PPU18-10">
          <a:extLst>
            <a:ext uri="{FF2B5EF4-FFF2-40B4-BE49-F238E27FC236}">
              <a16:creationId xmlns:a16="http://schemas.microsoft.com/office/drawing/2014/main" id="{1A03FC5F-3BA4-4282-BD38-DCBA4E475742}"/>
            </a:ext>
            <a:ext uri="{C183D7F6-B498-43B3-948B-1728B52AA6E4}">
              <adec:decorative xmlns:adec="http://schemas.microsoft.com/office/drawing/2017/decorative" val="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29300" y="381001"/>
          <a:ext cx="1301750" cy="387237"/>
        </a:xfrm>
        <a:prstGeom prst="rect">
          <a:avLst/>
        </a:prstGeom>
      </xdr:spPr>
    </xdr:pic>
    <xdr:clientData/>
  </xdr:oneCellAnchor>
  <xdr:twoCellAnchor editAs="oneCell">
    <xdr:from>
      <xdr:col>5</xdr:col>
      <xdr:colOff>1</xdr:colOff>
      <xdr:row>7</xdr:row>
      <xdr:rowOff>1</xdr:rowOff>
    </xdr:from>
    <xdr:to>
      <xdr:col>6</xdr:col>
      <xdr:colOff>6350</xdr:colOff>
      <xdr:row>8</xdr:row>
      <xdr:rowOff>6350</xdr:rowOff>
    </xdr:to>
    <xdr:pic>
      <xdr:nvPicPr>
        <xdr:cNvPr id="8" name="Picture 7" descr="A picture containing green, screenshot&#10;&#10;Description automatically generated">
          <a:extLst>
            <a:ext uri="{FF2B5EF4-FFF2-40B4-BE49-F238E27FC236}">
              <a16:creationId xmlns:a16="http://schemas.microsoft.com/office/drawing/2014/main" id="{F3832E61-5BB4-465A-9829-CA6FFF4788F8}"/>
            </a:ext>
          </a:extLst>
        </xdr:cNvPr>
        <xdr:cNvPicPr>
          <a:picLocks noChangeAspect="1"/>
        </xdr:cNvPicPr>
      </xdr:nvPicPr>
      <xdr:blipFill>
        <a:blip xmlns:r="http://schemas.openxmlformats.org/officeDocument/2006/relationships" r:embed="rId4"/>
        <a:stretch>
          <a:fillRect/>
        </a:stretch>
      </xdr:blipFill>
      <xdr:spPr>
        <a:xfrm>
          <a:off x="5829301" y="2667001"/>
          <a:ext cx="1314449" cy="387349"/>
        </a:xfrm>
        <a:prstGeom prst="rect">
          <a:avLst/>
        </a:prstGeom>
      </xdr:spPr>
    </xdr:pic>
    <xdr:clientData/>
  </xdr:twoCellAnchor>
  <xdr:twoCellAnchor editAs="oneCell">
    <xdr:from>
      <xdr:col>5</xdr:col>
      <xdr:colOff>0</xdr:colOff>
      <xdr:row>8</xdr:row>
      <xdr:rowOff>0</xdr:rowOff>
    </xdr:from>
    <xdr:to>
      <xdr:col>6</xdr:col>
      <xdr:colOff>6349</xdr:colOff>
      <xdr:row>9</xdr:row>
      <xdr:rowOff>6349</xdr:rowOff>
    </xdr:to>
    <xdr:pic>
      <xdr:nvPicPr>
        <xdr:cNvPr id="9" name="Picture 8" descr="A picture containing green, screenshot&#10;&#10;Description automatically generated">
          <a:extLst>
            <a:ext uri="{FF2B5EF4-FFF2-40B4-BE49-F238E27FC236}">
              <a16:creationId xmlns:a16="http://schemas.microsoft.com/office/drawing/2014/main" id="{B877954E-A24D-4156-8BB8-42909CBEEF9A}"/>
            </a:ext>
          </a:extLst>
        </xdr:cNvPr>
        <xdr:cNvPicPr>
          <a:picLocks noChangeAspect="1"/>
        </xdr:cNvPicPr>
      </xdr:nvPicPr>
      <xdr:blipFill>
        <a:blip xmlns:r="http://schemas.openxmlformats.org/officeDocument/2006/relationships" r:embed="rId4"/>
        <a:stretch>
          <a:fillRect/>
        </a:stretch>
      </xdr:blipFill>
      <xdr:spPr>
        <a:xfrm>
          <a:off x="5829300" y="3048000"/>
          <a:ext cx="1314449" cy="387349"/>
        </a:xfrm>
        <a:prstGeom prst="rect">
          <a:avLst/>
        </a:prstGeom>
      </xdr:spPr>
    </xdr:pic>
    <xdr:clientData/>
  </xdr:twoCellAnchor>
  <xdr:twoCellAnchor editAs="oneCell">
    <xdr:from>
      <xdr:col>5</xdr:col>
      <xdr:colOff>0</xdr:colOff>
      <xdr:row>9</xdr:row>
      <xdr:rowOff>1</xdr:rowOff>
    </xdr:from>
    <xdr:to>
      <xdr:col>6</xdr:col>
      <xdr:colOff>31750</xdr:colOff>
      <xdr:row>10</xdr:row>
      <xdr:rowOff>19050</xdr:rowOff>
    </xdr:to>
    <xdr:pic>
      <xdr:nvPicPr>
        <xdr:cNvPr id="10" name="Picture 9" descr="A picture containing white, design&#10;&#10;Description automatically generated">
          <a:extLst>
            <a:ext uri="{FF2B5EF4-FFF2-40B4-BE49-F238E27FC236}">
              <a16:creationId xmlns:a16="http://schemas.microsoft.com/office/drawing/2014/main" id="{A1B160B6-483E-4C02-BA6F-8C0C0D138EE6}"/>
            </a:ext>
          </a:extLst>
        </xdr:cNvPr>
        <xdr:cNvPicPr>
          <a:picLocks noChangeAspect="1"/>
        </xdr:cNvPicPr>
      </xdr:nvPicPr>
      <xdr:blipFill>
        <a:blip xmlns:r="http://schemas.openxmlformats.org/officeDocument/2006/relationships" r:embed="rId5"/>
        <a:stretch>
          <a:fillRect/>
        </a:stretch>
      </xdr:blipFill>
      <xdr:spPr>
        <a:xfrm>
          <a:off x="5829300" y="3429001"/>
          <a:ext cx="1339850" cy="400049"/>
        </a:xfrm>
        <a:prstGeom prst="rect">
          <a:avLst/>
        </a:prstGeom>
      </xdr:spPr>
    </xdr:pic>
    <xdr:clientData/>
  </xdr:twoCellAnchor>
  <xdr:twoCellAnchor editAs="oneCell">
    <xdr:from>
      <xdr:col>5</xdr:col>
      <xdr:colOff>0</xdr:colOff>
      <xdr:row>10</xdr:row>
      <xdr:rowOff>0</xdr:rowOff>
    </xdr:from>
    <xdr:to>
      <xdr:col>6</xdr:col>
      <xdr:colOff>31750</xdr:colOff>
      <xdr:row>11</xdr:row>
      <xdr:rowOff>19049</xdr:rowOff>
    </xdr:to>
    <xdr:pic>
      <xdr:nvPicPr>
        <xdr:cNvPr id="11" name="Picture 10" descr="A picture containing white, design&#10;&#10;Description automatically generated">
          <a:extLst>
            <a:ext uri="{FF2B5EF4-FFF2-40B4-BE49-F238E27FC236}">
              <a16:creationId xmlns:a16="http://schemas.microsoft.com/office/drawing/2014/main" id="{BA30D6E7-4483-436B-B620-D77C75569320}"/>
            </a:ext>
          </a:extLst>
        </xdr:cNvPr>
        <xdr:cNvPicPr>
          <a:picLocks noChangeAspect="1"/>
        </xdr:cNvPicPr>
      </xdr:nvPicPr>
      <xdr:blipFill>
        <a:blip xmlns:r="http://schemas.openxmlformats.org/officeDocument/2006/relationships" r:embed="rId5"/>
        <a:stretch>
          <a:fillRect/>
        </a:stretch>
      </xdr:blipFill>
      <xdr:spPr>
        <a:xfrm>
          <a:off x="5829300" y="3810000"/>
          <a:ext cx="1339850" cy="4000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6">
    <wetp:webextensionref xmlns:r="http://schemas.openxmlformats.org/officeDocument/2006/relationships" r:id="rId1"/>
  </wetp:taskpane>
  <wetp:taskpane dockstate="right" visibility="0" width="525" row="7">
    <wetp:webextensionref xmlns:r="http://schemas.openxmlformats.org/officeDocument/2006/relationships" r:id="rId2"/>
  </wetp:taskpane>
</wetp:taskpanes>
</file>

<file path=xl/webextensions/webextension1.xml><?xml version="1.0" encoding="utf-8"?>
<we:webextension xmlns:we="http://schemas.microsoft.com/office/webextensions/webextension/2010/11" id="{EDBA9454-2C85-4112-A9D6-8DE483FAE327}">
  <we:reference id="wa200005502" version="1.0.0.11" store="en-US" storeType="OMEX"/>
  <we:alternateReferences>
    <we:reference id="wa200005502" version="1.0.0.11" store="wa200005502" storeType="OMEX"/>
  </we:alternateReferences>
  <we:properties>
    <we:property name="docId" value="&quot;X0VVqYg5JEIqenQQaeYxj&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List>
    </a:ext>
  </we:extLst>
</we:webextension>
</file>

<file path=xl/webextensions/webextension2.xml><?xml version="1.0" encoding="utf-8"?>
<we:webextension xmlns:we="http://schemas.microsoft.com/office/webextensions/webextension/2010/11" id="{A76FBE8D-120B-4591-90E3-450AF811D5A0}">
  <we:reference id="wa200005271" version="2.4.3.0" store="en-US" storeType="OMEX"/>
  <we:alternateReferences>
    <we:reference id="wa200005271" version="2.4.3.0" store="wa200005271"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20999-C50B-4354-9827-EAA04CD7C2E4}">
  <dimension ref="A1:J2778"/>
  <sheetViews>
    <sheetView zoomScale="80" zoomScaleNormal="80" workbookViewId="0">
      <pane ySplit="1" topLeftCell="A635" activePane="bottomLeft" state="frozen"/>
      <selection pane="bottomLeft" activeCell="B1921" sqref="B1921"/>
    </sheetView>
  </sheetViews>
  <sheetFormatPr defaultColWidth="8.625" defaultRowHeight="15.75"/>
  <cols>
    <col min="1" max="1" width="14.625" style="171" customWidth="1"/>
    <col min="2" max="2" width="86.375" style="221" customWidth="1"/>
    <col min="3" max="3" width="9.125" style="171" customWidth="1"/>
    <col min="4" max="4" width="19.625" style="171" customWidth="1"/>
    <col min="5" max="5" width="21.375" style="171" customWidth="1"/>
    <col min="6" max="7" width="8.625" style="171"/>
    <col min="8" max="8" width="9.625" style="171" customWidth="1"/>
    <col min="9" max="9" width="9.875" style="171" customWidth="1"/>
    <col min="10" max="10" width="10.625" style="171" customWidth="1"/>
    <col min="11" max="16384" width="8.625" style="171"/>
  </cols>
  <sheetData>
    <row r="1" spans="1:10" s="220" customFormat="1" ht="33" customHeight="1" thickBot="1">
      <c r="A1" s="220" t="s">
        <v>3825</v>
      </c>
      <c r="B1" s="220" t="s">
        <v>4839</v>
      </c>
      <c r="C1" s="220" t="s">
        <v>2418</v>
      </c>
      <c r="D1" s="220" t="s">
        <v>4840</v>
      </c>
      <c r="E1" s="220" t="s">
        <v>4841</v>
      </c>
      <c r="F1" s="220" t="s">
        <v>4842</v>
      </c>
      <c r="G1" s="220" t="s">
        <v>4843</v>
      </c>
      <c r="H1" s="220" t="s">
        <v>4844</v>
      </c>
      <c r="I1" s="220" t="s">
        <v>4845</v>
      </c>
      <c r="J1" s="220" t="s">
        <v>4846</v>
      </c>
    </row>
    <row r="2" spans="1:10">
      <c r="A2" s="171" t="s">
        <v>4847</v>
      </c>
      <c r="B2" s="221" t="s">
        <v>4940</v>
      </c>
      <c r="C2" s="171" t="s">
        <v>11</v>
      </c>
      <c r="E2" s="171" t="s">
        <v>4941</v>
      </c>
    </row>
    <row r="3" spans="1:10">
      <c r="A3" s="171" t="s">
        <v>4847</v>
      </c>
      <c r="B3" s="221" t="s">
        <v>4942</v>
      </c>
      <c r="C3" s="171" t="s">
        <v>11</v>
      </c>
      <c r="E3" s="171" t="s">
        <v>4943</v>
      </c>
    </row>
    <row r="4" spans="1:10">
      <c r="A4" s="171" t="s">
        <v>4847</v>
      </c>
      <c r="B4" s="221" t="s">
        <v>4944</v>
      </c>
      <c r="C4" s="171" t="s">
        <v>11</v>
      </c>
      <c r="E4" s="171" t="s">
        <v>4943</v>
      </c>
    </row>
    <row r="5" spans="1:10">
      <c r="A5" s="171" t="s">
        <v>4847</v>
      </c>
      <c r="B5" s="221" t="s">
        <v>4971</v>
      </c>
      <c r="C5" s="171" t="s">
        <v>11</v>
      </c>
      <c r="E5" s="171" t="s">
        <v>4943</v>
      </c>
    </row>
    <row r="6" spans="1:10">
      <c r="A6" s="171" t="s">
        <v>4847</v>
      </c>
      <c r="B6" s="221" t="s">
        <v>4848</v>
      </c>
      <c r="C6" s="171" t="s">
        <v>11</v>
      </c>
      <c r="D6" s="171" t="s">
        <v>4849</v>
      </c>
      <c r="E6" s="171" t="s">
        <v>4850</v>
      </c>
    </row>
    <row r="7" spans="1:10">
      <c r="A7" s="171" t="s">
        <v>4847</v>
      </c>
      <c r="B7" s="221" t="s">
        <v>4880</v>
      </c>
      <c r="C7" s="171" t="s">
        <v>11</v>
      </c>
      <c r="E7" s="171" t="s">
        <v>4850</v>
      </c>
    </row>
    <row r="8" spans="1:10">
      <c r="A8" s="171" t="s">
        <v>4847</v>
      </c>
      <c r="B8" s="221" t="s">
        <v>4924</v>
      </c>
      <c r="C8" s="171" t="s">
        <v>11</v>
      </c>
      <c r="E8" s="171" t="s">
        <v>4850</v>
      </c>
    </row>
    <row r="9" spans="1:10">
      <c r="A9" s="171" t="s">
        <v>4847</v>
      </c>
      <c r="B9" s="221" t="s">
        <v>4933</v>
      </c>
      <c r="C9" s="171" t="s">
        <v>11</v>
      </c>
      <c r="E9" s="171" t="s">
        <v>4850</v>
      </c>
    </row>
    <row r="10" spans="1:10">
      <c r="A10" s="171" t="s">
        <v>4847</v>
      </c>
      <c r="B10" s="221" t="s">
        <v>4945</v>
      </c>
      <c r="C10" s="171" t="s">
        <v>11</v>
      </c>
      <c r="E10" s="171" t="s">
        <v>4850</v>
      </c>
    </row>
    <row r="11" spans="1:10">
      <c r="A11" s="171" t="s">
        <v>4847</v>
      </c>
      <c r="B11" s="221" t="s">
        <v>4973</v>
      </c>
      <c r="C11" s="171" t="s">
        <v>11</v>
      </c>
      <c r="E11" s="171" t="s">
        <v>4850</v>
      </c>
    </row>
    <row r="12" spans="1:10">
      <c r="A12" s="171" t="s">
        <v>4847</v>
      </c>
      <c r="B12" s="221" t="s">
        <v>4975</v>
      </c>
      <c r="C12" s="171" t="s">
        <v>11</v>
      </c>
      <c r="E12" s="171" t="s">
        <v>4850</v>
      </c>
    </row>
    <row r="13" spans="1:10">
      <c r="A13" s="171" t="s">
        <v>4847</v>
      </c>
      <c r="B13" s="221" t="s">
        <v>4988</v>
      </c>
      <c r="C13" s="171" t="s">
        <v>11</v>
      </c>
      <c r="E13" s="171" t="s">
        <v>4850</v>
      </c>
    </row>
    <row r="14" spans="1:10">
      <c r="A14" s="171" t="s">
        <v>4847</v>
      </c>
      <c r="B14" s="221" t="s">
        <v>4990</v>
      </c>
      <c r="C14" s="171" t="s">
        <v>11</v>
      </c>
      <c r="E14" s="171" t="s">
        <v>4850</v>
      </c>
    </row>
    <row r="15" spans="1:10">
      <c r="A15" s="171" t="s">
        <v>4847</v>
      </c>
      <c r="B15" s="221" t="s">
        <v>4994</v>
      </c>
      <c r="C15" s="171" t="s">
        <v>11</v>
      </c>
      <c r="E15" s="171" t="s">
        <v>4850</v>
      </c>
    </row>
    <row r="16" spans="1:10">
      <c r="A16" s="171" t="s">
        <v>4847</v>
      </c>
      <c r="B16" s="221" t="s">
        <v>5015</v>
      </c>
      <c r="C16" s="171" t="s">
        <v>11</v>
      </c>
      <c r="E16" s="171" t="s">
        <v>4850</v>
      </c>
    </row>
    <row r="17" spans="1:5">
      <c r="A17" s="171" t="s">
        <v>4847</v>
      </c>
      <c r="B17" s="221" t="s">
        <v>5036</v>
      </c>
      <c r="C17" s="171" t="s">
        <v>11</v>
      </c>
      <c r="E17" s="171" t="s">
        <v>4850</v>
      </c>
    </row>
    <row r="18" spans="1:5">
      <c r="A18" s="171" t="s">
        <v>4847</v>
      </c>
      <c r="B18" s="221" t="s">
        <v>5050</v>
      </c>
      <c r="C18" s="171" t="s">
        <v>11</v>
      </c>
      <c r="E18" s="171" t="s">
        <v>4850</v>
      </c>
    </row>
    <row r="19" spans="1:5">
      <c r="A19" s="171" t="s">
        <v>4847</v>
      </c>
      <c r="B19" s="221" t="s">
        <v>4930</v>
      </c>
      <c r="C19" s="171" t="s">
        <v>11</v>
      </c>
      <c r="E19" s="171" t="s">
        <v>4931</v>
      </c>
    </row>
    <row r="20" spans="1:5">
      <c r="A20" s="171" t="s">
        <v>4847</v>
      </c>
      <c r="B20" s="221" t="s">
        <v>4976</v>
      </c>
      <c r="C20" s="171" t="s">
        <v>11</v>
      </c>
      <c r="E20" s="171" t="s">
        <v>4931</v>
      </c>
    </row>
    <row r="21" spans="1:5">
      <c r="A21" s="171" t="s">
        <v>4847</v>
      </c>
      <c r="B21" s="221" t="s">
        <v>5053</v>
      </c>
      <c r="C21" s="171" t="s">
        <v>11</v>
      </c>
      <c r="E21" s="171" t="s">
        <v>4931</v>
      </c>
    </row>
    <row r="22" spans="1:5">
      <c r="A22" s="171" t="s">
        <v>4847</v>
      </c>
      <c r="B22" s="221" t="s">
        <v>5066</v>
      </c>
      <c r="C22" s="171" t="s">
        <v>11</v>
      </c>
      <c r="E22" s="171" t="s">
        <v>4931</v>
      </c>
    </row>
    <row r="23" spans="1:5">
      <c r="A23" s="171" t="s">
        <v>4847</v>
      </c>
      <c r="B23" s="221" t="s">
        <v>4991</v>
      </c>
      <c r="C23" s="171" t="s">
        <v>11</v>
      </c>
    </row>
    <row r="24" spans="1:5">
      <c r="A24" s="171" t="s">
        <v>4847</v>
      </c>
      <c r="B24" s="221" t="s">
        <v>3791</v>
      </c>
      <c r="C24" s="171" t="s">
        <v>11</v>
      </c>
    </row>
    <row r="25" spans="1:5">
      <c r="A25" s="171" t="s">
        <v>4847</v>
      </c>
      <c r="B25" s="221" t="s">
        <v>4851</v>
      </c>
    </row>
    <row r="26" spans="1:5">
      <c r="A26" s="171" t="s">
        <v>4847</v>
      </c>
      <c r="B26" s="221" t="s">
        <v>4852</v>
      </c>
    </row>
    <row r="27" spans="1:5">
      <c r="A27" s="171" t="s">
        <v>4847</v>
      </c>
      <c r="B27" s="221" t="s">
        <v>4853</v>
      </c>
    </row>
    <row r="28" spans="1:5">
      <c r="A28" s="171" t="s">
        <v>4847</v>
      </c>
      <c r="B28" s="221" t="s">
        <v>4854</v>
      </c>
    </row>
    <row r="29" spans="1:5">
      <c r="A29" s="171" t="s">
        <v>4847</v>
      </c>
      <c r="B29" s="221" t="s">
        <v>4855</v>
      </c>
    </row>
    <row r="30" spans="1:5">
      <c r="A30" s="171" t="s">
        <v>4847</v>
      </c>
      <c r="B30" s="221" t="s">
        <v>4856</v>
      </c>
    </row>
    <row r="31" spans="1:5">
      <c r="A31" s="171" t="s">
        <v>4847</v>
      </c>
      <c r="B31" s="221" t="s">
        <v>4857</v>
      </c>
    </row>
    <row r="32" spans="1:5">
      <c r="A32" s="171" t="s">
        <v>4847</v>
      </c>
      <c r="B32" s="221" t="s">
        <v>4858</v>
      </c>
    </row>
    <row r="33" spans="1:2">
      <c r="A33" s="171" t="s">
        <v>4847</v>
      </c>
      <c r="B33" s="221" t="s">
        <v>4859</v>
      </c>
    </row>
    <row r="34" spans="1:2">
      <c r="A34" s="171" t="s">
        <v>4847</v>
      </c>
      <c r="B34" s="221" t="s">
        <v>4860</v>
      </c>
    </row>
    <row r="35" spans="1:2">
      <c r="A35" s="171" t="s">
        <v>4847</v>
      </c>
      <c r="B35" s="221" t="s">
        <v>4861</v>
      </c>
    </row>
    <row r="36" spans="1:2">
      <c r="A36" s="171" t="s">
        <v>4847</v>
      </c>
      <c r="B36" s="221" t="s">
        <v>4862</v>
      </c>
    </row>
    <row r="37" spans="1:2">
      <c r="A37" s="171" t="s">
        <v>4847</v>
      </c>
      <c r="B37" s="221" t="s">
        <v>4863</v>
      </c>
    </row>
    <row r="38" spans="1:2">
      <c r="A38" s="171" t="s">
        <v>4847</v>
      </c>
      <c r="B38" s="221" t="s">
        <v>4864</v>
      </c>
    </row>
    <row r="39" spans="1:2">
      <c r="A39" s="171" t="s">
        <v>4847</v>
      </c>
      <c r="B39" s="221" t="s">
        <v>4865</v>
      </c>
    </row>
    <row r="40" spans="1:2">
      <c r="A40" s="171" t="s">
        <v>4847</v>
      </c>
      <c r="B40" s="221" t="s">
        <v>4866</v>
      </c>
    </row>
    <row r="41" spans="1:2">
      <c r="A41" s="171" t="s">
        <v>4847</v>
      </c>
      <c r="B41" s="221" t="s">
        <v>4867</v>
      </c>
    </row>
    <row r="42" spans="1:2">
      <c r="A42" s="171" t="s">
        <v>4847</v>
      </c>
      <c r="B42" s="221" t="s">
        <v>4868</v>
      </c>
    </row>
    <row r="43" spans="1:2">
      <c r="A43" s="171" t="s">
        <v>4847</v>
      </c>
      <c r="B43" s="221" t="s">
        <v>4869</v>
      </c>
    </row>
    <row r="44" spans="1:2">
      <c r="A44" s="171" t="s">
        <v>4847</v>
      </c>
      <c r="B44" s="221" t="s">
        <v>4870</v>
      </c>
    </row>
    <row r="45" spans="1:2">
      <c r="A45" s="171" t="s">
        <v>4847</v>
      </c>
      <c r="B45" s="221" t="s">
        <v>4871</v>
      </c>
    </row>
    <row r="46" spans="1:2">
      <c r="A46" s="171" t="s">
        <v>4847</v>
      </c>
      <c r="B46" s="221" t="s">
        <v>4872</v>
      </c>
    </row>
    <row r="47" spans="1:2">
      <c r="A47" s="171" t="s">
        <v>4847</v>
      </c>
      <c r="B47" s="221" t="s">
        <v>4873</v>
      </c>
    </row>
    <row r="48" spans="1:2">
      <c r="A48" s="171" t="s">
        <v>4847</v>
      </c>
      <c r="B48" s="221" t="s">
        <v>4874</v>
      </c>
    </row>
    <row r="49" spans="1:2">
      <c r="A49" s="171" t="s">
        <v>4847</v>
      </c>
      <c r="B49" s="221" t="s">
        <v>4875</v>
      </c>
    </row>
    <row r="50" spans="1:2">
      <c r="A50" s="171" t="s">
        <v>4847</v>
      </c>
      <c r="B50" s="221" t="s">
        <v>4876</v>
      </c>
    </row>
    <row r="51" spans="1:2">
      <c r="A51" s="171" t="s">
        <v>4847</v>
      </c>
      <c r="B51" s="221" t="s">
        <v>4877</v>
      </c>
    </row>
    <row r="52" spans="1:2">
      <c r="A52" s="171" t="s">
        <v>4847</v>
      </c>
      <c r="B52" s="221" t="s">
        <v>4878</v>
      </c>
    </row>
    <row r="53" spans="1:2">
      <c r="A53" s="171" t="s">
        <v>4847</v>
      </c>
      <c r="B53" s="221" t="s">
        <v>4879</v>
      </c>
    </row>
    <row r="54" spans="1:2">
      <c r="A54" s="171" t="s">
        <v>4847</v>
      </c>
      <c r="B54" s="221" t="s">
        <v>4881</v>
      </c>
    </row>
    <row r="55" spans="1:2">
      <c r="A55" s="171" t="s">
        <v>4847</v>
      </c>
      <c r="B55" s="221" t="s">
        <v>4882</v>
      </c>
    </row>
    <row r="56" spans="1:2">
      <c r="A56" s="171" t="s">
        <v>4847</v>
      </c>
      <c r="B56" s="221" t="s">
        <v>4883</v>
      </c>
    </row>
    <row r="57" spans="1:2">
      <c r="A57" s="171" t="s">
        <v>4847</v>
      </c>
      <c r="B57" s="221" t="s">
        <v>4884</v>
      </c>
    </row>
    <row r="58" spans="1:2">
      <c r="A58" s="171" t="s">
        <v>4847</v>
      </c>
      <c r="B58" s="221" t="s">
        <v>4885</v>
      </c>
    </row>
    <row r="59" spans="1:2">
      <c r="A59" s="171" t="s">
        <v>4847</v>
      </c>
      <c r="B59" s="221" t="s">
        <v>4886</v>
      </c>
    </row>
    <row r="60" spans="1:2">
      <c r="A60" s="171" t="s">
        <v>4847</v>
      </c>
      <c r="B60" s="221" t="s">
        <v>4887</v>
      </c>
    </row>
    <row r="61" spans="1:2">
      <c r="A61" s="171" t="s">
        <v>4847</v>
      </c>
      <c r="B61" s="221" t="s">
        <v>4888</v>
      </c>
    </row>
    <row r="62" spans="1:2">
      <c r="A62" s="171" t="s">
        <v>4847</v>
      </c>
      <c r="B62" s="221" t="s">
        <v>4889</v>
      </c>
    </row>
    <row r="63" spans="1:2">
      <c r="A63" s="171" t="s">
        <v>4847</v>
      </c>
      <c r="B63" s="221" t="s">
        <v>4890</v>
      </c>
    </row>
    <row r="64" spans="1:2">
      <c r="A64" s="171" t="s">
        <v>4847</v>
      </c>
      <c r="B64" s="221" t="s">
        <v>4891</v>
      </c>
    </row>
    <row r="65" spans="1:2">
      <c r="A65" s="171" t="s">
        <v>4847</v>
      </c>
      <c r="B65" s="221" t="s">
        <v>4892</v>
      </c>
    </row>
    <row r="66" spans="1:2">
      <c r="A66" s="171" t="s">
        <v>4847</v>
      </c>
      <c r="B66" s="221" t="s">
        <v>4893</v>
      </c>
    </row>
    <row r="67" spans="1:2">
      <c r="A67" s="171" t="s">
        <v>4847</v>
      </c>
      <c r="B67" s="221" t="s">
        <v>4894</v>
      </c>
    </row>
    <row r="68" spans="1:2">
      <c r="A68" s="171" t="s">
        <v>4847</v>
      </c>
      <c r="B68" s="221" t="s">
        <v>4895</v>
      </c>
    </row>
    <row r="69" spans="1:2">
      <c r="A69" s="171" t="s">
        <v>4847</v>
      </c>
      <c r="B69" s="221" t="s">
        <v>4896</v>
      </c>
    </row>
    <row r="70" spans="1:2">
      <c r="A70" s="171" t="s">
        <v>4847</v>
      </c>
      <c r="B70" s="221" t="s">
        <v>4897</v>
      </c>
    </row>
    <row r="71" spans="1:2">
      <c r="A71" s="171" t="s">
        <v>4847</v>
      </c>
      <c r="B71" s="221" t="s">
        <v>4898</v>
      </c>
    </row>
    <row r="72" spans="1:2">
      <c r="A72" s="171" t="s">
        <v>4847</v>
      </c>
      <c r="B72" s="221" t="s">
        <v>4899</v>
      </c>
    </row>
    <row r="73" spans="1:2">
      <c r="A73" s="171" t="s">
        <v>4847</v>
      </c>
      <c r="B73" s="221" t="s">
        <v>4900</v>
      </c>
    </row>
    <row r="74" spans="1:2">
      <c r="A74" s="171" t="s">
        <v>4847</v>
      </c>
      <c r="B74" s="221" t="s">
        <v>4901</v>
      </c>
    </row>
    <row r="75" spans="1:2">
      <c r="A75" s="171" t="s">
        <v>4847</v>
      </c>
      <c r="B75" s="221" t="s">
        <v>4902</v>
      </c>
    </row>
    <row r="76" spans="1:2">
      <c r="A76" s="171" t="s">
        <v>4847</v>
      </c>
      <c r="B76" s="221" t="s">
        <v>4903</v>
      </c>
    </row>
    <row r="77" spans="1:2">
      <c r="A77" s="171" t="s">
        <v>4847</v>
      </c>
      <c r="B77" s="221" t="s">
        <v>4904</v>
      </c>
    </row>
    <row r="78" spans="1:2">
      <c r="A78" s="171" t="s">
        <v>4847</v>
      </c>
      <c r="B78" s="221" t="s">
        <v>4905</v>
      </c>
    </row>
    <row r="79" spans="1:2">
      <c r="A79" s="171" t="s">
        <v>4847</v>
      </c>
      <c r="B79" s="221" t="s">
        <v>4906</v>
      </c>
    </row>
    <row r="80" spans="1:2">
      <c r="A80" s="171" t="s">
        <v>4847</v>
      </c>
      <c r="B80" s="221" t="s">
        <v>4907</v>
      </c>
    </row>
    <row r="81" spans="1:2">
      <c r="A81" s="171" t="s">
        <v>4847</v>
      </c>
      <c r="B81" s="221" t="s">
        <v>4908</v>
      </c>
    </row>
    <row r="82" spans="1:2">
      <c r="A82" s="171" t="s">
        <v>4847</v>
      </c>
      <c r="B82" s="221" t="s">
        <v>4909</v>
      </c>
    </row>
    <row r="83" spans="1:2">
      <c r="A83" s="171" t="s">
        <v>4847</v>
      </c>
      <c r="B83" s="221" t="s">
        <v>4910</v>
      </c>
    </row>
    <row r="84" spans="1:2">
      <c r="A84" s="171" t="s">
        <v>4847</v>
      </c>
      <c r="B84" s="221" t="s">
        <v>4911</v>
      </c>
    </row>
    <row r="85" spans="1:2">
      <c r="A85" s="171" t="s">
        <v>4847</v>
      </c>
      <c r="B85" s="221" t="s">
        <v>4912</v>
      </c>
    </row>
    <row r="86" spans="1:2">
      <c r="A86" s="171" t="s">
        <v>4847</v>
      </c>
      <c r="B86" s="221" t="s">
        <v>4913</v>
      </c>
    </row>
    <row r="87" spans="1:2">
      <c r="A87" s="171" t="s">
        <v>4847</v>
      </c>
      <c r="B87" s="221" t="s">
        <v>4914</v>
      </c>
    </row>
    <row r="88" spans="1:2">
      <c r="A88" s="171" t="s">
        <v>4847</v>
      </c>
      <c r="B88" s="221" t="s">
        <v>4915</v>
      </c>
    </row>
    <row r="89" spans="1:2">
      <c r="A89" s="171" t="s">
        <v>4847</v>
      </c>
      <c r="B89" s="221" t="s">
        <v>4916</v>
      </c>
    </row>
    <row r="90" spans="1:2">
      <c r="A90" s="171" t="s">
        <v>4847</v>
      </c>
      <c r="B90" s="221" t="s">
        <v>4917</v>
      </c>
    </row>
    <row r="91" spans="1:2">
      <c r="A91" s="171" t="s">
        <v>4847</v>
      </c>
      <c r="B91" s="221" t="s">
        <v>4918</v>
      </c>
    </row>
    <row r="92" spans="1:2">
      <c r="A92" s="171" t="s">
        <v>4847</v>
      </c>
      <c r="B92" s="221" t="s">
        <v>4919</v>
      </c>
    </row>
    <row r="93" spans="1:2">
      <c r="A93" s="171" t="s">
        <v>4847</v>
      </c>
      <c r="B93" s="221" t="s">
        <v>4920</v>
      </c>
    </row>
    <row r="94" spans="1:2">
      <c r="A94" s="171" t="s">
        <v>4847</v>
      </c>
      <c r="B94" s="221" t="s">
        <v>4921</v>
      </c>
    </row>
    <row r="95" spans="1:2">
      <c r="A95" s="171" t="s">
        <v>4847</v>
      </c>
      <c r="B95" s="221" t="s">
        <v>4922</v>
      </c>
    </row>
    <row r="96" spans="1:2">
      <c r="A96" s="171" t="s">
        <v>4847</v>
      </c>
      <c r="B96" s="221" t="s">
        <v>4923</v>
      </c>
    </row>
    <row r="97" spans="1:2">
      <c r="A97" s="171" t="s">
        <v>4847</v>
      </c>
      <c r="B97" s="221" t="s">
        <v>4925</v>
      </c>
    </row>
    <row r="98" spans="1:2">
      <c r="A98" s="171" t="s">
        <v>4847</v>
      </c>
      <c r="B98" s="221" t="s">
        <v>4926</v>
      </c>
    </row>
    <row r="99" spans="1:2">
      <c r="A99" s="171" t="s">
        <v>4847</v>
      </c>
      <c r="B99" s="221" t="s">
        <v>4927</v>
      </c>
    </row>
    <row r="100" spans="1:2">
      <c r="A100" s="171" t="s">
        <v>4847</v>
      </c>
      <c r="B100" s="221" t="s">
        <v>4928</v>
      </c>
    </row>
    <row r="101" spans="1:2">
      <c r="A101" s="171" t="s">
        <v>4847</v>
      </c>
      <c r="B101" s="221" t="s">
        <v>4929</v>
      </c>
    </row>
    <row r="102" spans="1:2">
      <c r="A102" s="171" t="s">
        <v>4847</v>
      </c>
      <c r="B102" s="221" t="s">
        <v>4932</v>
      </c>
    </row>
    <row r="103" spans="1:2">
      <c r="A103" s="171" t="s">
        <v>4847</v>
      </c>
      <c r="B103" s="221" t="s">
        <v>4934</v>
      </c>
    </row>
    <row r="104" spans="1:2">
      <c r="A104" s="171" t="s">
        <v>4847</v>
      </c>
      <c r="B104" s="221" t="s">
        <v>4935</v>
      </c>
    </row>
    <row r="105" spans="1:2">
      <c r="A105" s="171" t="s">
        <v>4847</v>
      </c>
      <c r="B105" s="221" t="s">
        <v>4936</v>
      </c>
    </row>
    <row r="106" spans="1:2">
      <c r="A106" s="171" t="s">
        <v>4847</v>
      </c>
      <c r="B106" s="221" t="s">
        <v>4937</v>
      </c>
    </row>
    <row r="107" spans="1:2">
      <c r="A107" s="171" t="s">
        <v>4847</v>
      </c>
      <c r="B107" s="221" t="s">
        <v>4938</v>
      </c>
    </row>
    <row r="108" spans="1:2">
      <c r="A108" s="171" t="s">
        <v>4847</v>
      </c>
      <c r="B108" s="221" t="s">
        <v>4939</v>
      </c>
    </row>
    <row r="109" spans="1:2">
      <c r="A109" s="171" t="s">
        <v>4847</v>
      </c>
      <c r="B109" s="221" t="s">
        <v>4946</v>
      </c>
    </row>
    <row r="110" spans="1:2">
      <c r="A110" s="171" t="s">
        <v>4847</v>
      </c>
      <c r="B110" s="221" t="s">
        <v>4947</v>
      </c>
    </row>
    <row r="111" spans="1:2">
      <c r="A111" s="171" t="s">
        <v>4847</v>
      </c>
      <c r="B111" s="221" t="s">
        <v>4948</v>
      </c>
    </row>
    <row r="112" spans="1:2">
      <c r="A112" s="171" t="s">
        <v>4847</v>
      </c>
      <c r="B112" s="221" t="s">
        <v>4949</v>
      </c>
    </row>
    <row r="113" spans="1:2">
      <c r="A113" s="171" t="s">
        <v>4847</v>
      </c>
      <c r="B113" s="221" t="s">
        <v>4950</v>
      </c>
    </row>
    <row r="114" spans="1:2">
      <c r="A114" s="171" t="s">
        <v>4847</v>
      </c>
      <c r="B114" s="221" t="s">
        <v>4951</v>
      </c>
    </row>
    <row r="115" spans="1:2">
      <c r="A115" s="171" t="s">
        <v>4847</v>
      </c>
      <c r="B115" s="221" t="s">
        <v>4952</v>
      </c>
    </row>
    <row r="116" spans="1:2">
      <c r="A116" s="171" t="s">
        <v>4847</v>
      </c>
      <c r="B116" s="221" t="s">
        <v>4953</v>
      </c>
    </row>
    <row r="117" spans="1:2">
      <c r="A117" s="171" t="s">
        <v>4847</v>
      </c>
      <c r="B117" s="221" t="s">
        <v>4954</v>
      </c>
    </row>
    <row r="118" spans="1:2">
      <c r="A118" s="171" t="s">
        <v>4847</v>
      </c>
      <c r="B118" s="221" t="s">
        <v>4955</v>
      </c>
    </row>
    <row r="119" spans="1:2">
      <c r="A119" s="171" t="s">
        <v>4847</v>
      </c>
      <c r="B119" s="221" t="s">
        <v>4956</v>
      </c>
    </row>
    <row r="120" spans="1:2">
      <c r="A120" s="171" t="s">
        <v>4847</v>
      </c>
      <c r="B120" s="221" t="s">
        <v>4957</v>
      </c>
    </row>
    <row r="121" spans="1:2">
      <c r="A121" s="171" t="s">
        <v>4847</v>
      </c>
      <c r="B121" s="221" t="s">
        <v>4958</v>
      </c>
    </row>
    <row r="122" spans="1:2">
      <c r="A122" s="171" t="s">
        <v>4847</v>
      </c>
      <c r="B122" s="221" t="s">
        <v>4959</v>
      </c>
    </row>
    <row r="123" spans="1:2">
      <c r="A123" s="171" t="s">
        <v>4847</v>
      </c>
      <c r="B123" s="221" t="s">
        <v>4960</v>
      </c>
    </row>
    <row r="124" spans="1:2">
      <c r="A124" s="171" t="s">
        <v>4847</v>
      </c>
      <c r="B124" s="221" t="s">
        <v>4961</v>
      </c>
    </row>
    <row r="125" spans="1:2">
      <c r="A125" s="171" t="s">
        <v>4847</v>
      </c>
      <c r="B125" s="221" t="s">
        <v>4962</v>
      </c>
    </row>
    <row r="126" spans="1:2">
      <c r="A126" s="171" t="s">
        <v>4847</v>
      </c>
      <c r="B126" s="221" t="s">
        <v>4963</v>
      </c>
    </row>
    <row r="127" spans="1:2">
      <c r="A127" s="171" t="s">
        <v>4847</v>
      </c>
      <c r="B127" s="221" t="s">
        <v>4964</v>
      </c>
    </row>
    <row r="128" spans="1:2">
      <c r="A128" s="171" t="s">
        <v>4847</v>
      </c>
      <c r="B128" s="221" t="s">
        <v>4965</v>
      </c>
    </row>
    <row r="129" spans="1:2">
      <c r="A129" s="171" t="s">
        <v>4847</v>
      </c>
      <c r="B129" s="221" t="s">
        <v>4966</v>
      </c>
    </row>
    <row r="130" spans="1:2">
      <c r="A130" s="171" t="s">
        <v>4847</v>
      </c>
      <c r="B130" s="221" t="s">
        <v>4967</v>
      </c>
    </row>
    <row r="131" spans="1:2">
      <c r="A131" s="171" t="s">
        <v>4847</v>
      </c>
      <c r="B131" s="221" t="s">
        <v>4968</v>
      </c>
    </row>
    <row r="132" spans="1:2">
      <c r="A132" s="171" t="s">
        <v>4847</v>
      </c>
      <c r="B132" s="221" t="s">
        <v>4969</v>
      </c>
    </row>
    <row r="133" spans="1:2">
      <c r="A133" s="171" t="s">
        <v>4847</v>
      </c>
      <c r="B133" s="221" t="s">
        <v>4970</v>
      </c>
    </row>
    <row r="134" spans="1:2">
      <c r="A134" s="171" t="s">
        <v>4847</v>
      </c>
      <c r="B134" s="221" t="s">
        <v>4972</v>
      </c>
    </row>
    <row r="135" spans="1:2">
      <c r="A135" s="171" t="s">
        <v>4847</v>
      </c>
      <c r="B135" s="221" t="s">
        <v>4974</v>
      </c>
    </row>
    <row r="136" spans="1:2">
      <c r="A136" s="171" t="s">
        <v>4847</v>
      </c>
      <c r="B136" s="221" t="s">
        <v>4977</v>
      </c>
    </row>
    <row r="137" spans="1:2">
      <c r="A137" s="171" t="s">
        <v>4847</v>
      </c>
      <c r="B137" s="221" t="s">
        <v>4978</v>
      </c>
    </row>
    <row r="138" spans="1:2">
      <c r="A138" s="171" t="s">
        <v>4847</v>
      </c>
      <c r="B138" s="221" t="s">
        <v>4979</v>
      </c>
    </row>
    <row r="139" spans="1:2">
      <c r="A139" s="171" t="s">
        <v>4847</v>
      </c>
      <c r="B139" s="221" t="s">
        <v>4980</v>
      </c>
    </row>
    <row r="140" spans="1:2">
      <c r="A140" s="171" t="s">
        <v>4847</v>
      </c>
      <c r="B140" s="221" t="s">
        <v>4981</v>
      </c>
    </row>
    <row r="141" spans="1:2">
      <c r="A141" s="171" t="s">
        <v>4847</v>
      </c>
      <c r="B141" s="221" t="s">
        <v>4982</v>
      </c>
    </row>
    <row r="142" spans="1:2">
      <c r="A142" s="171" t="s">
        <v>4847</v>
      </c>
      <c r="B142" s="221" t="s">
        <v>4983</v>
      </c>
    </row>
    <row r="143" spans="1:2">
      <c r="A143" s="171" t="s">
        <v>4847</v>
      </c>
      <c r="B143" s="221" t="s">
        <v>4984</v>
      </c>
    </row>
    <row r="144" spans="1:2">
      <c r="A144" s="171" t="s">
        <v>4847</v>
      </c>
      <c r="B144" s="221" t="s">
        <v>4985</v>
      </c>
    </row>
    <row r="145" spans="1:2">
      <c r="A145" s="171" t="s">
        <v>4847</v>
      </c>
      <c r="B145" s="221" t="s">
        <v>4986</v>
      </c>
    </row>
    <row r="146" spans="1:2">
      <c r="A146" s="171" t="s">
        <v>4847</v>
      </c>
      <c r="B146" s="221" t="s">
        <v>4987</v>
      </c>
    </row>
    <row r="147" spans="1:2">
      <c r="A147" s="171" t="s">
        <v>4847</v>
      </c>
      <c r="B147" s="221" t="s">
        <v>4989</v>
      </c>
    </row>
    <row r="148" spans="1:2">
      <c r="A148" s="171" t="s">
        <v>4847</v>
      </c>
      <c r="B148" s="221" t="s">
        <v>4992</v>
      </c>
    </row>
    <row r="149" spans="1:2">
      <c r="A149" s="171" t="s">
        <v>4847</v>
      </c>
      <c r="B149" s="221" t="s">
        <v>4993</v>
      </c>
    </row>
    <row r="150" spans="1:2">
      <c r="A150" s="171" t="s">
        <v>4847</v>
      </c>
      <c r="B150" s="221" t="s">
        <v>4995</v>
      </c>
    </row>
    <row r="151" spans="1:2">
      <c r="A151" s="171" t="s">
        <v>4847</v>
      </c>
      <c r="B151" s="221" t="s">
        <v>4996</v>
      </c>
    </row>
    <row r="152" spans="1:2">
      <c r="A152" s="171" t="s">
        <v>4847</v>
      </c>
      <c r="B152" s="221" t="s">
        <v>4997</v>
      </c>
    </row>
    <row r="153" spans="1:2">
      <c r="A153" s="171" t="s">
        <v>4847</v>
      </c>
      <c r="B153" s="221" t="s">
        <v>4998</v>
      </c>
    </row>
    <row r="154" spans="1:2">
      <c r="A154" s="171" t="s">
        <v>4847</v>
      </c>
      <c r="B154" s="221" t="s">
        <v>4999</v>
      </c>
    </row>
    <row r="155" spans="1:2">
      <c r="A155" s="171" t="s">
        <v>4847</v>
      </c>
      <c r="B155" s="221" t="s">
        <v>5000</v>
      </c>
    </row>
    <row r="156" spans="1:2">
      <c r="A156" s="171" t="s">
        <v>4847</v>
      </c>
      <c r="B156" s="221" t="s">
        <v>5001</v>
      </c>
    </row>
    <row r="157" spans="1:2">
      <c r="A157" s="171" t="s">
        <v>4847</v>
      </c>
      <c r="B157" s="221" t="s">
        <v>5002</v>
      </c>
    </row>
    <row r="158" spans="1:2">
      <c r="A158" s="171" t="s">
        <v>4847</v>
      </c>
      <c r="B158" s="221" t="s">
        <v>5003</v>
      </c>
    </row>
    <row r="159" spans="1:2">
      <c r="A159" s="171" t="s">
        <v>4847</v>
      </c>
      <c r="B159" s="221" t="s">
        <v>5004</v>
      </c>
    </row>
    <row r="160" spans="1:2">
      <c r="A160" s="171" t="s">
        <v>4847</v>
      </c>
      <c r="B160" s="221" t="s">
        <v>5005</v>
      </c>
    </row>
    <row r="161" spans="1:2">
      <c r="A161" s="171" t="s">
        <v>4847</v>
      </c>
      <c r="B161" s="221" t="s">
        <v>5006</v>
      </c>
    </row>
    <row r="162" spans="1:2">
      <c r="A162" s="171" t="s">
        <v>4847</v>
      </c>
      <c r="B162" s="221" t="s">
        <v>5007</v>
      </c>
    </row>
    <row r="163" spans="1:2">
      <c r="A163" s="171" t="s">
        <v>4847</v>
      </c>
      <c r="B163" s="221" t="s">
        <v>5008</v>
      </c>
    </row>
    <row r="164" spans="1:2">
      <c r="A164" s="171" t="s">
        <v>4847</v>
      </c>
      <c r="B164" s="221" t="s">
        <v>5009</v>
      </c>
    </row>
    <row r="165" spans="1:2">
      <c r="A165" s="171" t="s">
        <v>4847</v>
      </c>
      <c r="B165" s="221" t="s">
        <v>5010</v>
      </c>
    </row>
    <row r="166" spans="1:2">
      <c r="A166" s="171" t="s">
        <v>4847</v>
      </c>
      <c r="B166" s="221" t="s">
        <v>5011</v>
      </c>
    </row>
    <row r="167" spans="1:2">
      <c r="A167" s="171" t="s">
        <v>4847</v>
      </c>
      <c r="B167" s="221" t="s">
        <v>5012</v>
      </c>
    </row>
    <row r="168" spans="1:2">
      <c r="A168" s="171" t="s">
        <v>4847</v>
      </c>
      <c r="B168" s="221" t="s">
        <v>5013</v>
      </c>
    </row>
    <row r="169" spans="1:2">
      <c r="A169" s="171" t="s">
        <v>4847</v>
      </c>
      <c r="B169" s="221" t="s">
        <v>5014</v>
      </c>
    </row>
    <row r="170" spans="1:2">
      <c r="A170" s="171" t="s">
        <v>4847</v>
      </c>
      <c r="B170" s="221" t="s">
        <v>5016</v>
      </c>
    </row>
    <row r="171" spans="1:2">
      <c r="A171" s="171" t="s">
        <v>4847</v>
      </c>
      <c r="B171" s="221" t="s">
        <v>5017</v>
      </c>
    </row>
    <row r="172" spans="1:2">
      <c r="A172" s="171" t="s">
        <v>4847</v>
      </c>
      <c r="B172" s="221" t="s">
        <v>5018</v>
      </c>
    </row>
    <row r="173" spans="1:2">
      <c r="A173" s="171" t="s">
        <v>4847</v>
      </c>
      <c r="B173" s="221" t="s">
        <v>5019</v>
      </c>
    </row>
    <row r="174" spans="1:2">
      <c r="A174" s="171" t="s">
        <v>4847</v>
      </c>
      <c r="B174" s="221" t="s">
        <v>5020</v>
      </c>
    </row>
    <row r="175" spans="1:2">
      <c r="A175" s="171" t="s">
        <v>4847</v>
      </c>
      <c r="B175" s="221" t="s">
        <v>5021</v>
      </c>
    </row>
    <row r="176" spans="1:2">
      <c r="A176" s="171" t="s">
        <v>4847</v>
      </c>
      <c r="B176" s="221" t="s">
        <v>5022</v>
      </c>
    </row>
    <row r="177" spans="1:2">
      <c r="A177" s="171" t="s">
        <v>4847</v>
      </c>
      <c r="B177" s="221" t="s">
        <v>5023</v>
      </c>
    </row>
    <row r="178" spans="1:2">
      <c r="A178" s="171" t="s">
        <v>4847</v>
      </c>
      <c r="B178" s="221" t="s">
        <v>5024</v>
      </c>
    </row>
    <row r="179" spans="1:2">
      <c r="A179" s="171" t="s">
        <v>4847</v>
      </c>
      <c r="B179" s="221" t="s">
        <v>5025</v>
      </c>
    </row>
    <row r="180" spans="1:2">
      <c r="A180" s="171" t="s">
        <v>4847</v>
      </c>
      <c r="B180" s="221" t="s">
        <v>5026</v>
      </c>
    </row>
    <row r="181" spans="1:2">
      <c r="A181" s="171" t="s">
        <v>4847</v>
      </c>
      <c r="B181" s="221" t="s">
        <v>5027</v>
      </c>
    </row>
    <row r="182" spans="1:2">
      <c r="A182" s="171" t="s">
        <v>4847</v>
      </c>
      <c r="B182" s="221" t="s">
        <v>5028</v>
      </c>
    </row>
    <row r="183" spans="1:2">
      <c r="A183" s="171" t="s">
        <v>4847</v>
      </c>
      <c r="B183" s="221" t="s">
        <v>5029</v>
      </c>
    </row>
    <row r="184" spans="1:2">
      <c r="A184" s="171" t="s">
        <v>4847</v>
      </c>
      <c r="B184" s="221" t="s">
        <v>5030</v>
      </c>
    </row>
    <row r="185" spans="1:2">
      <c r="A185" s="171" t="s">
        <v>4847</v>
      </c>
      <c r="B185" s="221" t="s">
        <v>5031</v>
      </c>
    </row>
    <row r="186" spans="1:2">
      <c r="A186" s="171" t="s">
        <v>4847</v>
      </c>
      <c r="B186" s="221" t="s">
        <v>5032</v>
      </c>
    </row>
    <row r="187" spans="1:2">
      <c r="A187" s="171" t="s">
        <v>4847</v>
      </c>
      <c r="B187" s="221" t="s">
        <v>5033</v>
      </c>
    </row>
    <row r="188" spans="1:2">
      <c r="A188" s="171" t="s">
        <v>4847</v>
      </c>
      <c r="B188" s="221" t="s">
        <v>5034</v>
      </c>
    </row>
    <row r="189" spans="1:2">
      <c r="A189" s="171" t="s">
        <v>4847</v>
      </c>
      <c r="B189" s="221" t="s">
        <v>5035</v>
      </c>
    </row>
    <row r="190" spans="1:2">
      <c r="A190" s="171" t="s">
        <v>4847</v>
      </c>
      <c r="B190" s="221" t="s">
        <v>5037</v>
      </c>
    </row>
    <row r="191" spans="1:2">
      <c r="A191" s="171" t="s">
        <v>4847</v>
      </c>
      <c r="B191" s="221" t="s">
        <v>5038</v>
      </c>
    </row>
    <row r="192" spans="1:2">
      <c r="A192" s="171" t="s">
        <v>4847</v>
      </c>
      <c r="B192" s="221" t="s">
        <v>5039</v>
      </c>
    </row>
    <row r="193" spans="1:2">
      <c r="A193" s="171" t="s">
        <v>4847</v>
      </c>
      <c r="B193" s="221" t="s">
        <v>5040</v>
      </c>
    </row>
    <row r="194" spans="1:2">
      <c r="A194" s="171" t="s">
        <v>4847</v>
      </c>
      <c r="B194" s="221" t="s">
        <v>5041</v>
      </c>
    </row>
    <row r="195" spans="1:2">
      <c r="A195" s="171" t="s">
        <v>4847</v>
      </c>
      <c r="B195" s="221" t="s">
        <v>5042</v>
      </c>
    </row>
    <row r="196" spans="1:2">
      <c r="A196" s="171" t="s">
        <v>4847</v>
      </c>
      <c r="B196" s="221" t="s">
        <v>5043</v>
      </c>
    </row>
    <row r="197" spans="1:2">
      <c r="A197" s="171" t="s">
        <v>4847</v>
      </c>
      <c r="B197" s="221" t="s">
        <v>5044</v>
      </c>
    </row>
    <row r="198" spans="1:2">
      <c r="A198" s="171" t="s">
        <v>4847</v>
      </c>
      <c r="B198" s="221" t="s">
        <v>5045</v>
      </c>
    </row>
    <row r="199" spans="1:2">
      <c r="A199" s="171" t="s">
        <v>4847</v>
      </c>
      <c r="B199" s="221" t="s">
        <v>5046</v>
      </c>
    </row>
    <row r="200" spans="1:2">
      <c r="A200" s="171" t="s">
        <v>4847</v>
      </c>
      <c r="B200" s="221" t="s">
        <v>5047</v>
      </c>
    </row>
    <row r="201" spans="1:2">
      <c r="A201" s="171" t="s">
        <v>4847</v>
      </c>
      <c r="B201" s="221" t="s">
        <v>5048</v>
      </c>
    </row>
    <row r="202" spans="1:2">
      <c r="A202" s="171" t="s">
        <v>4847</v>
      </c>
      <c r="B202" s="221" t="s">
        <v>5049</v>
      </c>
    </row>
    <row r="203" spans="1:2">
      <c r="A203" s="171" t="s">
        <v>4847</v>
      </c>
      <c r="B203" s="221" t="s">
        <v>5051</v>
      </c>
    </row>
    <row r="204" spans="1:2">
      <c r="A204" s="171" t="s">
        <v>4847</v>
      </c>
      <c r="B204" s="221" t="s">
        <v>5052</v>
      </c>
    </row>
    <row r="205" spans="1:2">
      <c r="A205" s="171" t="s">
        <v>4847</v>
      </c>
      <c r="B205" s="221" t="s">
        <v>5054</v>
      </c>
    </row>
    <row r="206" spans="1:2">
      <c r="A206" s="171" t="s">
        <v>4847</v>
      </c>
      <c r="B206" s="221" t="s">
        <v>5055</v>
      </c>
    </row>
    <row r="207" spans="1:2">
      <c r="A207" s="171" t="s">
        <v>4847</v>
      </c>
      <c r="B207" s="221" t="s">
        <v>5056</v>
      </c>
    </row>
    <row r="208" spans="1:2">
      <c r="A208" s="171" t="s">
        <v>4847</v>
      </c>
      <c r="B208" s="221" t="s">
        <v>5057</v>
      </c>
    </row>
    <row r="209" spans="1:2">
      <c r="A209" s="171" t="s">
        <v>4847</v>
      </c>
      <c r="B209" s="221" t="s">
        <v>5058</v>
      </c>
    </row>
    <row r="210" spans="1:2">
      <c r="A210" s="171" t="s">
        <v>4847</v>
      </c>
      <c r="B210" s="221" t="s">
        <v>5059</v>
      </c>
    </row>
    <row r="211" spans="1:2">
      <c r="A211" s="171" t="s">
        <v>4847</v>
      </c>
      <c r="B211" s="221" t="s">
        <v>5060</v>
      </c>
    </row>
    <row r="212" spans="1:2">
      <c r="A212" s="171" t="s">
        <v>4847</v>
      </c>
      <c r="B212" s="221" t="s">
        <v>5061</v>
      </c>
    </row>
    <row r="213" spans="1:2">
      <c r="A213" s="171" t="s">
        <v>4847</v>
      </c>
      <c r="B213" s="221" t="s">
        <v>5062</v>
      </c>
    </row>
    <row r="214" spans="1:2">
      <c r="A214" s="171" t="s">
        <v>4847</v>
      </c>
      <c r="B214" s="221" t="s">
        <v>5063</v>
      </c>
    </row>
    <row r="215" spans="1:2">
      <c r="A215" s="171" t="s">
        <v>4847</v>
      </c>
      <c r="B215" s="221" t="s">
        <v>5064</v>
      </c>
    </row>
    <row r="216" spans="1:2">
      <c r="A216" s="171" t="s">
        <v>4847</v>
      </c>
      <c r="B216" s="221" t="s">
        <v>5065</v>
      </c>
    </row>
    <row r="217" spans="1:2">
      <c r="A217" s="171" t="s">
        <v>4847</v>
      </c>
      <c r="B217" s="221" t="s">
        <v>5067</v>
      </c>
    </row>
    <row r="218" spans="1:2">
      <c r="A218" s="171" t="s">
        <v>4847</v>
      </c>
      <c r="B218" s="221" t="s">
        <v>5068</v>
      </c>
    </row>
    <row r="219" spans="1:2">
      <c r="A219" s="171" t="s">
        <v>4847</v>
      </c>
      <c r="B219" s="221" t="s">
        <v>5069</v>
      </c>
    </row>
    <row r="220" spans="1:2">
      <c r="A220" s="171" t="s">
        <v>4847</v>
      </c>
      <c r="B220" s="221" t="s">
        <v>5070</v>
      </c>
    </row>
    <row r="221" spans="1:2">
      <c r="A221" s="171" t="s">
        <v>4847</v>
      </c>
      <c r="B221" s="221" t="s">
        <v>5071</v>
      </c>
    </row>
    <row r="222" spans="1:2">
      <c r="A222" s="171" t="s">
        <v>4847</v>
      </c>
      <c r="B222" s="221" t="s">
        <v>5072</v>
      </c>
    </row>
    <row r="223" spans="1:2">
      <c r="A223" s="171" t="s">
        <v>4847</v>
      </c>
      <c r="B223" s="221" t="s">
        <v>5073</v>
      </c>
    </row>
    <row r="224" spans="1:2">
      <c r="A224" s="171" t="s">
        <v>4847</v>
      </c>
      <c r="B224" s="221" t="s">
        <v>5074</v>
      </c>
    </row>
    <row r="225" spans="1:5">
      <c r="A225" s="171" t="s">
        <v>5075</v>
      </c>
      <c r="B225" s="221" t="s">
        <v>5110</v>
      </c>
      <c r="C225" s="171" t="s">
        <v>11</v>
      </c>
      <c r="E225" s="171" t="s">
        <v>5111</v>
      </c>
    </row>
    <row r="226" spans="1:5">
      <c r="A226" s="171" t="s">
        <v>5075</v>
      </c>
      <c r="B226" s="221" t="s">
        <v>5126</v>
      </c>
      <c r="C226" s="171" t="s">
        <v>11</v>
      </c>
      <c r="E226" s="171" t="s">
        <v>5111</v>
      </c>
    </row>
    <row r="227" spans="1:5">
      <c r="A227" s="171" t="s">
        <v>5075</v>
      </c>
      <c r="B227" s="221" t="s">
        <v>5171</v>
      </c>
      <c r="C227" s="171" t="s">
        <v>11</v>
      </c>
      <c r="E227" s="171" t="s">
        <v>5111</v>
      </c>
    </row>
    <row r="228" spans="1:5">
      <c r="A228" s="171" t="s">
        <v>5075</v>
      </c>
      <c r="B228" s="221" t="s">
        <v>5175</v>
      </c>
      <c r="C228" s="171" t="s">
        <v>11</v>
      </c>
      <c r="E228" s="171" t="s">
        <v>5111</v>
      </c>
    </row>
    <row r="229" spans="1:5">
      <c r="A229" s="171" t="s">
        <v>5075</v>
      </c>
      <c r="B229" s="221" t="s">
        <v>4959</v>
      </c>
      <c r="C229" s="171" t="s">
        <v>11</v>
      </c>
      <c r="E229" s="171" t="s">
        <v>5111</v>
      </c>
    </row>
    <row r="230" spans="1:5">
      <c r="A230" s="171" t="s">
        <v>5075</v>
      </c>
      <c r="B230" s="221" t="s">
        <v>5197</v>
      </c>
      <c r="C230" s="171" t="s">
        <v>11</v>
      </c>
      <c r="E230" s="171" t="s">
        <v>5111</v>
      </c>
    </row>
    <row r="231" spans="1:5">
      <c r="A231" s="171" t="s">
        <v>5075</v>
      </c>
      <c r="B231" s="221" t="s">
        <v>5210</v>
      </c>
      <c r="C231" s="171" t="s">
        <v>11</v>
      </c>
      <c r="E231" s="171" t="s">
        <v>5111</v>
      </c>
    </row>
    <row r="232" spans="1:5">
      <c r="A232" s="171" t="s">
        <v>5075</v>
      </c>
      <c r="B232" s="221" t="s">
        <v>1781</v>
      </c>
      <c r="C232" s="171" t="s">
        <v>11</v>
      </c>
      <c r="E232" s="171" t="s">
        <v>5111</v>
      </c>
    </row>
    <row r="233" spans="1:5">
      <c r="A233" s="171" t="s">
        <v>5075</v>
      </c>
      <c r="B233" s="221" t="s">
        <v>3470</v>
      </c>
      <c r="C233" s="171" t="s">
        <v>11</v>
      </c>
      <c r="E233" s="171" t="s">
        <v>5111</v>
      </c>
    </row>
    <row r="234" spans="1:5">
      <c r="A234" s="171" t="s">
        <v>5075</v>
      </c>
      <c r="B234" s="221" t="s">
        <v>5230</v>
      </c>
      <c r="C234" s="171" t="s">
        <v>11</v>
      </c>
      <c r="E234" s="171" t="s">
        <v>5111</v>
      </c>
    </row>
    <row r="235" spans="1:5">
      <c r="A235" s="171" t="s">
        <v>5075</v>
      </c>
      <c r="B235" s="221" t="s">
        <v>5242</v>
      </c>
      <c r="C235" s="171" t="s">
        <v>11</v>
      </c>
      <c r="E235" s="171" t="s">
        <v>5111</v>
      </c>
    </row>
    <row r="236" spans="1:5">
      <c r="A236" s="171" t="s">
        <v>5075</v>
      </c>
      <c r="B236" s="221" t="s">
        <v>5076</v>
      </c>
    </row>
    <row r="237" spans="1:5">
      <c r="A237" s="171" t="s">
        <v>5075</v>
      </c>
      <c r="B237" s="221" t="s">
        <v>5077</v>
      </c>
    </row>
    <row r="238" spans="1:5">
      <c r="A238" s="171" t="s">
        <v>5075</v>
      </c>
      <c r="B238" s="221" t="s">
        <v>5078</v>
      </c>
    </row>
    <row r="239" spans="1:5">
      <c r="A239" s="171" t="s">
        <v>5075</v>
      </c>
      <c r="B239" s="221" t="s">
        <v>5079</v>
      </c>
    </row>
    <row r="240" spans="1:5">
      <c r="A240" s="171" t="s">
        <v>5075</v>
      </c>
      <c r="B240" s="221" t="s">
        <v>5080</v>
      </c>
    </row>
    <row r="241" spans="1:2">
      <c r="A241" s="171" t="s">
        <v>5075</v>
      </c>
      <c r="B241" s="221" t="s">
        <v>5081</v>
      </c>
    </row>
    <row r="242" spans="1:2">
      <c r="A242" s="171" t="s">
        <v>5075</v>
      </c>
      <c r="B242" s="221" t="s">
        <v>5082</v>
      </c>
    </row>
    <row r="243" spans="1:2">
      <c r="A243" s="171" t="s">
        <v>5075</v>
      </c>
      <c r="B243" s="221" t="s">
        <v>5083</v>
      </c>
    </row>
    <row r="244" spans="1:2">
      <c r="A244" s="171" t="s">
        <v>5075</v>
      </c>
      <c r="B244" s="221" t="s">
        <v>5084</v>
      </c>
    </row>
    <row r="245" spans="1:2">
      <c r="A245" s="171" t="s">
        <v>5075</v>
      </c>
      <c r="B245" s="221" t="s">
        <v>5085</v>
      </c>
    </row>
    <row r="246" spans="1:2">
      <c r="A246" s="171" t="s">
        <v>5075</v>
      </c>
      <c r="B246" s="221" t="s">
        <v>5086</v>
      </c>
    </row>
    <row r="247" spans="1:2">
      <c r="A247" s="171" t="s">
        <v>5075</v>
      </c>
      <c r="B247" s="221" t="s">
        <v>5087</v>
      </c>
    </row>
    <row r="248" spans="1:2">
      <c r="A248" s="171" t="s">
        <v>5075</v>
      </c>
      <c r="B248" s="221" t="s">
        <v>5088</v>
      </c>
    </row>
    <row r="249" spans="1:2">
      <c r="A249" s="171" t="s">
        <v>5075</v>
      </c>
      <c r="B249" s="221" t="s">
        <v>5089</v>
      </c>
    </row>
    <row r="250" spans="1:2">
      <c r="A250" s="171" t="s">
        <v>5075</v>
      </c>
      <c r="B250" s="221" t="s">
        <v>5090</v>
      </c>
    </row>
    <row r="251" spans="1:2">
      <c r="A251" s="171" t="s">
        <v>5075</v>
      </c>
      <c r="B251" s="221" t="s">
        <v>5091</v>
      </c>
    </row>
    <row r="252" spans="1:2">
      <c r="A252" s="171" t="s">
        <v>5075</v>
      </c>
      <c r="B252" s="221" t="s">
        <v>5092</v>
      </c>
    </row>
    <row r="253" spans="1:2">
      <c r="A253" s="171" t="s">
        <v>5075</v>
      </c>
      <c r="B253" s="221" t="s">
        <v>5093</v>
      </c>
    </row>
    <row r="254" spans="1:2">
      <c r="A254" s="171" t="s">
        <v>5075</v>
      </c>
      <c r="B254" s="221" t="s">
        <v>5094</v>
      </c>
    </row>
    <row r="255" spans="1:2">
      <c r="A255" s="171" t="s">
        <v>5075</v>
      </c>
      <c r="B255" s="221" t="s">
        <v>5095</v>
      </c>
    </row>
    <row r="256" spans="1:2">
      <c r="A256" s="171" t="s">
        <v>5075</v>
      </c>
      <c r="B256" s="221" t="s">
        <v>5096</v>
      </c>
    </row>
    <row r="257" spans="1:2">
      <c r="A257" s="171" t="s">
        <v>5075</v>
      </c>
      <c r="B257" s="221" t="s">
        <v>5097</v>
      </c>
    </row>
    <row r="258" spans="1:2">
      <c r="A258" s="171" t="s">
        <v>5075</v>
      </c>
      <c r="B258" s="221" t="s">
        <v>5098</v>
      </c>
    </row>
    <row r="259" spans="1:2">
      <c r="A259" s="171" t="s">
        <v>5075</v>
      </c>
      <c r="B259" s="221" t="s">
        <v>5099</v>
      </c>
    </row>
    <row r="260" spans="1:2">
      <c r="A260" s="171" t="s">
        <v>5075</v>
      </c>
      <c r="B260" s="221" t="s">
        <v>5100</v>
      </c>
    </row>
    <row r="261" spans="1:2">
      <c r="A261" s="171" t="s">
        <v>5075</v>
      </c>
      <c r="B261" s="221" t="s">
        <v>5101</v>
      </c>
    </row>
    <row r="262" spans="1:2">
      <c r="A262" s="171" t="s">
        <v>5075</v>
      </c>
      <c r="B262" s="221" t="s">
        <v>5102</v>
      </c>
    </row>
    <row r="263" spans="1:2">
      <c r="A263" s="171" t="s">
        <v>5075</v>
      </c>
      <c r="B263" s="221" t="s">
        <v>5103</v>
      </c>
    </row>
    <row r="264" spans="1:2">
      <c r="A264" s="171" t="s">
        <v>5075</v>
      </c>
      <c r="B264" s="221" t="s">
        <v>5104</v>
      </c>
    </row>
    <row r="265" spans="1:2">
      <c r="A265" s="171" t="s">
        <v>5075</v>
      </c>
      <c r="B265" s="221" t="s">
        <v>5105</v>
      </c>
    </row>
    <row r="266" spans="1:2">
      <c r="A266" s="171" t="s">
        <v>5075</v>
      </c>
      <c r="B266" s="221" t="s">
        <v>5106</v>
      </c>
    </row>
    <row r="267" spans="1:2">
      <c r="A267" s="171" t="s">
        <v>5075</v>
      </c>
      <c r="B267" s="221" t="s">
        <v>5107</v>
      </c>
    </row>
    <row r="268" spans="1:2">
      <c r="A268" s="171" t="s">
        <v>5075</v>
      </c>
      <c r="B268" s="221" t="s">
        <v>5108</v>
      </c>
    </row>
    <row r="269" spans="1:2">
      <c r="A269" s="171" t="s">
        <v>5075</v>
      </c>
      <c r="B269" s="221" t="s">
        <v>5109</v>
      </c>
    </row>
    <row r="270" spans="1:2">
      <c r="A270" s="171" t="s">
        <v>5075</v>
      </c>
      <c r="B270" s="221" t="s">
        <v>5112</v>
      </c>
    </row>
    <row r="271" spans="1:2">
      <c r="A271" s="171" t="s">
        <v>5075</v>
      </c>
      <c r="B271" s="221" t="s">
        <v>5113</v>
      </c>
    </row>
    <row r="272" spans="1:2">
      <c r="A272" s="171" t="s">
        <v>5075</v>
      </c>
      <c r="B272" s="221" t="s">
        <v>5114</v>
      </c>
    </row>
    <row r="273" spans="1:2">
      <c r="A273" s="171" t="s">
        <v>5075</v>
      </c>
      <c r="B273" s="221" t="s">
        <v>5115</v>
      </c>
    </row>
    <row r="274" spans="1:2">
      <c r="A274" s="171" t="s">
        <v>5075</v>
      </c>
      <c r="B274" s="221" t="s">
        <v>5116</v>
      </c>
    </row>
    <row r="275" spans="1:2">
      <c r="A275" s="171" t="s">
        <v>5075</v>
      </c>
      <c r="B275" s="221" t="s">
        <v>5117</v>
      </c>
    </row>
    <row r="276" spans="1:2">
      <c r="A276" s="171" t="s">
        <v>5075</v>
      </c>
      <c r="B276" s="221" t="s">
        <v>5118</v>
      </c>
    </row>
    <row r="277" spans="1:2">
      <c r="A277" s="171" t="s">
        <v>5075</v>
      </c>
      <c r="B277" s="221" t="s">
        <v>5119</v>
      </c>
    </row>
    <row r="278" spans="1:2">
      <c r="A278" s="171" t="s">
        <v>5075</v>
      </c>
      <c r="B278" s="221" t="s">
        <v>5120</v>
      </c>
    </row>
    <row r="279" spans="1:2">
      <c r="A279" s="171" t="s">
        <v>5075</v>
      </c>
      <c r="B279" s="221" t="s">
        <v>5121</v>
      </c>
    </row>
    <row r="280" spans="1:2">
      <c r="A280" s="171" t="s">
        <v>5075</v>
      </c>
      <c r="B280" s="221" t="s">
        <v>5122</v>
      </c>
    </row>
    <row r="281" spans="1:2">
      <c r="A281" s="171" t="s">
        <v>5075</v>
      </c>
      <c r="B281" s="221" t="s">
        <v>5123</v>
      </c>
    </row>
    <row r="282" spans="1:2">
      <c r="A282" s="171" t="s">
        <v>5075</v>
      </c>
      <c r="B282" s="221" t="s">
        <v>5124</v>
      </c>
    </row>
    <row r="283" spans="1:2">
      <c r="A283" s="171" t="s">
        <v>5075</v>
      </c>
      <c r="B283" s="221" t="s">
        <v>5125</v>
      </c>
    </row>
    <row r="284" spans="1:2">
      <c r="A284" s="171" t="s">
        <v>5075</v>
      </c>
      <c r="B284" s="221" t="s">
        <v>5127</v>
      </c>
    </row>
    <row r="285" spans="1:2">
      <c r="A285" s="171" t="s">
        <v>5075</v>
      </c>
      <c r="B285" s="221" t="s">
        <v>5128</v>
      </c>
    </row>
    <row r="286" spans="1:2">
      <c r="A286" s="171" t="s">
        <v>5075</v>
      </c>
      <c r="B286" s="221" t="s">
        <v>5129</v>
      </c>
    </row>
    <row r="287" spans="1:2">
      <c r="A287" s="171" t="s">
        <v>5075</v>
      </c>
      <c r="B287" s="221" t="s">
        <v>5130</v>
      </c>
    </row>
    <row r="288" spans="1:2">
      <c r="A288" s="171" t="s">
        <v>5075</v>
      </c>
      <c r="B288" s="221" t="s">
        <v>5131</v>
      </c>
    </row>
    <row r="289" spans="1:2">
      <c r="A289" s="171" t="s">
        <v>5075</v>
      </c>
      <c r="B289" s="221" t="s">
        <v>5132</v>
      </c>
    </row>
    <row r="290" spans="1:2">
      <c r="A290" s="171" t="s">
        <v>5075</v>
      </c>
      <c r="B290" s="221" t="s">
        <v>5133</v>
      </c>
    </row>
    <row r="291" spans="1:2">
      <c r="A291" s="171" t="s">
        <v>5075</v>
      </c>
      <c r="B291" s="221" t="s">
        <v>5134</v>
      </c>
    </row>
    <row r="292" spans="1:2">
      <c r="A292" s="171" t="s">
        <v>5075</v>
      </c>
      <c r="B292" s="221" t="s">
        <v>5135</v>
      </c>
    </row>
    <row r="293" spans="1:2">
      <c r="A293" s="171" t="s">
        <v>5075</v>
      </c>
      <c r="B293" s="221" t="s">
        <v>5136</v>
      </c>
    </row>
    <row r="294" spans="1:2">
      <c r="A294" s="171" t="s">
        <v>5075</v>
      </c>
      <c r="B294" s="221" t="s">
        <v>5137</v>
      </c>
    </row>
    <row r="295" spans="1:2">
      <c r="A295" s="171" t="s">
        <v>5075</v>
      </c>
      <c r="B295" s="221" t="s">
        <v>5138</v>
      </c>
    </row>
    <row r="296" spans="1:2">
      <c r="A296" s="171" t="s">
        <v>5075</v>
      </c>
      <c r="B296" s="221" t="s">
        <v>5139</v>
      </c>
    </row>
    <row r="297" spans="1:2">
      <c r="A297" s="171" t="s">
        <v>5075</v>
      </c>
      <c r="B297" s="221" t="s">
        <v>5140</v>
      </c>
    </row>
    <row r="298" spans="1:2">
      <c r="A298" s="171" t="s">
        <v>5075</v>
      </c>
      <c r="B298" s="221" t="s">
        <v>5141</v>
      </c>
    </row>
    <row r="299" spans="1:2">
      <c r="A299" s="171" t="s">
        <v>5075</v>
      </c>
      <c r="B299" s="221" t="s">
        <v>5142</v>
      </c>
    </row>
    <row r="300" spans="1:2">
      <c r="A300" s="171" t="s">
        <v>5075</v>
      </c>
      <c r="B300" s="221" t="s">
        <v>5143</v>
      </c>
    </row>
    <row r="301" spans="1:2">
      <c r="A301" s="171" t="s">
        <v>5075</v>
      </c>
      <c r="B301" s="221" t="s">
        <v>5144</v>
      </c>
    </row>
    <row r="302" spans="1:2">
      <c r="A302" s="171" t="s">
        <v>5075</v>
      </c>
      <c r="B302" s="221" t="s">
        <v>5145</v>
      </c>
    </row>
    <row r="303" spans="1:2">
      <c r="A303" s="171" t="s">
        <v>5075</v>
      </c>
      <c r="B303" s="221" t="s">
        <v>5146</v>
      </c>
    </row>
    <row r="304" spans="1:2">
      <c r="A304" s="171" t="s">
        <v>5075</v>
      </c>
      <c r="B304" s="221" t="s">
        <v>5147</v>
      </c>
    </row>
    <row r="305" spans="1:2">
      <c r="A305" s="171" t="s">
        <v>5075</v>
      </c>
      <c r="B305" s="221" t="s">
        <v>5148</v>
      </c>
    </row>
    <row r="306" spans="1:2">
      <c r="A306" s="171" t="s">
        <v>5075</v>
      </c>
      <c r="B306" s="221" t="s">
        <v>5149</v>
      </c>
    </row>
    <row r="307" spans="1:2">
      <c r="A307" s="171" t="s">
        <v>5075</v>
      </c>
      <c r="B307" s="221" t="s">
        <v>5150</v>
      </c>
    </row>
    <row r="308" spans="1:2">
      <c r="A308" s="171" t="s">
        <v>5075</v>
      </c>
      <c r="B308" s="221" t="s">
        <v>5151</v>
      </c>
    </row>
    <row r="309" spans="1:2">
      <c r="A309" s="171" t="s">
        <v>5075</v>
      </c>
      <c r="B309" s="221" t="s">
        <v>5152</v>
      </c>
    </row>
    <row r="310" spans="1:2">
      <c r="A310" s="171" t="s">
        <v>5075</v>
      </c>
      <c r="B310" s="221" t="s">
        <v>5153</v>
      </c>
    </row>
    <row r="311" spans="1:2">
      <c r="A311" s="171" t="s">
        <v>5075</v>
      </c>
      <c r="B311" s="221" t="s">
        <v>5154</v>
      </c>
    </row>
    <row r="312" spans="1:2">
      <c r="A312" s="171" t="s">
        <v>5075</v>
      </c>
      <c r="B312" s="221" t="s">
        <v>5155</v>
      </c>
    </row>
    <row r="313" spans="1:2">
      <c r="A313" s="171" t="s">
        <v>5075</v>
      </c>
      <c r="B313" s="221" t="s">
        <v>5156</v>
      </c>
    </row>
    <row r="314" spans="1:2">
      <c r="A314" s="171" t="s">
        <v>5075</v>
      </c>
      <c r="B314" s="221" t="s">
        <v>5157</v>
      </c>
    </row>
    <row r="315" spans="1:2">
      <c r="A315" s="171" t="s">
        <v>5075</v>
      </c>
      <c r="B315" s="221" t="s">
        <v>5158</v>
      </c>
    </row>
    <row r="316" spans="1:2">
      <c r="A316" s="171" t="s">
        <v>5075</v>
      </c>
      <c r="B316" s="221" t="s">
        <v>5159</v>
      </c>
    </row>
    <row r="317" spans="1:2">
      <c r="A317" s="171" t="s">
        <v>5075</v>
      </c>
      <c r="B317" s="221" t="s">
        <v>5160</v>
      </c>
    </row>
    <row r="318" spans="1:2">
      <c r="A318" s="171" t="s">
        <v>5075</v>
      </c>
      <c r="B318" s="221" t="s">
        <v>5161</v>
      </c>
    </row>
    <row r="319" spans="1:2">
      <c r="A319" s="171" t="s">
        <v>5075</v>
      </c>
      <c r="B319" s="221" t="s">
        <v>5162</v>
      </c>
    </row>
    <row r="320" spans="1:2">
      <c r="A320" s="171" t="s">
        <v>5075</v>
      </c>
      <c r="B320" s="221" t="s">
        <v>5163</v>
      </c>
    </row>
    <row r="321" spans="1:2">
      <c r="A321" s="171" t="s">
        <v>5075</v>
      </c>
      <c r="B321" s="221" t="s">
        <v>5164</v>
      </c>
    </row>
    <row r="322" spans="1:2">
      <c r="A322" s="171" t="s">
        <v>5075</v>
      </c>
      <c r="B322" s="221" t="s">
        <v>5165</v>
      </c>
    </row>
    <row r="323" spans="1:2">
      <c r="A323" s="171" t="s">
        <v>5075</v>
      </c>
      <c r="B323" s="221" t="s">
        <v>5166</v>
      </c>
    </row>
    <row r="324" spans="1:2">
      <c r="A324" s="171" t="s">
        <v>5075</v>
      </c>
      <c r="B324" s="221" t="s">
        <v>5167</v>
      </c>
    </row>
    <row r="325" spans="1:2">
      <c r="A325" s="171" t="s">
        <v>5075</v>
      </c>
      <c r="B325" s="221" t="s">
        <v>5168</v>
      </c>
    </row>
    <row r="326" spans="1:2">
      <c r="A326" s="171" t="s">
        <v>5075</v>
      </c>
      <c r="B326" s="221" t="s">
        <v>5169</v>
      </c>
    </row>
    <row r="327" spans="1:2">
      <c r="A327" s="171" t="s">
        <v>5075</v>
      </c>
      <c r="B327" s="221" t="s">
        <v>5170</v>
      </c>
    </row>
    <row r="328" spans="1:2">
      <c r="A328" s="171" t="s">
        <v>5075</v>
      </c>
      <c r="B328" s="221" t="s">
        <v>5172</v>
      </c>
    </row>
    <row r="329" spans="1:2">
      <c r="A329" s="171" t="s">
        <v>5075</v>
      </c>
      <c r="B329" s="221" t="s">
        <v>5173</v>
      </c>
    </row>
    <row r="330" spans="1:2">
      <c r="A330" s="171" t="s">
        <v>5075</v>
      </c>
      <c r="B330" s="221" t="s">
        <v>5174</v>
      </c>
    </row>
    <row r="331" spans="1:2">
      <c r="A331" s="171" t="s">
        <v>5075</v>
      </c>
      <c r="B331" s="221" t="s">
        <v>5176</v>
      </c>
    </row>
    <row r="332" spans="1:2">
      <c r="A332" s="171" t="s">
        <v>5075</v>
      </c>
      <c r="B332" s="221" t="s">
        <v>5177</v>
      </c>
    </row>
    <row r="333" spans="1:2">
      <c r="A333" s="171" t="s">
        <v>5075</v>
      </c>
      <c r="B333" s="221" t="s">
        <v>5178</v>
      </c>
    </row>
    <row r="334" spans="1:2">
      <c r="A334" s="171" t="s">
        <v>5075</v>
      </c>
      <c r="B334" s="221" t="s">
        <v>5179</v>
      </c>
    </row>
    <row r="335" spans="1:2">
      <c r="A335" s="171" t="s">
        <v>5075</v>
      </c>
      <c r="B335" s="221" t="s">
        <v>5180</v>
      </c>
    </row>
    <row r="336" spans="1:2">
      <c r="A336" s="171" t="s">
        <v>5075</v>
      </c>
      <c r="B336" s="221" t="s">
        <v>5181</v>
      </c>
    </row>
    <row r="337" spans="1:2">
      <c r="A337" s="171" t="s">
        <v>5075</v>
      </c>
      <c r="B337" s="221" t="s">
        <v>5182</v>
      </c>
    </row>
    <row r="338" spans="1:2">
      <c r="A338" s="171" t="s">
        <v>5075</v>
      </c>
      <c r="B338" s="221" t="s">
        <v>5183</v>
      </c>
    </row>
    <row r="339" spans="1:2">
      <c r="A339" s="171" t="s">
        <v>5075</v>
      </c>
      <c r="B339" s="221" t="s">
        <v>5184</v>
      </c>
    </row>
    <row r="340" spans="1:2">
      <c r="A340" s="171" t="s">
        <v>5075</v>
      </c>
      <c r="B340" s="221" t="s">
        <v>5185</v>
      </c>
    </row>
    <row r="341" spans="1:2">
      <c r="A341" s="171" t="s">
        <v>5075</v>
      </c>
      <c r="B341" s="221" t="s">
        <v>5186</v>
      </c>
    </row>
    <row r="342" spans="1:2">
      <c r="A342" s="171" t="s">
        <v>5075</v>
      </c>
      <c r="B342" s="221" t="s">
        <v>5187</v>
      </c>
    </row>
    <row r="343" spans="1:2">
      <c r="A343" s="171" t="s">
        <v>5075</v>
      </c>
      <c r="B343" s="221" t="s">
        <v>5188</v>
      </c>
    </row>
    <row r="344" spans="1:2">
      <c r="A344" s="171" t="s">
        <v>5075</v>
      </c>
      <c r="B344" s="221" t="s">
        <v>5189</v>
      </c>
    </row>
    <row r="345" spans="1:2">
      <c r="A345" s="171" t="s">
        <v>5075</v>
      </c>
      <c r="B345" s="221" t="s">
        <v>5190</v>
      </c>
    </row>
    <row r="346" spans="1:2">
      <c r="A346" s="171" t="s">
        <v>5075</v>
      </c>
      <c r="B346" s="221" t="s">
        <v>5191</v>
      </c>
    </row>
    <row r="347" spans="1:2">
      <c r="A347" s="171" t="s">
        <v>5075</v>
      </c>
      <c r="B347" s="221" t="s">
        <v>5192</v>
      </c>
    </row>
    <row r="348" spans="1:2">
      <c r="A348" s="171" t="s">
        <v>5075</v>
      </c>
      <c r="B348" s="221" t="s">
        <v>5193</v>
      </c>
    </row>
    <row r="349" spans="1:2">
      <c r="A349" s="171" t="s">
        <v>5075</v>
      </c>
      <c r="B349" s="221" t="s">
        <v>5194</v>
      </c>
    </row>
    <row r="350" spans="1:2">
      <c r="A350" s="171" t="s">
        <v>5075</v>
      </c>
      <c r="B350" s="221" t="s">
        <v>5195</v>
      </c>
    </row>
    <row r="351" spans="1:2">
      <c r="A351" s="171" t="s">
        <v>5075</v>
      </c>
      <c r="B351" s="221" t="s">
        <v>5196</v>
      </c>
    </row>
    <row r="352" spans="1:2">
      <c r="A352" s="171" t="s">
        <v>5075</v>
      </c>
      <c r="B352" s="221" t="s">
        <v>5198</v>
      </c>
    </row>
    <row r="353" spans="1:2">
      <c r="A353" s="171" t="s">
        <v>5075</v>
      </c>
      <c r="B353" s="221" t="s">
        <v>5199</v>
      </c>
    </row>
    <row r="354" spans="1:2">
      <c r="A354" s="171" t="s">
        <v>5075</v>
      </c>
      <c r="B354" s="221" t="s">
        <v>5200</v>
      </c>
    </row>
    <row r="355" spans="1:2">
      <c r="A355" s="171" t="s">
        <v>5075</v>
      </c>
      <c r="B355" s="221" t="s">
        <v>5201</v>
      </c>
    </row>
    <row r="356" spans="1:2">
      <c r="A356" s="171" t="s">
        <v>5075</v>
      </c>
      <c r="B356" s="221" t="s">
        <v>5202</v>
      </c>
    </row>
    <row r="357" spans="1:2">
      <c r="A357" s="171" t="s">
        <v>5075</v>
      </c>
      <c r="B357" s="221" t="s">
        <v>5203</v>
      </c>
    </row>
    <row r="358" spans="1:2">
      <c r="A358" s="171" t="s">
        <v>5075</v>
      </c>
      <c r="B358" s="221" t="s">
        <v>5204</v>
      </c>
    </row>
    <row r="359" spans="1:2">
      <c r="A359" s="171" t="s">
        <v>5075</v>
      </c>
      <c r="B359" s="221" t="s">
        <v>5205</v>
      </c>
    </row>
    <row r="360" spans="1:2">
      <c r="A360" s="171" t="s">
        <v>5075</v>
      </c>
      <c r="B360" s="221" t="s">
        <v>5206</v>
      </c>
    </row>
    <row r="361" spans="1:2">
      <c r="A361" s="171" t="s">
        <v>5075</v>
      </c>
      <c r="B361" s="221" t="s">
        <v>5207</v>
      </c>
    </row>
    <row r="362" spans="1:2">
      <c r="A362" s="171" t="s">
        <v>5075</v>
      </c>
      <c r="B362" s="221" t="s">
        <v>5208</v>
      </c>
    </row>
    <row r="363" spans="1:2">
      <c r="A363" s="171" t="s">
        <v>5075</v>
      </c>
      <c r="B363" s="221" t="s">
        <v>5209</v>
      </c>
    </row>
    <row r="364" spans="1:2">
      <c r="A364" s="171" t="s">
        <v>5075</v>
      </c>
      <c r="B364" s="221" t="s">
        <v>4972</v>
      </c>
    </row>
    <row r="365" spans="1:2">
      <c r="A365" s="171" t="s">
        <v>5075</v>
      </c>
      <c r="B365" s="221" t="s">
        <v>287</v>
      </c>
    </row>
    <row r="366" spans="1:2">
      <c r="A366" s="171" t="s">
        <v>5075</v>
      </c>
      <c r="B366" s="221" t="s">
        <v>5211</v>
      </c>
    </row>
    <row r="367" spans="1:2">
      <c r="A367" s="171" t="s">
        <v>5075</v>
      </c>
      <c r="B367" s="221" t="s">
        <v>5212</v>
      </c>
    </row>
    <row r="368" spans="1:2">
      <c r="A368" s="171" t="s">
        <v>5075</v>
      </c>
      <c r="B368" s="221" t="s">
        <v>5213</v>
      </c>
    </row>
    <row r="369" spans="1:2">
      <c r="A369" s="171" t="s">
        <v>5075</v>
      </c>
      <c r="B369" s="221" t="s">
        <v>5214</v>
      </c>
    </row>
    <row r="370" spans="1:2">
      <c r="A370" s="171" t="s">
        <v>5075</v>
      </c>
      <c r="B370" s="221" t="s">
        <v>5215</v>
      </c>
    </row>
    <row r="371" spans="1:2">
      <c r="A371" s="171" t="s">
        <v>5075</v>
      </c>
      <c r="B371" s="221" t="s">
        <v>5216</v>
      </c>
    </row>
    <row r="372" spans="1:2">
      <c r="A372" s="171" t="s">
        <v>5075</v>
      </c>
      <c r="B372" s="221" t="s">
        <v>5217</v>
      </c>
    </row>
    <row r="373" spans="1:2">
      <c r="A373" s="171" t="s">
        <v>5075</v>
      </c>
      <c r="B373" s="221" t="s">
        <v>5218</v>
      </c>
    </row>
    <row r="374" spans="1:2">
      <c r="A374" s="171" t="s">
        <v>5075</v>
      </c>
      <c r="B374" s="221" t="s">
        <v>5219</v>
      </c>
    </row>
    <row r="375" spans="1:2">
      <c r="A375" s="171" t="s">
        <v>5075</v>
      </c>
      <c r="B375" s="221" t="s">
        <v>5220</v>
      </c>
    </row>
    <row r="376" spans="1:2">
      <c r="A376" s="171" t="s">
        <v>5075</v>
      </c>
      <c r="B376" s="221" t="s">
        <v>5221</v>
      </c>
    </row>
    <row r="377" spans="1:2">
      <c r="A377" s="171" t="s">
        <v>5075</v>
      </c>
      <c r="B377" s="221" t="s">
        <v>5222</v>
      </c>
    </row>
    <row r="378" spans="1:2">
      <c r="A378" s="171" t="s">
        <v>5075</v>
      </c>
      <c r="B378" s="221" t="s">
        <v>5223</v>
      </c>
    </row>
    <row r="379" spans="1:2">
      <c r="A379" s="171" t="s">
        <v>5075</v>
      </c>
      <c r="B379" s="221" t="s">
        <v>5224</v>
      </c>
    </row>
    <row r="380" spans="1:2">
      <c r="A380" s="171" t="s">
        <v>5075</v>
      </c>
      <c r="B380" s="221" t="s">
        <v>5225</v>
      </c>
    </row>
    <row r="381" spans="1:2">
      <c r="A381" s="171" t="s">
        <v>5075</v>
      </c>
      <c r="B381" s="221" t="s">
        <v>5226</v>
      </c>
    </row>
    <row r="382" spans="1:2">
      <c r="A382" s="171" t="s">
        <v>5075</v>
      </c>
      <c r="B382" s="221" t="s">
        <v>5227</v>
      </c>
    </row>
    <row r="383" spans="1:2">
      <c r="A383" s="171" t="s">
        <v>5075</v>
      </c>
      <c r="B383" s="221" t="s">
        <v>5228</v>
      </c>
    </row>
    <row r="384" spans="1:2">
      <c r="A384" s="171" t="s">
        <v>5075</v>
      </c>
      <c r="B384" s="221" t="s">
        <v>5229</v>
      </c>
    </row>
    <row r="385" spans="1:2">
      <c r="A385" s="171" t="s">
        <v>5075</v>
      </c>
      <c r="B385" s="221" t="s">
        <v>5231</v>
      </c>
    </row>
    <row r="386" spans="1:2">
      <c r="A386" s="171" t="s">
        <v>5075</v>
      </c>
      <c r="B386" s="221" t="s">
        <v>5232</v>
      </c>
    </row>
    <row r="387" spans="1:2">
      <c r="A387" s="171" t="s">
        <v>5075</v>
      </c>
      <c r="B387" s="221" t="s">
        <v>5233</v>
      </c>
    </row>
    <row r="388" spans="1:2">
      <c r="A388" s="171" t="s">
        <v>5075</v>
      </c>
      <c r="B388" s="221" t="s">
        <v>5234</v>
      </c>
    </row>
    <row r="389" spans="1:2">
      <c r="A389" s="171" t="s">
        <v>5075</v>
      </c>
      <c r="B389" s="221" t="s">
        <v>5235</v>
      </c>
    </row>
    <row r="390" spans="1:2">
      <c r="A390" s="171" t="s">
        <v>5075</v>
      </c>
      <c r="B390" s="221" t="s">
        <v>5236</v>
      </c>
    </row>
    <row r="391" spans="1:2">
      <c r="A391" s="171" t="s">
        <v>5075</v>
      </c>
      <c r="B391" s="221" t="s">
        <v>5237</v>
      </c>
    </row>
    <row r="392" spans="1:2">
      <c r="A392" s="171" t="s">
        <v>5075</v>
      </c>
      <c r="B392" s="221" t="s">
        <v>5238</v>
      </c>
    </row>
    <row r="393" spans="1:2">
      <c r="A393" s="171" t="s">
        <v>5075</v>
      </c>
      <c r="B393" s="221" t="s">
        <v>5239</v>
      </c>
    </row>
    <row r="394" spans="1:2">
      <c r="A394" s="171" t="s">
        <v>5075</v>
      </c>
      <c r="B394" s="221" t="s">
        <v>5240</v>
      </c>
    </row>
    <row r="395" spans="1:2">
      <c r="A395" s="171" t="s">
        <v>5075</v>
      </c>
      <c r="B395" s="221" t="s">
        <v>5241</v>
      </c>
    </row>
    <row r="396" spans="1:2">
      <c r="A396" s="171" t="s">
        <v>5075</v>
      </c>
      <c r="B396" s="221" t="s">
        <v>5243</v>
      </c>
    </row>
    <row r="397" spans="1:2">
      <c r="A397" s="171" t="s">
        <v>5075</v>
      </c>
      <c r="B397" s="221" t="s">
        <v>5244</v>
      </c>
    </row>
    <row r="398" spans="1:2">
      <c r="A398" s="171" t="s">
        <v>5075</v>
      </c>
      <c r="B398" s="221" t="s">
        <v>5245</v>
      </c>
    </row>
    <row r="399" spans="1:2">
      <c r="A399" s="171" t="s">
        <v>5075</v>
      </c>
      <c r="B399" s="221" t="s">
        <v>5246</v>
      </c>
    </row>
    <row r="400" spans="1:2">
      <c r="A400" s="171" t="s">
        <v>5075</v>
      </c>
      <c r="B400" s="221" t="s">
        <v>5247</v>
      </c>
    </row>
    <row r="401" spans="1:2">
      <c r="A401" s="171" t="s">
        <v>5075</v>
      </c>
      <c r="B401" s="221" t="s">
        <v>5248</v>
      </c>
    </row>
    <row r="402" spans="1:2">
      <c r="A402" s="171" t="s">
        <v>5075</v>
      </c>
      <c r="B402" s="221" t="s">
        <v>5249</v>
      </c>
    </row>
    <row r="403" spans="1:2">
      <c r="A403" s="171" t="s">
        <v>5075</v>
      </c>
      <c r="B403" s="221" t="s">
        <v>5250</v>
      </c>
    </row>
    <row r="404" spans="1:2">
      <c r="A404" s="171" t="s">
        <v>5075</v>
      </c>
      <c r="B404" s="221" t="s">
        <v>5251</v>
      </c>
    </row>
    <row r="405" spans="1:2">
      <c r="A405" s="171" t="s">
        <v>5075</v>
      </c>
      <c r="B405" s="221" t="s">
        <v>5252</v>
      </c>
    </row>
    <row r="406" spans="1:2">
      <c r="A406" s="171" t="s">
        <v>5075</v>
      </c>
      <c r="B406" s="221" t="s">
        <v>5253</v>
      </c>
    </row>
    <row r="407" spans="1:2">
      <c r="A407" s="171" t="s">
        <v>5075</v>
      </c>
      <c r="B407" s="221" t="s">
        <v>5254</v>
      </c>
    </row>
    <row r="408" spans="1:2">
      <c r="A408" s="171" t="s">
        <v>5075</v>
      </c>
      <c r="B408" s="221" t="s">
        <v>5255</v>
      </c>
    </row>
    <row r="409" spans="1:2">
      <c r="A409" s="171" t="s">
        <v>5075</v>
      </c>
      <c r="B409" s="221" t="s">
        <v>5256</v>
      </c>
    </row>
    <row r="410" spans="1:2">
      <c r="A410" s="171" t="s">
        <v>5075</v>
      </c>
      <c r="B410" s="221" t="s">
        <v>5257</v>
      </c>
    </row>
    <row r="411" spans="1:2">
      <c r="A411" s="171" t="s">
        <v>5075</v>
      </c>
      <c r="B411" s="221" t="s">
        <v>5258</v>
      </c>
    </row>
    <row r="412" spans="1:2">
      <c r="A412" s="171" t="s">
        <v>5075</v>
      </c>
      <c r="B412" s="221" t="s">
        <v>5259</v>
      </c>
    </row>
    <row r="413" spans="1:2">
      <c r="A413" s="171" t="s">
        <v>5075</v>
      </c>
      <c r="B413" s="221" t="s">
        <v>5260</v>
      </c>
    </row>
    <row r="414" spans="1:2">
      <c r="A414" s="171" t="s">
        <v>5075</v>
      </c>
      <c r="B414" s="221" t="s">
        <v>5261</v>
      </c>
    </row>
    <row r="415" spans="1:2">
      <c r="A415" s="171" t="s">
        <v>5075</v>
      </c>
      <c r="B415" s="221" t="s">
        <v>5262</v>
      </c>
    </row>
    <row r="416" spans="1:2">
      <c r="A416" s="171" t="s">
        <v>5075</v>
      </c>
      <c r="B416" s="221" t="s">
        <v>5263</v>
      </c>
    </row>
    <row r="417" spans="1:2">
      <c r="A417" s="171" t="s">
        <v>5075</v>
      </c>
      <c r="B417" s="221" t="s">
        <v>5264</v>
      </c>
    </row>
    <row r="418" spans="1:2">
      <c r="A418" s="171" t="s">
        <v>5075</v>
      </c>
      <c r="B418" s="221" t="s">
        <v>5265</v>
      </c>
    </row>
    <row r="419" spans="1:2">
      <c r="A419" s="171" t="s">
        <v>5075</v>
      </c>
      <c r="B419" s="221" t="s">
        <v>5266</v>
      </c>
    </row>
    <row r="420" spans="1:2">
      <c r="A420" s="171" t="s">
        <v>5075</v>
      </c>
      <c r="B420" s="221" t="s">
        <v>5267</v>
      </c>
    </row>
    <row r="421" spans="1:2">
      <c r="A421" s="171" t="s">
        <v>5075</v>
      </c>
      <c r="B421" s="221" t="s">
        <v>5268</v>
      </c>
    </row>
    <row r="422" spans="1:2">
      <c r="A422" s="171" t="s">
        <v>5075</v>
      </c>
      <c r="B422" s="221" t="s">
        <v>5269</v>
      </c>
    </row>
    <row r="423" spans="1:2">
      <c r="A423" s="171" t="s">
        <v>5075</v>
      </c>
      <c r="B423" s="221" t="s">
        <v>5270</v>
      </c>
    </row>
    <row r="424" spans="1:2">
      <c r="A424" s="171" t="s">
        <v>5075</v>
      </c>
      <c r="B424" s="221" t="s">
        <v>5271</v>
      </c>
    </row>
    <row r="425" spans="1:2">
      <c r="A425" s="171" t="s">
        <v>5075</v>
      </c>
      <c r="B425" s="221" t="s">
        <v>5272</v>
      </c>
    </row>
    <row r="426" spans="1:2">
      <c r="A426" s="171" t="s">
        <v>5075</v>
      </c>
      <c r="B426" s="221" t="s">
        <v>5273</v>
      </c>
    </row>
    <row r="427" spans="1:2">
      <c r="A427" s="171" t="s">
        <v>5075</v>
      </c>
      <c r="B427" s="221" t="s">
        <v>5274</v>
      </c>
    </row>
    <row r="428" spans="1:2">
      <c r="A428" s="171" t="s">
        <v>5075</v>
      </c>
      <c r="B428" s="221" t="s">
        <v>5275</v>
      </c>
    </row>
    <row r="429" spans="1:2">
      <c r="A429" s="171" t="s">
        <v>5075</v>
      </c>
      <c r="B429" s="221" t="s">
        <v>5276</v>
      </c>
    </row>
    <row r="430" spans="1:2">
      <c r="A430" s="171" t="s">
        <v>5075</v>
      </c>
      <c r="B430" s="221" t="s">
        <v>5277</v>
      </c>
    </row>
    <row r="431" spans="1:2">
      <c r="A431" s="171" t="s">
        <v>5075</v>
      </c>
      <c r="B431" s="221" t="s">
        <v>5278</v>
      </c>
    </row>
    <row r="432" spans="1:2">
      <c r="A432" s="171" t="s">
        <v>5075</v>
      </c>
      <c r="B432" s="221" t="s">
        <v>5279</v>
      </c>
    </row>
    <row r="433" spans="1:2">
      <c r="A433" s="171" t="s">
        <v>5075</v>
      </c>
      <c r="B433" s="221" t="s">
        <v>5280</v>
      </c>
    </row>
    <row r="434" spans="1:2">
      <c r="A434" s="171" t="s">
        <v>5075</v>
      </c>
      <c r="B434" s="221" t="s">
        <v>5281</v>
      </c>
    </row>
    <row r="435" spans="1:2">
      <c r="A435" s="171" t="s">
        <v>5075</v>
      </c>
      <c r="B435" s="221" t="s">
        <v>5282</v>
      </c>
    </row>
    <row r="436" spans="1:2">
      <c r="A436" s="171" t="s">
        <v>5075</v>
      </c>
      <c r="B436" s="221" t="s">
        <v>5283</v>
      </c>
    </row>
    <row r="437" spans="1:2">
      <c r="A437" s="171" t="s">
        <v>5075</v>
      </c>
      <c r="B437" s="221" t="s">
        <v>5284</v>
      </c>
    </row>
    <row r="438" spans="1:2">
      <c r="A438" s="171" t="s">
        <v>5075</v>
      </c>
      <c r="B438" s="221" t="s">
        <v>5285</v>
      </c>
    </row>
    <row r="439" spans="1:2">
      <c r="A439" s="171" t="s">
        <v>5075</v>
      </c>
      <c r="B439" s="221" t="s">
        <v>5286</v>
      </c>
    </row>
    <row r="440" spans="1:2">
      <c r="A440" s="171" t="s">
        <v>5075</v>
      </c>
      <c r="B440" s="221" t="s">
        <v>5287</v>
      </c>
    </row>
    <row r="441" spans="1:2">
      <c r="A441" s="171" t="s">
        <v>5075</v>
      </c>
      <c r="B441" s="221" t="s">
        <v>5288</v>
      </c>
    </row>
    <row r="442" spans="1:2">
      <c r="A442" s="171" t="s">
        <v>5075</v>
      </c>
      <c r="B442" s="221" t="s">
        <v>5289</v>
      </c>
    </row>
    <row r="443" spans="1:2">
      <c r="A443" s="171" t="s">
        <v>5075</v>
      </c>
      <c r="B443" s="221" t="s">
        <v>2640</v>
      </c>
    </row>
    <row r="444" spans="1:2">
      <c r="A444" s="171" t="s">
        <v>5075</v>
      </c>
      <c r="B444" s="221" t="s">
        <v>5290</v>
      </c>
    </row>
    <row r="445" spans="1:2">
      <c r="A445" s="171" t="s">
        <v>5075</v>
      </c>
      <c r="B445" s="221" t="s">
        <v>5291</v>
      </c>
    </row>
    <row r="446" spans="1:2">
      <c r="A446" s="171" t="s">
        <v>5075</v>
      </c>
      <c r="B446" s="221" t="s">
        <v>5292</v>
      </c>
    </row>
    <row r="447" spans="1:2">
      <c r="A447" s="171" t="s">
        <v>5075</v>
      </c>
      <c r="B447" s="221" t="s">
        <v>5293</v>
      </c>
    </row>
    <row r="448" spans="1:2">
      <c r="A448" s="171" t="s">
        <v>5075</v>
      </c>
      <c r="B448" s="221" t="s">
        <v>5294</v>
      </c>
    </row>
    <row r="449" spans="1:2">
      <c r="A449" s="171" t="s">
        <v>5075</v>
      </c>
      <c r="B449" s="221" t="s">
        <v>5295</v>
      </c>
    </row>
    <row r="450" spans="1:2">
      <c r="A450" s="171" t="s">
        <v>5075</v>
      </c>
      <c r="B450" s="221" t="s">
        <v>5296</v>
      </c>
    </row>
    <row r="451" spans="1:2">
      <c r="A451" s="171" t="s">
        <v>5075</v>
      </c>
      <c r="B451" s="221" t="s">
        <v>5297</v>
      </c>
    </row>
    <row r="452" spans="1:2">
      <c r="A452" s="171" t="s">
        <v>5075</v>
      </c>
      <c r="B452" s="221" t="s">
        <v>5298</v>
      </c>
    </row>
    <row r="453" spans="1:2">
      <c r="A453" s="171" t="s">
        <v>5075</v>
      </c>
      <c r="B453" s="221" t="s">
        <v>5299</v>
      </c>
    </row>
    <row r="454" spans="1:2">
      <c r="A454" s="171" t="s">
        <v>5075</v>
      </c>
      <c r="B454" s="221" t="s">
        <v>5300</v>
      </c>
    </row>
    <row r="455" spans="1:2">
      <c r="A455" s="171" t="s">
        <v>5075</v>
      </c>
      <c r="B455" s="221" t="s">
        <v>5301</v>
      </c>
    </row>
    <row r="456" spans="1:2">
      <c r="A456" s="171" t="s">
        <v>5075</v>
      </c>
      <c r="B456" s="221" t="s">
        <v>5302</v>
      </c>
    </row>
    <row r="457" spans="1:2">
      <c r="A457" s="171" t="s">
        <v>5075</v>
      </c>
      <c r="B457" s="221" t="s">
        <v>5303</v>
      </c>
    </row>
    <row r="458" spans="1:2">
      <c r="A458" s="171" t="s">
        <v>5075</v>
      </c>
      <c r="B458" s="221" t="s">
        <v>5304</v>
      </c>
    </row>
    <row r="459" spans="1:2">
      <c r="A459" s="171" t="s">
        <v>5075</v>
      </c>
      <c r="B459" s="221" t="s">
        <v>5305</v>
      </c>
    </row>
    <row r="460" spans="1:2">
      <c r="A460" s="171" t="s">
        <v>5075</v>
      </c>
      <c r="B460" s="221" t="s">
        <v>5306</v>
      </c>
    </row>
    <row r="461" spans="1:2">
      <c r="A461" s="171" t="s">
        <v>5075</v>
      </c>
      <c r="B461" s="221" t="s">
        <v>5307</v>
      </c>
    </row>
    <row r="462" spans="1:2">
      <c r="A462" s="171" t="s">
        <v>5075</v>
      </c>
      <c r="B462" s="221" t="s">
        <v>5308</v>
      </c>
    </row>
    <row r="463" spans="1:2">
      <c r="A463" s="171" t="s">
        <v>5075</v>
      </c>
      <c r="B463" s="221" t="s">
        <v>5309</v>
      </c>
    </row>
    <row r="464" spans="1:2">
      <c r="A464" s="171" t="s">
        <v>5075</v>
      </c>
      <c r="B464" s="221" t="s">
        <v>5310</v>
      </c>
    </row>
    <row r="465" spans="1:2">
      <c r="A465" s="171" t="s">
        <v>5075</v>
      </c>
      <c r="B465" s="221" t="s">
        <v>5311</v>
      </c>
    </row>
    <row r="466" spans="1:2">
      <c r="A466" s="171" t="s">
        <v>5075</v>
      </c>
      <c r="B466" s="221" t="s">
        <v>5312</v>
      </c>
    </row>
    <row r="467" spans="1:2">
      <c r="A467" s="171" t="s">
        <v>5075</v>
      </c>
      <c r="B467" s="221" t="s">
        <v>5313</v>
      </c>
    </row>
    <row r="468" spans="1:2">
      <c r="A468" s="171" t="s">
        <v>5075</v>
      </c>
      <c r="B468" s="221" t="s">
        <v>5314</v>
      </c>
    </row>
    <row r="469" spans="1:2">
      <c r="A469" s="171" t="s">
        <v>5075</v>
      </c>
      <c r="B469" s="221" t="s">
        <v>5315</v>
      </c>
    </row>
    <row r="470" spans="1:2">
      <c r="A470" s="171" t="s">
        <v>5075</v>
      </c>
      <c r="B470" s="221" t="s">
        <v>5316</v>
      </c>
    </row>
    <row r="471" spans="1:2">
      <c r="A471" s="171" t="s">
        <v>5075</v>
      </c>
      <c r="B471" s="221" t="s">
        <v>5317</v>
      </c>
    </row>
    <row r="472" spans="1:2">
      <c r="A472" s="171" t="s">
        <v>5075</v>
      </c>
      <c r="B472" s="221" t="s">
        <v>5318</v>
      </c>
    </row>
    <row r="473" spans="1:2">
      <c r="A473" s="171" t="s">
        <v>5075</v>
      </c>
      <c r="B473" s="221" t="s">
        <v>5319</v>
      </c>
    </row>
    <row r="474" spans="1:2">
      <c r="A474" s="171" t="s">
        <v>5075</v>
      </c>
      <c r="B474" s="221" t="s">
        <v>5320</v>
      </c>
    </row>
    <row r="475" spans="1:2">
      <c r="A475" s="171" t="s">
        <v>5075</v>
      </c>
      <c r="B475" s="221" t="s">
        <v>5321</v>
      </c>
    </row>
    <row r="476" spans="1:2">
      <c r="A476" s="171" t="s">
        <v>5075</v>
      </c>
      <c r="B476" s="221" t="s">
        <v>5322</v>
      </c>
    </row>
    <row r="477" spans="1:2">
      <c r="A477" s="171" t="s">
        <v>5075</v>
      </c>
      <c r="B477" s="221" t="s">
        <v>5323</v>
      </c>
    </row>
    <row r="478" spans="1:2">
      <c r="A478" s="171" t="s">
        <v>5075</v>
      </c>
      <c r="B478" s="221" t="s">
        <v>5324</v>
      </c>
    </row>
    <row r="479" spans="1:2">
      <c r="A479" s="171" t="s">
        <v>5075</v>
      </c>
      <c r="B479" s="221" t="s">
        <v>5325</v>
      </c>
    </row>
    <row r="480" spans="1:2">
      <c r="A480" s="171" t="s">
        <v>5075</v>
      </c>
      <c r="B480" s="221" t="s">
        <v>5326</v>
      </c>
    </row>
    <row r="481" spans="1:4">
      <c r="A481" s="171" t="s">
        <v>5075</v>
      </c>
      <c r="B481" s="221" t="s">
        <v>5327</v>
      </c>
    </row>
    <row r="482" spans="1:4">
      <c r="A482" s="171" t="s">
        <v>5075</v>
      </c>
      <c r="B482" s="221" t="s">
        <v>5328</v>
      </c>
    </row>
    <row r="483" spans="1:4">
      <c r="A483" s="171" t="s">
        <v>5075</v>
      </c>
      <c r="B483" s="221" t="s">
        <v>5329</v>
      </c>
    </row>
    <row r="484" spans="1:4">
      <c r="A484" s="171" t="s">
        <v>5075</v>
      </c>
      <c r="B484" s="221" t="s">
        <v>5330</v>
      </c>
    </row>
    <row r="485" spans="1:4">
      <c r="A485" s="171" t="s">
        <v>5075</v>
      </c>
      <c r="B485" s="221" t="s">
        <v>5331</v>
      </c>
    </row>
    <row r="486" spans="1:4">
      <c r="A486" s="171" t="s">
        <v>5075</v>
      </c>
      <c r="B486" s="221" t="s">
        <v>5332</v>
      </c>
    </row>
    <row r="487" spans="1:4">
      <c r="A487" s="171" t="s">
        <v>7345</v>
      </c>
      <c r="B487" s="221" t="s">
        <v>7346</v>
      </c>
      <c r="D487" s="171" t="s">
        <v>7347</v>
      </c>
    </row>
    <row r="488" spans="1:4">
      <c r="A488" s="171" t="s">
        <v>7345</v>
      </c>
      <c r="B488" s="221" t="s">
        <v>7348</v>
      </c>
      <c r="D488" s="171" t="s">
        <v>7347</v>
      </c>
    </row>
    <row r="489" spans="1:4">
      <c r="A489" s="171" t="s">
        <v>7345</v>
      </c>
      <c r="B489" s="221" t="s">
        <v>7349</v>
      </c>
      <c r="D489" s="171" t="s">
        <v>7347</v>
      </c>
    </row>
    <row r="490" spans="1:4">
      <c r="A490" s="171" t="s">
        <v>7345</v>
      </c>
      <c r="B490" s="221" t="s">
        <v>7350</v>
      </c>
      <c r="D490" s="171" t="s">
        <v>7347</v>
      </c>
    </row>
    <row r="491" spans="1:4">
      <c r="A491" s="171" t="s">
        <v>7345</v>
      </c>
      <c r="B491" s="221" t="s">
        <v>7351</v>
      </c>
      <c r="D491" s="171" t="s">
        <v>7347</v>
      </c>
    </row>
    <row r="492" spans="1:4">
      <c r="A492" s="171" t="s">
        <v>7345</v>
      </c>
      <c r="B492" s="221" t="s">
        <v>7352</v>
      </c>
      <c r="D492" s="171" t="s">
        <v>7347</v>
      </c>
    </row>
    <row r="493" spans="1:4">
      <c r="A493" s="171" t="s">
        <v>7345</v>
      </c>
      <c r="B493" s="221" t="s">
        <v>7353</v>
      </c>
      <c r="D493" s="171" t="s">
        <v>7347</v>
      </c>
    </row>
    <row r="494" spans="1:4">
      <c r="A494" s="171" t="s">
        <v>7345</v>
      </c>
      <c r="B494" s="221" t="s">
        <v>7354</v>
      </c>
      <c r="D494" s="171" t="s">
        <v>7347</v>
      </c>
    </row>
    <row r="495" spans="1:4">
      <c r="A495" s="171" t="s">
        <v>7345</v>
      </c>
      <c r="B495" s="221" t="s">
        <v>7355</v>
      </c>
      <c r="D495" s="171" t="s">
        <v>7347</v>
      </c>
    </row>
    <row r="496" spans="1:4">
      <c r="A496" s="171" t="s">
        <v>7345</v>
      </c>
      <c r="B496" s="221" t="s">
        <v>7356</v>
      </c>
      <c r="D496" s="171" t="s">
        <v>7347</v>
      </c>
    </row>
    <row r="497" spans="1:4">
      <c r="A497" s="171" t="s">
        <v>7345</v>
      </c>
      <c r="B497" s="221" t="s">
        <v>7357</v>
      </c>
      <c r="D497" s="171" t="s">
        <v>7347</v>
      </c>
    </row>
    <row r="498" spans="1:4">
      <c r="A498" s="171" t="s">
        <v>7345</v>
      </c>
      <c r="B498" s="221" t="s">
        <v>7358</v>
      </c>
      <c r="D498" s="171" t="s">
        <v>7347</v>
      </c>
    </row>
    <row r="499" spans="1:4">
      <c r="A499" s="171" t="s">
        <v>7345</v>
      </c>
      <c r="B499" s="221" t="s">
        <v>7359</v>
      </c>
      <c r="D499" s="171" t="s">
        <v>7347</v>
      </c>
    </row>
    <row r="500" spans="1:4">
      <c r="A500" s="171" t="s">
        <v>7345</v>
      </c>
      <c r="B500" s="221" t="s">
        <v>7360</v>
      </c>
      <c r="D500" s="171" t="s">
        <v>7347</v>
      </c>
    </row>
    <row r="501" spans="1:4">
      <c r="A501" s="171" t="s">
        <v>7345</v>
      </c>
      <c r="B501" s="221" t="s">
        <v>7361</v>
      </c>
      <c r="D501" s="171" t="s">
        <v>7347</v>
      </c>
    </row>
    <row r="502" spans="1:4">
      <c r="A502" s="171" t="s">
        <v>7345</v>
      </c>
      <c r="B502" s="221" t="s">
        <v>7362</v>
      </c>
      <c r="D502" s="171" t="s">
        <v>7347</v>
      </c>
    </row>
    <row r="503" spans="1:4">
      <c r="A503" s="171" t="s">
        <v>7345</v>
      </c>
      <c r="B503" s="221" t="s">
        <v>7363</v>
      </c>
      <c r="D503" s="171" t="s">
        <v>7347</v>
      </c>
    </row>
    <row r="504" spans="1:4">
      <c r="A504" s="171" t="s">
        <v>7345</v>
      </c>
      <c r="B504" s="221" t="s">
        <v>7364</v>
      </c>
      <c r="D504" s="171" t="s">
        <v>7347</v>
      </c>
    </row>
    <row r="505" spans="1:4">
      <c r="A505" s="171" t="s">
        <v>7345</v>
      </c>
      <c r="B505" s="221" t="s">
        <v>7365</v>
      </c>
      <c r="D505" s="171" t="s">
        <v>7347</v>
      </c>
    </row>
    <row r="506" spans="1:4">
      <c r="A506" s="171" t="s">
        <v>7345</v>
      </c>
      <c r="B506" s="221" t="s">
        <v>7366</v>
      </c>
      <c r="D506" s="171" t="s">
        <v>7347</v>
      </c>
    </row>
    <row r="507" spans="1:4">
      <c r="A507" s="171" t="s">
        <v>7345</v>
      </c>
      <c r="B507" s="221" t="s">
        <v>7367</v>
      </c>
      <c r="D507" s="171" t="s">
        <v>7347</v>
      </c>
    </row>
    <row r="508" spans="1:4">
      <c r="A508" s="171" t="s">
        <v>7345</v>
      </c>
      <c r="B508" s="221" t="s">
        <v>7368</v>
      </c>
      <c r="D508" s="171" t="s">
        <v>7347</v>
      </c>
    </row>
    <row r="509" spans="1:4">
      <c r="A509" s="171" t="s">
        <v>7345</v>
      </c>
      <c r="B509" s="221" t="s">
        <v>7369</v>
      </c>
      <c r="D509" s="171" t="s">
        <v>7347</v>
      </c>
    </row>
    <row r="510" spans="1:4">
      <c r="A510" s="171" t="s">
        <v>7345</v>
      </c>
      <c r="B510" s="221" t="s">
        <v>7370</v>
      </c>
      <c r="D510" s="171" t="s">
        <v>7347</v>
      </c>
    </row>
    <row r="511" spans="1:4">
      <c r="A511" s="171" t="s">
        <v>7345</v>
      </c>
      <c r="B511" s="221" t="s">
        <v>7371</v>
      </c>
      <c r="D511" s="171" t="s">
        <v>7347</v>
      </c>
    </row>
    <row r="512" spans="1:4">
      <c r="A512" s="171" t="s">
        <v>7345</v>
      </c>
      <c r="B512" s="221" t="s">
        <v>7372</v>
      </c>
      <c r="D512" s="171" t="s">
        <v>7347</v>
      </c>
    </row>
    <row r="513" spans="1:4">
      <c r="A513" s="171" t="s">
        <v>7345</v>
      </c>
      <c r="B513" s="221" t="s">
        <v>7373</v>
      </c>
      <c r="D513" s="171" t="s">
        <v>7347</v>
      </c>
    </row>
    <row r="514" spans="1:4">
      <c r="A514" s="171" t="s">
        <v>7345</v>
      </c>
      <c r="B514" s="221" t="s">
        <v>7374</v>
      </c>
      <c r="D514" s="171" t="s">
        <v>7347</v>
      </c>
    </row>
    <row r="515" spans="1:4">
      <c r="A515" s="171" t="s">
        <v>7345</v>
      </c>
      <c r="B515" s="221" t="s">
        <v>7375</v>
      </c>
      <c r="D515" s="171" t="s">
        <v>7347</v>
      </c>
    </row>
    <row r="516" spans="1:4">
      <c r="A516" s="171" t="s">
        <v>7345</v>
      </c>
      <c r="B516" s="221" t="s">
        <v>7376</v>
      </c>
      <c r="D516" s="171" t="s">
        <v>7347</v>
      </c>
    </row>
    <row r="517" spans="1:4">
      <c r="A517" s="171" t="s">
        <v>7345</v>
      </c>
      <c r="B517" s="221" t="s">
        <v>7377</v>
      </c>
      <c r="D517" s="171" t="s">
        <v>7347</v>
      </c>
    </row>
    <row r="518" spans="1:4">
      <c r="A518" s="171" t="s">
        <v>7345</v>
      </c>
      <c r="B518" s="221" t="s">
        <v>7378</v>
      </c>
      <c r="D518" s="171" t="s">
        <v>7347</v>
      </c>
    </row>
    <row r="519" spans="1:4">
      <c r="A519" s="171" t="s">
        <v>7345</v>
      </c>
      <c r="B519" s="221" t="s">
        <v>7379</v>
      </c>
      <c r="D519" s="171" t="s">
        <v>7347</v>
      </c>
    </row>
    <row r="520" spans="1:4">
      <c r="A520" s="171" t="s">
        <v>7345</v>
      </c>
      <c r="B520" s="221" t="s">
        <v>7380</v>
      </c>
      <c r="D520" s="171" t="s">
        <v>7347</v>
      </c>
    </row>
    <row r="521" spans="1:4">
      <c r="A521" s="171" t="s">
        <v>7345</v>
      </c>
      <c r="B521" s="221" t="s">
        <v>7381</v>
      </c>
      <c r="D521" s="171" t="s">
        <v>7347</v>
      </c>
    </row>
    <row r="522" spans="1:4">
      <c r="A522" s="171" t="s">
        <v>7345</v>
      </c>
      <c r="B522" s="221" t="s">
        <v>7382</v>
      </c>
      <c r="D522" s="171" t="s">
        <v>7347</v>
      </c>
    </row>
    <row r="523" spans="1:4">
      <c r="A523" s="171" t="s">
        <v>7345</v>
      </c>
      <c r="B523" s="221" t="s">
        <v>7383</v>
      </c>
      <c r="D523" s="171" t="s">
        <v>7347</v>
      </c>
    </row>
    <row r="524" spans="1:4">
      <c r="A524" s="171" t="s">
        <v>7345</v>
      </c>
      <c r="B524" s="221" t="s">
        <v>7384</v>
      </c>
      <c r="D524" s="171" t="s">
        <v>7347</v>
      </c>
    </row>
    <row r="525" spans="1:4">
      <c r="A525" s="171" t="s">
        <v>7345</v>
      </c>
      <c r="B525" s="221" t="s">
        <v>7385</v>
      </c>
      <c r="D525" s="171" t="s">
        <v>7347</v>
      </c>
    </row>
    <row r="526" spans="1:4">
      <c r="A526" s="171" t="s">
        <v>7345</v>
      </c>
      <c r="B526" s="221" t="s">
        <v>7386</v>
      </c>
      <c r="D526" s="171" t="s">
        <v>7347</v>
      </c>
    </row>
    <row r="527" spans="1:4">
      <c r="A527" s="171" t="s">
        <v>7345</v>
      </c>
      <c r="B527" s="221" t="s">
        <v>7387</v>
      </c>
      <c r="D527" s="171" t="s">
        <v>7347</v>
      </c>
    </row>
    <row r="528" spans="1:4">
      <c r="A528" s="171" t="s">
        <v>7345</v>
      </c>
      <c r="B528" s="221" t="s">
        <v>7388</v>
      </c>
      <c r="D528" s="171" t="s">
        <v>7347</v>
      </c>
    </row>
    <row r="529" spans="1:4">
      <c r="A529" s="171" t="s">
        <v>7345</v>
      </c>
      <c r="B529" s="221" t="s">
        <v>7389</v>
      </c>
      <c r="D529" s="171" t="s">
        <v>7347</v>
      </c>
    </row>
    <row r="530" spans="1:4">
      <c r="A530" s="171" t="s">
        <v>7345</v>
      </c>
      <c r="B530" s="221" t="s">
        <v>7390</v>
      </c>
      <c r="D530" s="171" t="s">
        <v>7347</v>
      </c>
    </row>
    <row r="531" spans="1:4">
      <c r="A531" s="171" t="s">
        <v>7345</v>
      </c>
      <c r="B531" s="221" t="s">
        <v>7391</v>
      </c>
      <c r="D531" s="171" t="s">
        <v>7347</v>
      </c>
    </row>
    <row r="532" spans="1:4">
      <c r="A532" s="171" t="s">
        <v>7345</v>
      </c>
      <c r="B532" s="221" t="s">
        <v>7392</v>
      </c>
      <c r="D532" s="171" t="s">
        <v>7347</v>
      </c>
    </row>
    <row r="533" spans="1:4">
      <c r="A533" s="171" t="s">
        <v>7345</v>
      </c>
      <c r="B533" s="221" t="s">
        <v>7393</v>
      </c>
      <c r="D533" s="171" t="s">
        <v>7347</v>
      </c>
    </row>
    <row r="534" spans="1:4">
      <c r="A534" s="171" t="s">
        <v>7345</v>
      </c>
      <c r="B534" s="221" t="s">
        <v>7394</v>
      </c>
      <c r="D534" s="171" t="s">
        <v>7347</v>
      </c>
    </row>
    <row r="535" spans="1:4">
      <c r="A535" s="171" t="s">
        <v>7345</v>
      </c>
      <c r="B535" s="221" t="s">
        <v>7395</v>
      </c>
      <c r="D535" s="171" t="s">
        <v>7347</v>
      </c>
    </row>
    <row r="536" spans="1:4">
      <c r="A536" s="171" t="s">
        <v>7345</v>
      </c>
      <c r="B536" s="221" t="s">
        <v>7396</v>
      </c>
      <c r="D536" s="171" t="s">
        <v>7347</v>
      </c>
    </row>
    <row r="537" spans="1:4">
      <c r="A537" s="171" t="s">
        <v>7345</v>
      </c>
      <c r="B537" s="221" t="s">
        <v>7397</v>
      </c>
      <c r="D537" s="171" t="s">
        <v>7347</v>
      </c>
    </row>
    <row r="538" spans="1:4">
      <c r="A538" s="171" t="s">
        <v>7345</v>
      </c>
      <c r="B538" s="221" t="s">
        <v>7398</v>
      </c>
      <c r="D538" s="171" t="s">
        <v>7347</v>
      </c>
    </row>
    <row r="539" spans="1:4">
      <c r="A539" s="171" t="s">
        <v>7345</v>
      </c>
      <c r="B539" s="221" t="s">
        <v>7399</v>
      </c>
      <c r="D539" s="171" t="s">
        <v>7347</v>
      </c>
    </row>
    <row r="540" spans="1:4">
      <c r="A540" s="171" t="s">
        <v>7345</v>
      </c>
      <c r="B540" s="221" t="s">
        <v>7400</v>
      </c>
      <c r="D540" s="171" t="s">
        <v>7347</v>
      </c>
    </row>
    <row r="541" spans="1:4">
      <c r="A541" s="171" t="s">
        <v>7345</v>
      </c>
      <c r="B541" s="221" t="s">
        <v>7401</v>
      </c>
      <c r="D541" s="171" t="s">
        <v>7347</v>
      </c>
    </row>
    <row r="542" spans="1:4">
      <c r="A542" s="171" t="s">
        <v>7345</v>
      </c>
      <c r="B542" s="221" t="s">
        <v>7402</v>
      </c>
      <c r="D542" s="171" t="s">
        <v>7347</v>
      </c>
    </row>
    <row r="543" spans="1:4">
      <c r="A543" s="171" t="s">
        <v>7345</v>
      </c>
      <c r="B543" s="221" t="s">
        <v>7403</v>
      </c>
      <c r="D543" s="171" t="s">
        <v>7347</v>
      </c>
    </row>
    <row r="544" spans="1:4">
      <c r="A544" s="171" t="s">
        <v>7345</v>
      </c>
      <c r="B544" s="221" t="s">
        <v>7404</v>
      </c>
      <c r="D544" s="171" t="s">
        <v>7347</v>
      </c>
    </row>
    <row r="545" spans="1:4">
      <c r="A545" s="171" t="s">
        <v>7345</v>
      </c>
      <c r="B545" s="221" t="s">
        <v>7405</v>
      </c>
      <c r="D545" s="171" t="s">
        <v>7347</v>
      </c>
    </row>
    <row r="546" spans="1:4">
      <c r="A546" s="171" t="s">
        <v>7345</v>
      </c>
      <c r="B546" s="221" t="s">
        <v>7406</v>
      </c>
      <c r="D546" s="171" t="s">
        <v>7347</v>
      </c>
    </row>
    <row r="547" spans="1:4">
      <c r="A547" s="171" t="s">
        <v>7345</v>
      </c>
      <c r="B547" s="221" t="s">
        <v>7421</v>
      </c>
      <c r="D547" s="171" t="s">
        <v>7422</v>
      </c>
    </row>
    <row r="548" spans="1:4">
      <c r="A548" s="171" t="s">
        <v>7345</v>
      </c>
      <c r="B548" s="221" t="s">
        <v>7423</v>
      </c>
      <c r="D548" s="171" t="s">
        <v>7422</v>
      </c>
    </row>
    <row r="549" spans="1:4">
      <c r="A549" s="171" t="s">
        <v>7345</v>
      </c>
      <c r="B549" s="221" t="s">
        <v>7424</v>
      </c>
      <c r="D549" s="171" t="s">
        <v>7422</v>
      </c>
    </row>
    <row r="550" spans="1:4">
      <c r="A550" s="171" t="s">
        <v>7345</v>
      </c>
      <c r="B550" s="221" t="s">
        <v>5615</v>
      </c>
      <c r="D550" s="171" t="s">
        <v>7422</v>
      </c>
    </row>
    <row r="551" spans="1:4">
      <c r="A551" s="171" t="s">
        <v>7345</v>
      </c>
      <c r="B551" s="221" t="s">
        <v>7425</v>
      </c>
      <c r="D551" s="171" t="s">
        <v>7422</v>
      </c>
    </row>
    <row r="552" spans="1:4">
      <c r="A552" s="171" t="s">
        <v>7345</v>
      </c>
      <c r="B552" s="221" t="s">
        <v>7426</v>
      </c>
      <c r="D552" s="171" t="s">
        <v>7422</v>
      </c>
    </row>
    <row r="553" spans="1:4">
      <c r="A553" s="171" t="s">
        <v>7345</v>
      </c>
      <c r="B553" s="221" t="s">
        <v>7427</v>
      </c>
      <c r="D553" s="171" t="s">
        <v>7422</v>
      </c>
    </row>
    <row r="554" spans="1:4">
      <c r="A554" s="171" t="s">
        <v>7345</v>
      </c>
      <c r="B554" s="221" t="s">
        <v>7428</v>
      </c>
      <c r="D554" s="171" t="s">
        <v>7422</v>
      </c>
    </row>
    <row r="555" spans="1:4">
      <c r="A555" s="171" t="s">
        <v>7345</v>
      </c>
      <c r="B555" s="221" t="s">
        <v>7429</v>
      </c>
      <c r="D555" s="171" t="s">
        <v>7422</v>
      </c>
    </row>
    <row r="556" spans="1:4">
      <c r="A556" s="171" t="s">
        <v>7345</v>
      </c>
      <c r="B556" s="221" t="s">
        <v>7430</v>
      </c>
      <c r="D556" s="171" t="s">
        <v>7422</v>
      </c>
    </row>
    <row r="557" spans="1:4">
      <c r="A557" s="171" t="s">
        <v>7345</v>
      </c>
      <c r="B557" s="221" t="s">
        <v>7431</v>
      </c>
      <c r="D557" s="171" t="s">
        <v>7422</v>
      </c>
    </row>
    <row r="558" spans="1:4">
      <c r="A558" s="171" t="s">
        <v>7345</v>
      </c>
      <c r="B558" s="221" t="s">
        <v>7432</v>
      </c>
      <c r="D558" s="171" t="s">
        <v>7422</v>
      </c>
    </row>
    <row r="559" spans="1:4">
      <c r="A559" s="171" t="s">
        <v>7345</v>
      </c>
      <c r="B559" s="221" t="s">
        <v>7433</v>
      </c>
      <c r="D559" s="171" t="s">
        <v>7422</v>
      </c>
    </row>
    <row r="560" spans="1:4">
      <c r="A560" s="171" t="s">
        <v>7345</v>
      </c>
      <c r="B560" s="221" t="s">
        <v>7434</v>
      </c>
      <c r="D560" s="171" t="s">
        <v>7422</v>
      </c>
    </row>
    <row r="561" spans="1:4">
      <c r="A561" s="171" t="s">
        <v>7345</v>
      </c>
      <c r="B561" s="221" t="s">
        <v>7435</v>
      </c>
      <c r="D561" s="171" t="s">
        <v>7422</v>
      </c>
    </row>
    <row r="562" spans="1:4">
      <c r="A562" s="171" t="s">
        <v>7345</v>
      </c>
      <c r="B562" s="221" t="s">
        <v>7436</v>
      </c>
      <c r="D562" s="171" t="s">
        <v>7422</v>
      </c>
    </row>
    <row r="563" spans="1:4">
      <c r="A563" s="171" t="s">
        <v>7345</v>
      </c>
      <c r="B563" s="221" t="s">
        <v>7437</v>
      </c>
      <c r="D563" s="171" t="s">
        <v>7422</v>
      </c>
    </row>
    <row r="564" spans="1:4">
      <c r="A564" s="171" t="s">
        <v>7345</v>
      </c>
      <c r="B564" s="221" t="s">
        <v>7438</v>
      </c>
      <c r="D564" s="171" t="s">
        <v>7422</v>
      </c>
    </row>
    <row r="565" spans="1:4">
      <c r="A565" s="171" t="s">
        <v>7345</v>
      </c>
      <c r="B565" s="221" t="s">
        <v>7439</v>
      </c>
      <c r="D565" s="171" t="s">
        <v>7422</v>
      </c>
    </row>
    <row r="566" spans="1:4">
      <c r="A566" s="171" t="s">
        <v>7345</v>
      </c>
      <c r="B566" s="221" t="s">
        <v>7440</v>
      </c>
      <c r="D566" s="171" t="s">
        <v>7422</v>
      </c>
    </row>
    <row r="567" spans="1:4">
      <c r="A567" s="171" t="s">
        <v>7345</v>
      </c>
      <c r="B567" s="221" t="s">
        <v>7441</v>
      </c>
      <c r="D567" s="171" t="s">
        <v>7422</v>
      </c>
    </row>
    <row r="568" spans="1:4">
      <c r="A568" s="171" t="s">
        <v>7345</v>
      </c>
      <c r="B568" s="221" t="s">
        <v>7442</v>
      </c>
      <c r="D568" s="171" t="s">
        <v>7422</v>
      </c>
    </row>
    <row r="569" spans="1:4">
      <c r="A569" s="171" t="s">
        <v>7345</v>
      </c>
      <c r="B569" s="221" t="s">
        <v>7443</v>
      </c>
      <c r="D569" s="171" t="s">
        <v>7422</v>
      </c>
    </row>
    <row r="570" spans="1:4">
      <c r="A570" s="171" t="s">
        <v>7345</v>
      </c>
      <c r="B570" s="221" t="s">
        <v>7497</v>
      </c>
      <c r="D570" s="171" t="s">
        <v>7498</v>
      </c>
    </row>
    <row r="571" spans="1:4">
      <c r="A571" s="171" t="s">
        <v>7345</v>
      </c>
      <c r="B571" s="221" t="s">
        <v>7499</v>
      </c>
      <c r="D571" s="171" t="s">
        <v>7498</v>
      </c>
    </row>
    <row r="572" spans="1:4">
      <c r="A572" s="171" t="s">
        <v>7345</v>
      </c>
      <c r="B572" s="221" t="s">
        <v>7500</v>
      </c>
      <c r="D572" s="171" t="s">
        <v>7498</v>
      </c>
    </row>
    <row r="573" spans="1:4">
      <c r="A573" s="171" t="s">
        <v>7345</v>
      </c>
      <c r="B573" s="221" t="s">
        <v>7501</v>
      </c>
      <c r="D573" s="171" t="s">
        <v>7498</v>
      </c>
    </row>
    <row r="574" spans="1:4">
      <c r="A574" s="171" t="s">
        <v>7345</v>
      </c>
      <c r="B574" s="221" t="s">
        <v>7502</v>
      </c>
      <c r="D574" s="171" t="s">
        <v>7498</v>
      </c>
    </row>
    <row r="575" spans="1:4">
      <c r="A575" s="171" t="s">
        <v>7345</v>
      </c>
      <c r="B575" s="221" t="s">
        <v>7503</v>
      </c>
      <c r="D575" s="171" t="s">
        <v>7498</v>
      </c>
    </row>
    <row r="576" spans="1:4">
      <c r="A576" s="171" t="s">
        <v>7345</v>
      </c>
      <c r="B576" s="221" t="s">
        <v>7504</v>
      </c>
      <c r="D576" s="171" t="s">
        <v>7498</v>
      </c>
    </row>
    <row r="577" spans="1:4">
      <c r="A577" s="171" t="s">
        <v>7345</v>
      </c>
      <c r="B577" s="221" t="s">
        <v>7505</v>
      </c>
      <c r="D577" s="171" t="s">
        <v>7498</v>
      </c>
    </row>
    <row r="578" spans="1:4">
      <c r="A578" s="171" t="s">
        <v>7345</v>
      </c>
      <c r="B578" s="221" t="s">
        <v>7506</v>
      </c>
      <c r="D578" s="171" t="s">
        <v>7498</v>
      </c>
    </row>
    <row r="579" spans="1:4">
      <c r="A579" s="171" t="s">
        <v>7345</v>
      </c>
      <c r="B579" s="221" t="s">
        <v>7507</v>
      </c>
      <c r="D579" s="171" t="s">
        <v>7498</v>
      </c>
    </row>
    <row r="580" spans="1:4">
      <c r="A580" s="171" t="s">
        <v>7345</v>
      </c>
      <c r="B580" s="221" t="s">
        <v>7508</v>
      </c>
      <c r="D580" s="171" t="s">
        <v>7498</v>
      </c>
    </row>
    <row r="581" spans="1:4">
      <c r="A581" s="171" t="s">
        <v>7345</v>
      </c>
      <c r="B581" s="221" t="s">
        <v>7509</v>
      </c>
      <c r="D581" s="171" t="s">
        <v>7498</v>
      </c>
    </row>
    <row r="582" spans="1:4">
      <c r="A582" s="171" t="s">
        <v>7345</v>
      </c>
      <c r="B582" s="221" t="s">
        <v>7510</v>
      </c>
      <c r="D582" s="171" t="s">
        <v>7498</v>
      </c>
    </row>
    <row r="583" spans="1:4">
      <c r="A583" s="171" t="s">
        <v>7345</v>
      </c>
      <c r="B583" s="221" t="s">
        <v>7511</v>
      </c>
      <c r="D583" s="171" t="s">
        <v>7498</v>
      </c>
    </row>
    <row r="584" spans="1:4">
      <c r="A584" s="171" t="s">
        <v>7345</v>
      </c>
      <c r="B584" s="221" t="s">
        <v>7512</v>
      </c>
      <c r="D584" s="171" t="s">
        <v>7498</v>
      </c>
    </row>
    <row r="585" spans="1:4">
      <c r="A585" s="171" t="s">
        <v>7345</v>
      </c>
      <c r="B585" s="221" t="s">
        <v>5322</v>
      </c>
      <c r="D585" s="171" t="s">
        <v>7498</v>
      </c>
    </row>
    <row r="586" spans="1:4">
      <c r="A586" s="171" t="s">
        <v>7345</v>
      </c>
      <c r="B586" s="221" t="s">
        <v>7513</v>
      </c>
      <c r="D586" s="171" t="s">
        <v>7498</v>
      </c>
    </row>
    <row r="587" spans="1:4">
      <c r="A587" s="171" t="s">
        <v>7345</v>
      </c>
      <c r="B587" s="221" t="s">
        <v>7514</v>
      </c>
      <c r="D587" s="171" t="s">
        <v>7498</v>
      </c>
    </row>
    <row r="588" spans="1:4">
      <c r="A588" s="171" t="s">
        <v>7345</v>
      </c>
      <c r="B588" s="221" t="s">
        <v>7515</v>
      </c>
      <c r="D588" s="171" t="s">
        <v>7345</v>
      </c>
    </row>
    <row r="589" spans="1:4">
      <c r="A589" s="171" t="s">
        <v>7345</v>
      </c>
      <c r="B589" s="221" t="s">
        <v>7516</v>
      </c>
      <c r="D589" s="171" t="s">
        <v>7345</v>
      </c>
    </row>
    <row r="590" spans="1:4">
      <c r="A590" s="171" t="s">
        <v>7345</v>
      </c>
      <c r="B590" s="221" t="s">
        <v>7465</v>
      </c>
      <c r="D590" s="171" t="s">
        <v>7345</v>
      </c>
    </row>
    <row r="591" spans="1:4">
      <c r="A591" s="171" t="s">
        <v>7345</v>
      </c>
      <c r="B591" s="221" t="s">
        <v>7515</v>
      </c>
      <c r="D591" s="171" t="s">
        <v>7345</v>
      </c>
    </row>
    <row r="592" spans="1:4">
      <c r="A592" s="171" t="s">
        <v>7345</v>
      </c>
      <c r="B592" s="221" t="s">
        <v>7516</v>
      </c>
      <c r="D592" s="171" t="s">
        <v>7345</v>
      </c>
    </row>
    <row r="593" spans="1:4">
      <c r="A593" s="171" t="s">
        <v>7345</v>
      </c>
      <c r="B593" s="221" t="s">
        <v>7517</v>
      </c>
      <c r="D593" s="171" t="s">
        <v>7345</v>
      </c>
    </row>
    <row r="594" spans="1:4">
      <c r="A594" s="171" t="s">
        <v>7345</v>
      </c>
      <c r="B594" s="221" t="s">
        <v>7518</v>
      </c>
      <c r="D594" s="171" t="s">
        <v>7345</v>
      </c>
    </row>
    <row r="595" spans="1:4">
      <c r="A595" s="171" t="s">
        <v>7345</v>
      </c>
      <c r="B595" s="221" t="s">
        <v>7519</v>
      </c>
      <c r="D595" s="171" t="s">
        <v>7345</v>
      </c>
    </row>
    <row r="596" spans="1:4">
      <c r="A596" s="171" t="s">
        <v>7345</v>
      </c>
      <c r="B596" s="221" t="s">
        <v>7520</v>
      </c>
      <c r="D596" s="171" t="s">
        <v>7345</v>
      </c>
    </row>
    <row r="597" spans="1:4">
      <c r="A597" s="171" t="s">
        <v>7345</v>
      </c>
      <c r="B597" s="221" t="s">
        <v>7444</v>
      </c>
      <c r="D597" s="171" t="s">
        <v>7445</v>
      </c>
    </row>
    <row r="598" spans="1:4">
      <c r="A598" s="171" t="s">
        <v>7345</v>
      </c>
      <c r="B598" s="221" t="s">
        <v>7446</v>
      </c>
      <c r="D598" s="171" t="s">
        <v>7445</v>
      </c>
    </row>
    <row r="599" spans="1:4">
      <c r="A599" s="171" t="s">
        <v>7345</v>
      </c>
      <c r="B599" s="221" t="s">
        <v>7447</v>
      </c>
      <c r="D599" s="171" t="s">
        <v>7445</v>
      </c>
    </row>
    <row r="600" spans="1:4">
      <c r="A600" s="171" t="s">
        <v>7345</v>
      </c>
      <c r="B600" s="221" t="s">
        <v>7448</v>
      </c>
      <c r="D600" s="171" t="s">
        <v>7445</v>
      </c>
    </row>
    <row r="601" spans="1:4">
      <c r="A601" s="171" t="s">
        <v>7345</v>
      </c>
      <c r="B601" s="221" t="s">
        <v>7449</v>
      </c>
      <c r="D601" s="171" t="s">
        <v>7445</v>
      </c>
    </row>
    <row r="602" spans="1:4">
      <c r="A602" s="171" t="s">
        <v>7345</v>
      </c>
      <c r="B602" s="221" t="s">
        <v>7450</v>
      </c>
      <c r="D602" s="171" t="s">
        <v>7445</v>
      </c>
    </row>
    <row r="603" spans="1:4">
      <c r="A603" s="171" t="s">
        <v>7345</v>
      </c>
      <c r="B603" s="221" t="s">
        <v>7451</v>
      </c>
      <c r="D603" s="171" t="s">
        <v>7445</v>
      </c>
    </row>
    <row r="604" spans="1:4">
      <c r="A604" s="171" t="s">
        <v>7345</v>
      </c>
      <c r="B604" s="221" t="s">
        <v>7452</v>
      </c>
      <c r="D604" s="171" t="s">
        <v>7445</v>
      </c>
    </row>
    <row r="605" spans="1:4">
      <c r="A605" s="171" t="s">
        <v>7345</v>
      </c>
      <c r="B605" s="221" t="s">
        <v>7453</v>
      </c>
      <c r="D605" s="171" t="s">
        <v>7445</v>
      </c>
    </row>
    <row r="606" spans="1:4">
      <c r="A606" s="171" t="s">
        <v>7345</v>
      </c>
      <c r="B606" s="221" t="s">
        <v>7454</v>
      </c>
      <c r="D606" s="171" t="s">
        <v>7445</v>
      </c>
    </row>
    <row r="607" spans="1:4">
      <c r="A607" s="171" t="s">
        <v>7345</v>
      </c>
      <c r="B607" s="221" t="s">
        <v>7455</v>
      </c>
      <c r="D607" s="171" t="s">
        <v>7445</v>
      </c>
    </row>
    <row r="608" spans="1:4">
      <c r="A608" s="171" t="s">
        <v>7345</v>
      </c>
      <c r="B608" s="221" t="s">
        <v>7456</v>
      </c>
      <c r="D608" s="171" t="s">
        <v>7445</v>
      </c>
    </row>
    <row r="609" spans="1:4">
      <c r="A609" s="171" t="s">
        <v>7345</v>
      </c>
      <c r="B609" s="221" t="s">
        <v>7457</v>
      </c>
      <c r="D609" s="171" t="s">
        <v>7445</v>
      </c>
    </row>
    <row r="610" spans="1:4">
      <c r="A610" s="171" t="s">
        <v>7345</v>
      </c>
      <c r="B610" s="221" t="s">
        <v>7458</v>
      </c>
      <c r="D610" s="171" t="s">
        <v>7445</v>
      </c>
    </row>
    <row r="611" spans="1:4">
      <c r="A611" s="171" t="s">
        <v>7345</v>
      </c>
      <c r="B611" s="221" t="s">
        <v>7459</v>
      </c>
      <c r="D611" s="171" t="s">
        <v>7445</v>
      </c>
    </row>
    <row r="612" spans="1:4">
      <c r="A612" s="171" t="s">
        <v>7345</v>
      </c>
      <c r="B612" s="221" t="s">
        <v>7460</v>
      </c>
      <c r="D612" s="171" t="s">
        <v>7445</v>
      </c>
    </row>
    <row r="613" spans="1:4">
      <c r="A613" s="171" t="s">
        <v>7345</v>
      </c>
      <c r="B613" s="221" t="s">
        <v>7461</v>
      </c>
      <c r="D613" s="171" t="s">
        <v>7445</v>
      </c>
    </row>
    <row r="614" spans="1:4">
      <c r="A614" s="171" t="s">
        <v>7345</v>
      </c>
      <c r="B614" s="221" t="s">
        <v>7462</v>
      </c>
      <c r="D614" s="171" t="s">
        <v>7445</v>
      </c>
    </row>
    <row r="615" spans="1:4">
      <c r="A615" s="171" t="s">
        <v>7345</v>
      </c>
      <c r="B615" s="221" t="s">
        <v>5900</v>
      </c>
      <c r="D615" s="171" t="s">
        <v>7445</v>
      </c>
    </row>
    <row r="616" spans="1:4">
      <c r="A616" s="171" t="s">
        <v>7345</v>
      </c>
      <c r="B616" s="221" t="s">
        <v>7463</v>
      </c>
      <c r="D616" s="171" t="s">
        <v>7445</v>
      </c>
    </row>
    <row r="617" spans="1:4">
      <c r="A617" s="171" t="s">
        <v>7345</v>
      </c>
      <c r="B617" s="221" t="s">
        <v>7464</v>
      </c>
      <c r="D617" s="171" t="s">
        <v>7445</v>
      </c>
    </row>
    <row r="618" spans="1:4">
      <c r="A618" s="171" t="s">
        <v>7345</v>
      </c>
      <c r="B618" s="221" t="s">
        <v>7465</v>
      </c>
      <c r="D618" s="171" t="s">
        <v>7466</v>
      </c>
    </row>
    <row r="619" spans="1:4">
      <c r="A619" s="171" t="s">
        <v>7345</v>
      </c>
      <c r="B619" s="221" t="s">
        <v>7467</v>
      </c>
      <c r="D619" s="171" t="s">
        <v>7466</v>
      </c>
    </row>
    <row r="620" spans="1:4">
      <c r="A620" s="171" t="s">
        <v>7345</v>
      </c>
      <c r="B620" s="221" t="s">
        <v>7468</v>
      </c>
      <c r="D620" s="171" t="s">
        <v>7466</v>
      </c>
    </row>
    <row r="621" spans="1:4">
      <c r="A621" s="171" t="s">
        <v>7345</v>
      </c>
      <c r="B621" s="221" t="s">
        <v>7469</v>
      </c>
      <c r="D621" s="171" t="s">
        <v>7466</v>
      </c>
    </row>
    <row r="622" spans="1:4">
      <c r="A622" s="171" t="s">
        <v>7345</v>
      </c>
      <c r="B622" s="221" t="s">
        <v>7470</v>
      </c>
      <c r="D622" s="171" t="s">
        <v>7466</v>
      </c>
    </row>
    <row r="623" spans="1:4">
      <c r="A623" s="171" t="s">
        <v>7345</v>
      </c>
      <c r="B623" s="221" t="s">
        <v>7471</v>
      </c>
      <c r="D623" s="171" t="s">
        <v>7466</v>
      </c>
    </row>
    <row r="624" spans="1:4">
      <c r="A624" s="171" t="s">
        <v>7345</v>
      </c>
      <c r="B624" s="221" t="s">
        <v>7472</v>
      </c>
      <c r="D624" s="171" t="s">
        <v>7466</v>
      </c>
    </row>
    <row r="625" spans="1:4">
      <c r="A625" s="171" t="s">
        <v>7345</v>
      </c>
      <c r="B625" s="221" t="s">
        <v>7473</v>
      </c>
      <c r="D625" s="171" t="s">
        <v>7466</v>
      </c>
    </row>
    <row r="626" spans="1:4">
      <c r="A626" s="171" t="s">
        <v>7345</v>
      </c>
      <c r="B626" s="221" t="s">
        <v>7474</v>
      </c>
      <c r="D626" s="171" t="s">
        <v>7466</v>
      </c>
    </row>
    <row r="627" spans="1:4">
      <c r="A627" s="171" t="s">
        <v>7345</v>
      </c>
      <c r="B627" s="221" t="s">
        <v>7475</v>
      </c>
      <c r="D627" s="171" t="s">
        <v>7466</v>
      </c>
    </row>
    <row r="628" spans="1:4">
      <c r="A628" s="171" t="s">
        <v>7345</v>
      </c>
      <c r="B628" s="221" t="s">
        <v>7476</v>
      </c>
      <c r="D628" s="171" t="s">
        <v>7466</v>
      </c>
    </row>
    <row r="629" spans="1:4">
      <c r="A629" s="171" t="s">
        <v>7345</v>
      </c>
      <c r="B629" s="221" t="s">
        <v>5971</v>
      </c>
      <c r="D629" s="171" t="s">
        <v>7466</v>
      </c>
    </row>
    <row r="630" spans="1:4">
      <c r="A630" s="171" t="s">
        <v>7345</v>
      </c>
      <c r="B630" s="221" t="s">
        <v>7477</v>
      </c>
      <c r="D630" s="171" t="s">
        <v>7466</v>
      </c>
    </row>
    <row r="631" spans="1:4">
      <c r="A631" s="171" t="s">
        <v>7345</v>
      </c>
      <c r="B631" s="221" t="s">
        <v>7478</v>
      </c>
      <c r="D631" s="171" t="s">
        <v>7466</v>
      </c>
    </row>
    <row r="632" spans="1:4">
      <c r="A632" s="171" t="s">
        <v>7345</v>
      </c>
      <c r="B632" s="221" t="s">
        <v>5890</v>
      </c>
      <c r="D632" s="171" t="s">
        <v>7466</v>
      </c>
    </row>
    <row r="633" spans="1:4">
      <c r="A633" s="171" t="s">
        <v>7345</v>
      </c>
      <c r="B633" s="221" t="s">
        <v>7479</v>
      </c>
      <c r="D633" s="171" t="s">
        <v>7466</v>
      </c>
    </row>
    <row r="634" spans="1:4">
      <c r="A634" s="171" t="s">
        <v>7345</v>
      </c>
      <c r="B634" s="221" t="s">
        <v>5859</v>
      </c>
      <c r="D634" s="171" t="s">
        <v>7466</v>
      </c>
    </row>
    <row r="635" spans="1:4">
      <c r="A635" s="171" t="s">
        <v>7345</v>
      </c>
      <c r="B635" s="221" t="s">
        <v>7480</v>
      </c>
      <c r="D635" s="171" t="s">
        <v>7466</v>
      </c>
    </row>
    <row r="636" spans="1:4">
      <c r="A636" s="171" t="s">
        <v>7345</v>
      </c>
      <c r="B636" s="221" t="s">
        <v>7481</v>
      </c>
      <c r="D636" s="171" t="s">
        <v>7466</v>
      </c>
    </row>
    <row r="637" spans="1:4">
      <c r="A637" s="171" t="s">
        <v>7345</v>
      </c>
      <c r="B637" s="221" t="s">
        <v>7482</v>
      </c>
      <c r="D637" s="171" t="s">
        <v>7466</v>
      </c>
    </row>
    <row r="638" spans="1:4">
      <c r="A638" s="171" t="s">
        <v>7345</v>
      </c>
      <c r="B638" s="221" t="s">
        <v>7483</v>
      </c>
      <c r="D638" s="171" t="s">
        <v>7466</v>
      </c>
    </row>
    <row r="639" spans="1:4">
      <c r="A639" s="171" t="s">
        <v>7345</v>
      </c>
      <c r="B639" s="221" t="s">
        <v>7484</v>
      </c>
      <c r="D639" s="171" t="s">
        <v>7466</v>
      </c>
    </row>
    <row r="640" spans="1:4">
      <c r="A640" s="171" t="s">
        <v>7345</v>
      </c>
      <c r="B640" s="221" t="s">
        <v>5870</v>
      </c>
      <c r="D640" s="171" t="s">
        <v>7485</v>
      </c>
    </row>
    <row r="641" spans="1:4">
      <c r="A641" s="171" t="s">
        <v>7345</v>
      </c>
      <c r="B641" s="221" t="s">
        <v>7486</v>
      </c>
      <c r="D641" s="171" t="s">
        <v>7485</v>
      </c>
    </row>
    <row r="642" spans="1:4">
      <c r="A642" s="171" t="s">
        <v>7345</v>
      </c>
      <c r="B642" s="221" t="s">
        <v>7487</v>
      </c>
      <c r="D642" s="171" t="s">
        <v>7485</v>
      </c>
    </row>
    <row r="643" spans="1:4">
      <c r="A643" s="171" t="s">
        <v>7345</v>
      </c>
      <c r="B643" s="221" t="s">
        <v>5916</v>
      </c>
      <c r="D643" s="171" t="s">
        <v>7485</v>
      </c>
    </row>
    <row r="644" spans="1:4">
      <c r="A644" s="171" t="s">
        <v>7345</v>
      </c>
      <c r="B644" s="221" t="s">
        <v>5305</v>
      </c>
      <c r="D644" s="171" t="s">
        <v>7485</v>
      </c>
    </row>
    <row r="645" spans="1:4">
      <c r="A645" s="171" t="s">
        <v>7345</v>
      </c>
      <c r="B645" s="221" t="s">
        <v>7488</v>
      </c>
      <c r="D645" s="171" t="s">
        <v>7485</v>
      </c>
    </row>
    <row r="646" spans="1:4">
      <c r="A646" s="171" t="s">
        <v>7345</v>
      </c>
      <c r="B646" s="221" t="s">
        <v>7489</v>
      </c>
      <c r="D646" s="171" t="s">
        <v>7485</v>
      </c>
    </row>
    <row r="647" spans="1:4">
      <c r="A647" s="171" t="s">
        <v>7345</v>
      </c>
      <c r="B647" s="221" t="s">
        <v>5052</v>
      </c>
      <c r="D647" s="171" t="s">
        <v>7485</v>
      </c>
    </row>
    <row r="648" spans="1:4">
      <c r="A648" s="171" t="s">
        <v>7345</v>
      </c>
      <c r="B648" s="221" t="s">
        <v>7490</v>
      </c>
      <c r="D648" s="171" t="s">
        <v>7485</v>
      </c>
    </row>
    <row r="649" spans="1:4">
      <c r="A649" s="171" t="s">
        <v>7345</v>
      </c>
      <c r="B649" s="221" t="s">
        <v>5056</v>
      </c>
      <c r="D649" s="171" t="s">
        <v>7485</v>
      </c>
    </row>
    <row r="650" spans="1:4">
      <c r="A650" s="171" t="s">
        <v>7345</v>
      </c>
      <c r="B650" s="221" t="s">
        <v>7491</v>
      </c>
      <c r="D650" s="171" t="s">
        <v>7485</v>
      </c>
    </row>
    <row r="651" spans="1:4">
      <c r="A651" s="171" t="s">
        <v>7345</v>
      </c>
      <c r="B651" s="221" t="s">
        <v>7492</v>
      </c>
      <c r="D651" s="171" t="s">
        <v>7485</v>
      </c>
    </row>
    <row r="652" spans="1:4">
      <c r="A652" s="171" t="s">
        <v>7345</v>
      </c>
      <c r="B652" s="221" t="s">
        <v>7493</v>
      </c>
      <c r="D652" s="171" t="s">
        <v>7485</v>
      </c>
    </row>
    <row r="653" spans="1:4">
      <c r="A653" s="171" t="s">
        <v>7345</v>
      </c>
      <c r="B653" s="221" t="s">
        <v>7494</v>
      </c>
      <c r="D653" s="171" t="s">
        <v>7485</v>
      </c>
    </row>
    <row r="654" spans="1:4">
      <c r="A654" s="171" t="s">
        <v>7345</v>
      </c>
      <c r="B654" s="221" t="s">
        <v>7495</v>
      </c>
      <c r="D654" s="171" t="s">
        <v>7485</v>
      </c>
    </row>
    <row r="655" spans="1:4">
      <c r="A655" s="171" t="s">
        <v>7345</v>
      </c>
      <c r="B655" s="221" t="s">
        <v>7496</v>
      </c>
      <c r="D655" s="171" t="s">
        <v>7485</v>
      </c>
    </row>
    <row r="656" spans="1:4">
      <c r="A656" s="171" t="s">
        <v>7345</v>
      </c>
      <c r="B656" s="221" t="s">
        <v>7407</v>
      </c>
      <c r="D656" s="171" t="s">
        <v>7408</v>
      </c>
    </row>
    <row r="657" spans="1:5">
      <c r="A657" s="171" t="s">
        <v>7345</v>
      </c>
      <c r="B657" s="221" t="s">
        <v>7409</v>
      </c>
      <c r="D657" s="171" t="s">
        <v>7408</v>
      </c>
    </row>
    <row r="658" spans="1:5">
      <c r="A658" s="171" t="s">
        <v>7345</v>
      </c>
      <c r="B658" s="221" t="s">
        <v>7410</v>
      </c>
      <c r="D658" s="171" t="s">
        <v>7408</v>
      </c>
    </row>
    <row r="659" spans="1:5">
      <c r="A659" s="171" t="s">
        <v>7345</v>
      </c>
      <c r="B659" s="221" t="s">
        <v>7411</v>
      </c>
      <c r="D659" s="171" t="s">
        <v>7408</v>
      </c>
    </row>
    <row r="660" spans="1:5">
      <c r="A660" s="171" t="s">
        <v>7345</v>
      </c>
      <c r="B660" s="221" t="s">
        <v>7412</v>
      </c>
      <c r="D660" s="171" t="s">
        <v>7408</v>
      </c>
    </row>
    <row r="661" spans="1:5">
      <c r="A661" s="171" t="s">
        <v>7345</v>
      </c>
      <c r="B661" s="221" t="s">
        <v>7413</v>
      </c>
      <c r="D661" s="171" t="s">
        <v>7408</v>
      </c>
    </row>
    <row r="662" spans="1:5">
      <c r="A662" s="171" t="s">
        <v>7345</v>
      </c>
      <c r="B662" s="221" t="s">
        <v>7414</v>
      </c>
      <c r="D662" s="171" t="s">
        <v>7408</v>
      </c>
    </row>
    <row r="663" spans="1:5">
      <c r="A663" s="171" t="s">
        <v>7345</v>
      </c>
      <c r="B663" s="221" t="s">
        <v>7415</v>
      </c>
      <c r="D663" s="171" t="s">
        <v>7408</v>
      </c>
    </row>
    <row r="664" spans="1:5">
      <c r="A664" s="171" t="s">
        <v>7345</v>
      </c>
      <c r="B664" s="221" t="s">
        <v>7416</v>
      </c>
      <c r="D664" s="171" t="s">
        <v>7408</v>
      </c>
    </row>
    <row r="665" spans="1:5">
      <c r="A665" s="171" t="s">
        <v>7345</v>
      </c>
      <c r="B665" s="221" t="s">
        <v>7417</v>
      </c>
      <c r="D665" s="171" t="s">
        <v>7408</v>
      </c>
    </row>
    <row r="666" spans="1:5">
      <c r="A666" s="171" t="s">
        <v>7345</v>
      </c>
      <c r="B666" s="221" t="s">
        <v>7418</v>
      </c>
      <c r="D666" s="171" t="s">
        <v>7408</v>
      </c>
    </row>
    <row r="667" spans="1:5">
      <c r="A667" s="171" t="s">
        <v>7345</v>
      </c>
      <c r="B667" s="221" t="s">
        <v>7419</v>
      </c>
      <c r="D667" s="171" t="s">
        <v>7408</v>
      </c>
    </row>
    <row r="668" spans="1:5">
      <c r="A668" s="171" t="s">
        <v>7345</v>
      </c>
      <c r="B668" s="221" t="s">
        <v>7420</v>
      </c>
      <c r="D668" s="171" t="s">
        <v>7408</v>
      </c>
    </row>
    <row r="669" spans="1:5">
      <c r="A669" s="171" t="s">
        <v>5333</v>
      </c>
      <c r="B669" s="221" t="s">
        <v>5349</v>
      </c>
      <c r="C669" s="171" t="s">
        <v>11</v>
      </c>
      <c r="D669" s="171" t="s">
        <v>353</v>
      </c>
      <c r="E669" s="171" t="s">
        <v>5333</v>
      </c>
    </row>
    <row r="670" spans="1:5">
      <c r="A670" s="171" t="s">
        <v>5333</v>
      </c>
      <c r="B670" s="221" t="s">
        <v>1356</v>
      </c>
      <c r="C670" s="171" t="s">
        <v>11</v>
      </c>
      <c r="D670" s="171" t="s">
        <v>353</v>
      </c>
      <c r="E670" s="171" t="s">
        <v>5333</v>
      </c>
    </row>
    <row r="671" spans="1:5">
      <c r="A671" s="171" t="s">
        <v>5333</v>
      </c>
      <c r="B671" s="221" t="s">
        <v>5359</v>
      </c>
      <c r="C671" s="171" t="s">
        <v>11</v>
      </c>
      <c r="D671" s="171" t="s">
        <v>353</v>
      </c>
      <c r="E671" s="171" t="s">
        <v>5333</v>
      </c>
    </row>
    <row r="672" spans="1:5">
      <c r="A672" s="171" t="s">
        <v>5333</v>
      </c>
      <c r="B672" s="221" t="s">
        <v>5363</v>
      </c>
      <c r="C672" s="171" t="s">
        <v>11</v>
      </c>
      <c r="D672" s="171" t="s">
        <v>353</v>
      </c>
      <c r="E672" s="171" t="s">
        <v>5333</v>
      </c>
    </row>
    <row r="673" spans="1:6">
      <c r="A673" s="171" t="s">
        <v>5333</v>
      </c>
      <c r="B673" s="221" t="s">
        <v>2847</v>
      </c>
      <c r="C673" s="171" t="s">
        <v>11</v>
      </c>
      <c r="D673" s="171" t="s">
        <v>353</v>
      </c>
      <c r="E673" s="171" t="s">
        <v>5333</v>
      </c>
    </row>
    <row r="674" spans="1:6">
      <c r="A674" s="171" t="s">
        <v>5333</v>
      </c>
      <c r="B674" s="221" t="s">
        <v>5375</v>
      </c>
      <c r="C674" s="171" t="s">
        <v>11</v>
      </c>
      <c r="D674" s="171" t="s">
        <v>353</v>
      </c>
      <c r="E674" s="171" t="s">
        <v>5333</v>
      </c>
    </row>
    <row r="675" spans="1:6">
      <c r="A675" s="171" t="s">
        <v>5333</v>
      </c>
      <c r="B675" s="221" t="s">
        <v>5395</v>
      </c>
      <c r="C675" s="171" t="s">
        <v>11</v>
      </c>
      <c r="D675" s="171" t="s">
        <v>5392</v>
      </c>
      <c r="E675" s="171" t="s">
        <v>5333</v>
      </c>
      <c r="F675" s="171" t="s">
        <v>11</v>
      </c>
    </row>
    <row r="676" spans="1:6">
      <c r="A676" s="171" t="s">
        <v>5333</v>
      </c>
      <c r="B676" s="221" t="s">
        <v>5398</v>
      </c>
      <c r="C676" s="171" t="s">
        <v>11</v>
      </c>
      <c r="D676" s="171" t="s">
        <v>5392</v>
      </c>
      <c r="E676" s="171" t="s">
        <v>5333</v>
      </c>
      <c r="F676" s="171" t="s">
        <v>11</v>
      </c>
    </row>
    <row r="677" spans="1:6">
      <c r="A677" s="171" t="s">
        <v>5333</v>
      </c>
      <c r="B677" s="221" t="s">
        <v>5400</v>
      </c>
      <c r="C677" s="171" t="s">
        <v>11</v>
      </c>
      <c r="D677" s="171" t="s">
        <v>5392</v>
      </c>
      <c r="E677" s="171" t="s">
        <v>5333</v>
      </c>
      <c r="F677" s="171" t="s">
        <v>11</v>
      </c>
    </row>
    <row r="678" spans="1:6">
      <c r="A678" s="171" t="s">
        <v>5333</v>
      </c>
      <c r="B678" s="221" t="s">
        <v>5402</v>
      </c>
      <c r="C678" s="171" t="s">
        <v>11</v>
      </c>
      <c r="D678" s="171" t="s">
        <v>5392</v>
      </c>
      <c r="E678" s="171" t="s">
        <v>5333</v>
      </c>
      <c r="F678" s="171" t="s">
        <v>11</v>
      </c>
    </row>
    <row r="679" spans="1:6">
      <c r="A679" s="171" t="s">
        <v>5333</v>
      </c>
      <c r="B679" s="221" t="s">
        <v>5404</v>
      </c>
      <c r="C679" s="171" t="s">
        <v>11</v>
      </c>
      <c r="D679" s="171" t="s">
        <v>5392</v>
      </c>
      <c r="E679" s="171" t="s">
        <v>5333</v>
      </c>
      <c r="F679" s="171" t="s">
        <v>11</v>
      </c>
    </row>
    <row r="680" spans="1:6">
      <c r="A680" s="171" t="s">
        <v>5333</v>
      </c>
      <c r="B680" s="221" t="s">
        <v>5410</v>
      </c>
      <c r="C680" s="171" t="s">
        <v>11</v>
      </c>
      <c r="D680" s="171" t="s">
        <v>5408</v>
      </c>
      <c r="E680" s="171" t="s">
        <v>5333</v>
      </c>
    </row>
    <row r="681" spans="1:6">
      <c r="A681" s="171" t="s">
        <v>5333</v>
      </c>
      <c r="B681" s="221" t="s">
        <v>5421</v>
      </c>
      <c r="C681" s="171" t="s">
        <v>11</v>
      </c>
      <c r="D681" s="171" t="s">
        <v>5408</v>
      </c>
      <c r="E681" s="171" t="s">
        <v>5333</v>
      </c>
    </row>
    <row r="682" spans="1:6">
      <c r="A682" s="171" t="s">
        <v>5333</v>
      </c>
      <c r="B682" s="221" t="s">
        <v>824</v>
      </c>
      <c r="C682" s="171" t="s">
        <v>11</v>
      </c>
      <c r="D682" s="171" t="s">
        <v>5408</v>
      </c>
      <c r="E682" s="171" t="s">
        <v>5333</v>
      </c>
    </row>
    <row r="683" spans="1:6">
      <c r="A683" s="171" t="s">
        <v>5333</v>
      </c>
      <c r="B683" s="221" t="s">
        <v>5425</v>
      </c>
      <c r="C683" s="171" t="s">
        <v>11</v>
      </c>
      <c r="D683" s="171" t="s">
        <v>5408</v>
      </c>
      <c r="E683" s="171" t="s">
        <v>5333</v>
      </c>
    </row>
    <row r="684" spans="1:6">
      <c r="A684" s="171" t="s">
        <v>5333</v>
      </c>
      <c r="B684" s="221" t="s">
        <v>5427</v>
      </c>
      <c r="C684" s="171" t="s">
        <v>11</v>
      </c>
      <c r="D684" s="171" t="s">
        <v>5408</v>
      </c>
      <c r="E684" s="171" t="s">
        <v>5333</v>
      </c>
    </row>
    <row r="685" spans="1:6">
      <c r="A685" s="171" t="s">
        <v>5333</v>
      </c>
      <c r="B685" s="221" t="s">
        <v>5334</v>
      </c>
      <c r="C685" s="171" t="s">
        <v>11</v>
      </c>
      <c r="D685" s="171" t="s">
        <v>5335</v>
      </c>
    </row>
    <row r="686" spans="1:6">
      <c r="A686" s="171" t="s">
        <v>5333</v>
      </c>
      <c r="B686" s="221" t="s">
        <v>5336</v>
      </c>
      <c r="C686" s="171" t="s">
        <v>11</v>
      </c>
      <c r="D686" s="171" t="s">
        <v>5335</v>
      </c>
      <c r="F686" s="171" t="s">
        <v>11</v>
      </c>
    </row>
    <row r="687" spans="1:6">
      <c r="A687" s="171" t="s">
        <v>5333</v>
      </c>
      <c r="B687" s="221" t="s">
        <v>5337</v>
      </c>
      <c r="C687" s="171" t="s">
        <v>11</v>
      </c>
      <c r="D687" s="171" t="s">
        <v>5335</v>
      </c>
      <c r="F687" s="171" t="s">
        <v>11</v>
      </c>
    </row>
    <row r="688" spans="1:6">
      <c r="A688" s="171" t="s">
        <v>5333</v>
      </c>
      <c r="B688" s="221" t="s">
        <v>5338</v>
      </c>
      <c r="C688" s="171" t="s">
        <v>11</v>
      </c>
      <c r="D688" s="171" t="s">
        <v>5335</v>
      </c>
      <c r="F688" s="171" t="s">
        <v>11</v>
      </c>
    </row>
    <row r="689" spans="1:6">
      <c r="A689" s="171" t="s">
        <v>5333</v>
      </c>
      <c r="B689" s="221" t="s">
        <v>5339</v>
      </c>
      <c r="C689" s="171" t="s">
        <v>11</v>
      </c>
      <c r="D689" s="171" t="s">
        <v>5335</v>
      </c>
      <c r="F689" s="171" t="s">
        <v>11</v>
      </c>
    </row>
    <row r="690" spans="1:6">
      <c r="A690" s="171" t="s">
        <v>5333</v>
      </c>
      <c r="B690" s="221" t="s">
        <v>5340</v>
      </c>
      <c r="C690" s="171" t="s">
        <v>11</v>
      </c>
      <c r="D690" s="171" t="s">
        <v>5335</v>
      </c>
    </row>
    <row r="691" spans="1:6">
      <c r="A691" s="171" t="s">
        <v>5333</v>
      </c>
      <c r="B691" s="221" t="s">
        <v>5341</v>
      </c>
      <c r="C691" s="171" t="s">
        <v>11</v>
      </c>
      <c r="D691" s="171" t="s">
        <v>5335</v>
      </c>
      <c r="F691" s="171" t="s">
        <v>11</v>
      </c>
    </row>
    <row r="692" spans="1:6">
      <c r="A692" s="171" t="s">
        <v>5333</v>
      </c>
      <c r="B692" s="221" t="s">
        <v>5342</v>
      </c>
      <c r="C692" s="171" t="s">
        <v>11</v>
      </c>
      <c r="D692" s="171" t="s">
        <v>5335</v>
      </c>
    </row>
    <row r="693" spans="1:6">
      <c r="A693" s="171" t="s">
        <v>5333</v>
      </c>
      <c r="B693" s="221" t="s">
        <v>5343</v>
      </c>
      <c r="C693" s="171" t="s">
        <v>11</v>
      </c>
      <c r="D693" s="171" t="s">
        <v>5335</v>
      </c>
      <c r="F693" s="171" t="s">
        <v>11</v>
      </c>
    </row>
    <row r="694" spans="1:6">
      <c r="A694" s="171" t="s">
        <v>5333</v>
      </c>
      <c r="B694" s="221" t="s">
        <v>5344</v>
      </c>
      <c r="C694" s="171" t="s">
        <v>11</v>
      </c>
      <c r="D694" s="171" t="s">
        <v>5335</v>
      </c>
      <c r="F694" s="171" t="s">
        <v>11</v>
      </c>
    </row>
    <row r="695" spans="1:6">
      <c r="A695" s="171" t="s">
        <v>5333</v>
      </c>
      <c r="B695" s="221" t="s">
        <v>5345</v>
      </c>
      <c r="C695" s="171" t="s">
        <v>11</v>
      </c>
      <c r="D695" s="171" t="s">
        <v>5335</v>
      </c>
      <c r="F695" s="171" t="s">
        <v>11</v>
      </c>
    </row>
    <row r="696" spans="1:6">
      <c r="A696" s="171" t="s">
        <v>5333</v>
      </c>
      <c r="B696" s="221" t="s">
        <v>5346</v>
      </c>
      <c r="C696" s="171" t="s">
        <v>11</v>
      </c>
      <c r="D696" s="171" t="s">
        <v>353</v>
      </c>
    </row>
    <row r="697" spans="1:6">
      <c r="A697" s="171" t="s">
        <v>5333</v>
      </c>
      <c r="B697" s="221" t="s">
        <v>5347</v>
      </c>
      <c r="C697" s="171" t="s">
        <v>11</v>
      </c>
      <c r="D697" s="171" t="s">
        <v>353</v>
      </c>
    </row>
    <row r="698" spans="1:6">
      <c r="A698" s="171" t="s">
        <v>5333</v>
      </c>
      <c r="B698" s="221" t="s">
        <v>5348</v>
      </c>
      <c r="C698" s="171" t="s">
        <v>11</v>
      </c>
      <c r="D698" s="171" t="s">
        <v>353</v>
      </c>
    </row>
    <row r="699" spans="1:6">
      <c r="A699" s="171" t="s">
        <v>5333</v>
      </c>
      <c r="B699" s="221" t="s">
        <v>5350</v>
      </c>
      <c r="C699" s="171" t="s">
        <v>11</v>
      </c>
      <c r="D699" s="171" t="s">
        <v>353</v>
      </c>
    </row>
    <row r="700" spans="1:6">
      <c r="A700" s="171" t="s">
        <v>5333</v>
      </c>
      <c r="B700" s="221" t="s">
        <v>5351</v>
      </c>
      <c r="C700" s="171" t="s">
        <v>11</v>
      </c>
      <c r="D700" s="171" t="s">
        <v>353</v>
      </c>
    </row>
    <row r="701" spans="1:6">
      <c r="A701" s="171" t="s">
        <v>5333</v>
      </c>
      <c r="B701" s="221" t="s">
        <v>5352</v>
      </c>
      <c r="C701" s="171" t="s">
        <v>11</v>
      </c>
      <c r="D701" s="171" t="s">
        <v>353</v>
      </c>
    </row>
    <row r="702" spans="1:6">
      <c r="A702" s="171" t="s">
        <v>5333</v>
      </c>
      <c r="B702" s="221" t="s">
        <v>5353</v>
      </c>
      <c r="C702" s="171" t="s">
        <v>11</v>
      </c>
      <c r="D702" s="171" t="s">
        <v>353</v>
      </c>
    </row>
    <row r="703" spans="1:6">
      <c r="A703" s="171" t="s">
        <v>5333</v>
      </c>
      <c r="B703" s="221" t="s">
        <v>5354</v>
      </c>
      <c r="C703" s="171" t="s">
        <v>11</v>
      </c>
      <c r="D703" s="171" t="s">
        <v>353</v>
      </c>
    </row>
    <row r="704" spans="1:6">
      <c r="A704" s="171" t="s">
        <v>5333</v>
      </c>
      <c r="B704" s="221" t="s">
        <v>5355</v>
      </c>
      <c r="C704" s="171" t="s">
        <v>11</v>
      </c>
      <c r="D704" s="171" t="s">
        <v>353</v>
      </c>
    </row>
    <row r="705" spans="1:4">
      <c r="A705" s="171" t="s">
        <v>5333</v>
      </c>
      <c r="B705" s="221" t="s">
        <v>5356</v>
      </c>
      <c r="C705" s="171" t="s">
        <v>11</v>
      </c>
      <c r="D705" s="171" t="s">
        <v>353</v>
      </c>
    </row>
    <row r="706" spans="1:4">
      <c r="A706" s="171" t="s">
        <v>5333</v>
      </c>
      <c r="B706" s="221" t="s">
        <v>5357</v>
      </c>
      <c r="C706" s="171" t="s">
        <v>11</v>
      </c>
      <c r="D706" s="171" t="s">
        <v>353</v>
      </c>
    </row>
    <row r="707" spans="1:4">
      <c r="A707" s="171" t="s">
        <v>5333</v>
      </c>
      <c r="B707" s="221" t="s">
        <v>5358</v>
      </c>
      <c r="C707" s="171" t="s">
        <v>11</v>
      </c>
      <c r="D707" s="171" t="s">
        <v>353</v>
      </c>
    </row>
    <row r="708" spans="1:4">
      <c r="A708" s="171" t="s">
        <v>5333</v>
      </c>
      <c r="B708" s="221" t="s">
        <v>5360</v>
      </c>
      <c r="C708" s="171" t="s">
        <v>11</v>
      </c>
      <c r="D708" s="171" t="s">
        <v>353</v>
      </c>
    </row>
    <row r="709" spans="1:4">
      <c r="A709" s="171" t="s">
        <v>5333</v>
      </c>
      <c r="B709" s="221" t="s">
        <v>5361</v>
      </c>
      <c r="C709" s="171" t="s">
        <v>11</v>
      </c>
      <c r="D709" s="171" t="s">
        <v>353</v>
      </c>
    </row>
    <row r="710" spans="1:4">
      <c r="A710" s="171" t="s">
        <v>5333</v>
      </c>
      <c r="B710" s="221" t="s">
        <v>5362</v>
      </c>
      <c r="C710" s="171" t="s">
        <v>11</v>
      </c>
      <c r="D710" s="171" t="s">
        <v>353</v>
      </c>
    </row>
    <row r="711" spans="1:4">
      <c r="A711" s="171" t="s">
        <v>5333</v>
      </c>
      <c r="B711" s="221" t="s">
        <v>5364</v>
      </c>
      <c r="C711" s="171" t="s">
        <v>11</v>
      </c>
      <c r="D711" s="171" t="s">
        <v>353</v>
      </c>
    </row>
    <row r="712" spans="1:4">
      <c r="A712" s="171" t="s">
        <v>5333</v>
      </c>
      <c r="B712" s="221" t="s">
        <v>5365</v>
      </c>
      <c r="C712" s="171" t="s">
        <v>11</v>
      </c>
      <c r="D712" s="171" t="s">
        <v>353</v>
      </c>
    </row>
    <row r="713" spans="1:4">
      <c r="A713" s="171" t="s">
        <v>5333</v>
      </c>
      <c r="B713" s="221" t="s">
        <v>5366</v>
      </c>
      <c r="C713" s="171" t="s">
        <v>11</v>
      </c>
      <c r="D713" s="171" t="s">
        <v>353</v>
      </c>
    </row>
    <row r="714" spans="1:4">
      <c r="A714" s="171" t="s">
        <v>5333</v>
      </c>
      <c r="B714" s="221" t="s">
        <v>5367</v>
      </c>
      <c r="C714" s="171" t="s">
        <v>11</v>
      </c>
      <c r="D714" s="171" t="s">
        <v>353</v>
      </c>
    </row>
    <row r="715" spans="1:4">
      <c r="A715" s="171" t="s">
        <v>5333</v>
      </c>
      <c r="B715" s="221" t="s">
        <v>5368</v>
      </c>
      <c r="C715" s="171" t="s">
        <v>11</v>
      </c>
      <c r="D715" s="171" t="s">
        <v>353</v>
      </c>
    </row>
    <row r="716" spans="1:4">
      <c r="A716" s="171" t="s">
        <v>5333</v>
      </c>
      <c r="B716" s="221" t="s">
        <v>5369</v>
      </c>
      <c r="C716" s="171" t="s">
        <v>11</v>
      </c>
      <c r="D716" s="171" t="s">
        <v>353</v>
      </c>
    </row>
    <row r="717" spans="1:4">
      <c r="A717" s="171" t="s">
        <v>5333</v>
      </c>
      <c r="B717" s="221" t="s">
        <v>5370</v>
      </c>
      <c r="C717" s="171" t="s">
        <v>11</v>
      </c>
      <c r="D717" s="171" t="s">
        <v>353</v>
      </c>
    </row>
    <row r="718" spans="1:4">
      <c r="A718" s="171" t="s">
        <v>5333</v>
      </c>
      <c r="B718" s="221" t="s">
        <v>5371</v>
      </c>
      <c r="C718" s="171" t="s">
        <v>11</v>
      </c>
      <c r="D718" s="171" t="s">
        <v>353</v>
      </c>
    </row>
    <row r="719" spans="1:4">
      <c r="A719" s="171" t="s">
        <v>5333</v>
      </c>
      <c r="B719" s="221" t="s">
        <v>5372</v>
      </c>
      <c r="C719" s="171" t="s">
        <v>11</v>
      </c>
      <c r="D719" s="171" t="s">
        <v>353</v>
      </c>
    </row>
    <row r="720" spans="1:4">
      <c r="A720" s="171" t="s">
        <v>5333</v>
      </c>
      <c r="B720" s="221" t="s">
        <v>5373</v>
      </c>
      <c r="C720" s="171" t="s">
        <v>11</v>
      </c>
      <c r="D720" s="171" t="s">
        <v>353</v>
      </c>
    </row>
    <row r="721" spans="1:4">
      <c r="A721" s="171" t="s">
        <v>5333</v>
      </c>
      <c r="B721" s="221" t="s">
        <v>5374</v>
      </c>
      <c r="C721" s="171" t="s">
        <v>11</v>
      </c>
      <c r="D721" s="171" t="s">
        <v>353</v>
      </c>
    </row>
    <row r="722" spans="1:4">
      <c r="A722" s="171" t="s">
        <v>5333</v>
      </c>
      <c r="B722" s="221" t="s">
        <v>5320</v>
      </c>
      <c r="C722" s="171" t="s">
        <v>11</v>
      </c>
      <c r="D722" s="171" t="s">
        <v>353</v>
      </c>
    </row>
    <row r="723" spans="1:4">
      <c r="A723" s="171" t="s">
        <v>5333</v>
      </c>
      <c r="B723" s="221" t="s">
        <v>5376</v>
      </c>
      <c r="C723" s="171" t="s">
        <v>11</v>
      </c>
      <c r="D723" s="171" t="s">
        <v>5377</v>
      </c>
    </row>
    <row r="724" spans="1:4">
      <c r="A724" s="171" t="s">
        <v>5333</v>
      </c>
      <c r="B724" s="221" t="s">
        <v>5378</v>
      </c>
      <c r="C724" s="171" t="s">
        <v>11</v>
      </c>
      <c r="D724" s="171" t="s">
        <v>5377</v>
      </c>
    </row>
    <row r="725" spans="1:4">
      <c r="A725" s="171" t="s">
        <v>5333</v>
      </c>
      <c r="B725" s="221" t="s">
        <v>5379</v>
      </c>
      <c r="C725" s="171" t="s">
        <v>11</v>
      </c>
      <c r="D725" s="171" t="s">
        <v>5377</v>
      </c>
    </row>
    <row r="726" spans="1:4">
      <c r="A726" s="171" t="s">
        <v>5333</v>
      </c>
      <c r="B726" s="221" t="s">
        <v>5380</v>
      </c>
      <c r="C726" s="171" t="s">
        <v>11</v>
      </c>
      <c r="D726" s="171" t="s">
        <v>5377</v>
      </c>
    </row>
    <row r="727" spans="1:4">
      <c r="A727" s="171" t="s">
        <v>5333</v>
      </c>
      <c r="B727" s="221" t="s">
        <v>5381</v>
      </c>
      <c r="C727" s="171" t="s">
        <v>11</v>
      </c>
      <c r="D727" s="171" t="s">
        <v>5377</v>
      </c>
    </row>
    <row r="728" spans="1:4">
      <c r="A728" s="171" t="s">
        <v>5333</v>
      </c>
      <c r="B728" s="221" t="s">
        <v>5382</v>
      </c>
      <c r="C728" s="171" t="s">
        <v>11</v>
      </c>
      <c r="D728" s="171" t="s">
        <v>5377</v>
      </c>
    </row>
    <row r="729" spans="1:4">
      <c r="A729" s="171" t="s">
        <v>5333</v>
      </c>
      <c r="B729" s="221" t="s">
        <v>5383</v>
      </c>
      <c r="C729" s="171" t="s">
        <v>11</v>
      </c>
      <c r="D729" s="171" t="s">
        <v>5377</v>
      </c>
    </row>
    <row r="730" spans="1:4">
      <c r="A730" s="171" t="s">
        <v>5333</v>
      </c>
      <c r="B730" s="221" t="s">
        <v>5384</v>
      </c>
      <c r="C730" s="171" t="s">
        <v>11</v>
      </c>
      <c r="D730" s="171" t="s">
        <v>5377</v>
      </c>
    </row>
    <row r="731" spans="1:4">
      <c r="A731" s="171" t="s">
        <v>5333</v>
      </c>
      <c r="B731" s="221" t="s">
        <v>5385</v>
      </c>
      <c r="C731" s="171" t="s">
        <v>11</v>
      </c>
      <c r="D731" s="171" t="s">
        <v>5377</v>
      </c>
    </row>
    <row r="732" spans="1:4">
      <c r="A732" s="171" t="s">
        <v>5333</v>
      </c>
      <c r="B732" s="221" t="s">
        <v>5386</v>
      </c>
      <c r="C732" s="171" t="s">
        <v>11</v>
      </c>
      <c r="D732" s="171" t="s">
        <v>5377</v>
      </c>
    </row>
    <row r="733" spans="1:4">
      <c r="A733" s="171" t="s">
        <v>5333</v>
      </c>
      <c r="B733" s="221" t="s">
        <v>4999</v>
      </c>
      <c r="C733" s="171" t="s">
        <v>11</v>
      </c>
      <c r="D733" s="171" t="s">
        <v>5377</v>
      </c>
    </row>
    <row r="734" spans="1:4">
      <c r="A734" s="171" t="s">
        <v>5333</v>
      </c>
      <c r="B734" s="221" t="s">
        <v>5387</v>
      </c>
      <c r="C734" s="171" t="s">
        <v>11</v>
      </c>
      <c r="D734" s="171" t="s">
        <v>5377</v>
      </c>
    </row>
    <row r="735" spans="1:4">
      <c r="A735" s="171" t="s">
        <v>5333</v>
      </c>
      <c r="B735" s="221" t="s">
        <v>5388</v>
      </c>
      <c r="C735" s="171" t="s">
        <v>11</v>
      </c>
      <c r="D735" s="171" t="s">
        <v>5377</v>
      </c>
    </row>
    <row r="736" spans="1:4">
      <c r="A736" s="171" t="s">
        <v>5333</v>
      </c>
      <c r="B736" s="221" t="s">
        <v>5389</v>
      </c>
      <c r="C736" s="171" t="s">
        <v>11</v>
      </c>
      <c r="D736" s="171" t="s">
        <v>5377</v>
      </c>
    </row>
    <row r="737" spans="1:6">
      <c r="A737" s="171" t="s">
        <v>5333</v>
      </c>
      <c r="B737" s="221" t="s">
        <v>5390</v>
      </c>
      <c r="C737" s="171" t="s">
        <v>11</v>
      </c>
      <c r="D737" s="171" t="s">
        <v>5377</v>
      </c>
    </row>
    <row r="738" spans="1:6">
      <c r="A738" s="171" t="s">
        <v>5333</v>
      </c>
      <c r="B738" s="221" t="s">
        <v>5391</v>
      </c>
      <c r="C738" s="171" t="s">
        <v>11</v>
      </c>
      <c r="D738" s="171" t="s">
        <v>5392</v>
      </c>
      <c r="F738" s="171" t="s">
        <v>11</v>
      </c>
    </row>
    <row r="739" spans="1:6">
      <c r="A739" s="171" t="s">
        <v>5333</v>
      </c>
      <c r="B739" s="221" t="s">
        <v>5393</v>
      </c>
      <c r="C739" s="171" t="s">
        <v>11</v>
      </c>
      <c r="D739" s="171" t="s">
        <v>5392</v>
      </c>
    </row>
    <row r="740" spans="1:6">
      <c r="A740" s="171" t="s">
        <v>5333</v>
      </c>
      <c r="B740" s="221" t="s">
        <v>5394</v>
      </c>
      <c r="C740" s="171" t="s">
        <v>11</v>
      </c>
      <c r="D740" s="171" t="s">
        <v>5392</v>
      </c>
    </row>
    <row r="741" spans="1:6">
      <c r="A741" s="171" t="s">
        <v>5333</v>
      </c>
      <c r="B741" s="221" t="s">
        <v>5396</v>
      </c>
      <c r="C741" s="171" t="s">
        <v>11</v>
      </c>
      <c r="D741" s="171" t="s">
        <v>5392</v>
      </c>
      <c r="F741" s="171" t="s">
        <v>11</v>
      </c>
    </row>
    <row r="742" spans="1:6">
      <c r="A742" s="171" t="s">
        <v>5333</v>
      </c>
      <c r="B742" s="221" t="s">
        <v>5399</v>
      </c>
      <c r="C742" s="171" t="s">
        <v>11</v>
      </c>
      <c r="D742" s="171" t="s">
        <v>5392</v>
      </c>
    </row>
    <row r="743" spans="1:6">
      <c r="A743" s="171" t="s">
        <v>5333</v>
      </c>
      <c r="B743" s="221" t="s">
        <v>5401</v>
      </c>
      <c r="C743" s="171" t="s">
        <v>11</v>
      </c>
      <c r="D743" s="171" t="s">
        <v>5392</v>
      </c>
    </row>
    <row r="744" spans="1:6">
      <c r="A744" s="171" t="s">
        <v>5333</v>
      </c>
      <c r="B744" s="221" t="s">
        <v>5403</v>
      </c>
      <c r="C744" s="171" t="s">
        <v>11</v>
      </c>
      <c r="D744" s="171" t="s">
        <v>5392</v>
      </c>
    </row>
    <row r="745" spans="1:6">
      <c r="A745" s="171" t="s">
        <v>5333</v>
      </c>
      <c r="B745" s="221" t="s">
        <v>5406</v>
      </c>
      <c r="C745" s="171" t="s">
        <v>11</v>
      </c>
      <c r="D745" s="171" t="s">
        <v>5392</v>
      </c>
    </row>
    <row r="746" spans="1:6">
      <c r="A746" s="171" t="s">
        <v>5333</v>
      </c>
      <c r="B746" s="221" t="s">
        <v>5397</v>
      </c>
      <c r="D746" s="171" t="s">
        <v>5392</v>
      </c>
    </row>
    <row r="747" spans="1:6">
      <c r="A747" s="171" t="s">
        <v>5333</v>
      </c>
      <c r="B747" s="221" t="s">
        <v>5405</v>
      </c>
      <c r="D747" s="171" t="s">
        <v>5392</v>
      </c>
    </row>
    <row r="748" spans="1:6">
      <c r="A748" s="171" t="s">
        <v>5333</v>
      </c>
      <c r="B748" s="221" t="s">
        <v>5407</v>
      </c>
      <c r="C748" s="171" t="s">
        <v>11</v>
      </c>
      <c r="D748" s="171" t="s">
        <v>5408</v>
      </c>
    </row>
    <row r="749" spans="1:6">
      <c r="A749" s="171" t="s">
        <v>5333</v>
      </c>
      <c r="B749" s="221" t="s">
        <v>5409</v>
      </c>
      <c r="C749" s="171" t="s">
        <v>11</v>
      </c>
      <c r="D749" s="171" t="s">
        <v>5408</v>
      </c>
    </row>
    <row r="750" spans="1:6">
      <c r="A750" s="171" t="s">
        <v>5333</v>
      </c>
      <c r="B750" s="221" t="s">
        <v>5411</v>
      </c>
      <c r="C750" s="171" t="s">
        <v>11</v>
      </c>
      <c r="D750" s="171" t="s">
        <v>5408</v>
      </c>
    </row>
    <row r="751" spans="1:6">
      <c r="A751" s="171" t="s">
        <v>5333</v>
      </c>
      <c r="B751" s="221" t="s">
        <v>5412</v>
      </c>
      <c r="C751" s="171" t="s">
        <v>11</v>
      </c>
      <c r="D751" s="171" t="s">
        <v>5408</v>
      </c>
    </row>
    <row r="752" spans="1:6">
      <c r="A752" s="171" t="s">
        <v>5333</v>
      </c>
      <c r="B752" s="221" t="s">
        <v>5413</v>
      </c>
      <c r="C752" s="171" t="s">
        <v>11</v>
      </c>
      <c r="D752" s="171" t="s">
        <v>5408</v>
      </c>
    </row>
    <row r="753" spans="1:4">
      <c r="A753" s="171" t="s">
        <v>5333</v>
      </c>
      <c r="B753" s="221" t="s">
        <v>5414</v>
      </c>
      <c r="C753" s="171" t="s">
        <v>11</v>
      </c>
      <c r="D753" s="171" t="s">
        <v>5408</v>
      </c>
    </row>
    <row r="754" spans="1:4">
      <c r="A754" s="171" t="s">
        <v>5333</v>
      </c>
      <c r="B754" s="221" t="s">
        <v>5415</v>
      </c>
      <c r="C754" s="171" t="s">
        <v>11</v>
      </c>
      <c r="D754" s="171" t="s">
        <v>5408</v>
      </c>
    </row>
    <row r="755" spans="1:4">
      <c r="A755" s="171" t="s">
        <v>5333</v>
      </c>
      <c r="B755" s="221" t="s">
        <v>5416</v>
      </c>
      <c r="C755" s="171" t="s">
        <v>11</v>
      </c>
      <c r="D755" s="171" t="s">
        <v>5408</v>
      </c>
    </row>
    <row r="756" spans="1:4">
      <c r="A756" s="171" t="s">
        <v>5333</v>
      </c>
      <c r="B756" s="221" t="s">
        <v>5417</v>
      </c>
      <c r="C756" s="171" t="s">
        <v>11</v>
      </c>
      <c r="D756" s="171" t="s">
        <v>5408</v>
      </c>
    </row>
    <row r="757" spans="1:4">
      <c r="A757" s="171" t="s">
        <v>5333</v>
      </c>
      <c r="B757" s="221" t="s">
        <v>5418</v>
      </c>
      <c r="C757" s="171" t="s">
        <v>11</v>
      </c>
      <c r="D757" s="171" t="s">
        <v>5408</v>
      </c>
    </row>
    <row r="758" spans="1:4">
      <c r="A758" s="171" t="s">
        <v>5333</v>
      </c>
      <c r="B758" s="221" t="s">
        <v>5419</v>
      </c>
      <c r="C758" s="171" t="s">
        <v>11</v>
      </c>
      <c r="D758" s="171" t="s">
        <v>5408</v>
      </c>
    </row>
    <row r="759" spans="1:4">
      <c r="A759" s="171" t="s">
        <v>5333</v>
      </c>
      <c r="B759" s="221" t="s">
        <v>5420</v>
      </c>
      <c r="C759" s="171" t="s">
        <v>11</v>
      </c>
      <c r="D759" s="171" t="s">
        <v>5408</v>
      </c>
    </row>
    <row r="760" spans="1:4">
      <c r="A760" s="171" t="s">
        <v>5333</v>
      </c>
      <c r="B760" s="221" t="s">
        <v>5422</v>
      </c>
      <c r="C760" s="171" t="s">
        <v>11</v>
      </c>
      <c r="D760" s="171" t="s">
        <v>5408</v>
      </c>
    </row>
    <row r="761" spans="1:4">
      <c r="A761" s="171" t="s">
        <v>5333</v>
      </c>
      <c r="B761" s="221" t="s">
        <v>5423</v>
      </c>
      <c r="C761" s="171" t="s">
        <v>11</v>
      </c>
      <c r="D761" s="171" t="s">
        <v>5408</v>
      </c>
    </row>
    <row r="762" spans="1:4">
      <c r="A762" s="171" t="s">
        <v>5333</v>
      </c>
      <c r="B762" s="221" t="s">
        <v>5424</v>
      </c>
      <c r="C762" s="171" t="s">
        <v>11</v>
      </c>
      <c r="D762" s="171" t="s">
        <v>5408</v>
      </c>
    </row>
    <row r="763" spans="1:4">
      <c r="A763" s="171" t="s">
        <v>5333</v>
      </c>
      <c r="B763" s="221" t="s">
        <v>5426</v>
      </c>
      <c r="C763" s="171" t="s">
        <v>11</v>
      </c>
      <c r="D763" s="171" t="s">
        <v>5408</v>
      </c>
    </row>
    <row r="764" spans="1:4">
      <c r="A764" s="171" t="s">
        <v>5333</v>
      </c>
      <c r="B764" s="221" t="s">
        <v>5428</v>
      </c>
      <c r="C764" s="171" t="s">
        <v>11</v>
      </c>
      <c r="D764" s="171" t="s">
        <v>5408</v>
      </c>
    </row>
    <row r="765" spans="1:4">
      <c r="A765" s="171" t="s">
        <v>5333</v>
      </c>
      <c r="B765" s="221" t="s">
        <v>5429</v>
      </c>
      <c r="C765" s="171" t="s">
        <v>11</v>
      </c>
      <c r="D765" s="171" t="s">
        <v>5408</v>
      </c>
    </row>
    <row r="766" spans="1:4">
      <c r="A766" s="171" t="s">
        <v>5333</v>
      </c>
      <c r="B766" s="221" t="s">
        <v>5430</v>
      </c>
      <c r="C766" s="171" t="s">
        <v>11</v>
      </c>
      <c r="D766" s="171" t="s">
        <v>5408</v>
      </c>
    </row>
    <row r="767" spans="1:4">
      <c r="A767" s="171" t="s">
        <v>5333</v>
      </c>
      <c r="B767" s="221" t="s">
        <v>5431</v>
      </c>
      <c r="C767" s="171" t="s">
        <v>11</v>
      </c>
      <c r="D767" s="171" t="s">
        <v>5408</v>
      </c>
    </row>
    <row r="768" spans="1:4">
      <c r="A768" s="171" t="s">
        <v>5333</v>
      </c>
      <c r="B768" s="221" t="s">
        <v>5432</v>
      </c>
      <c r="C768" s="171" t="s">
        <v>11</v>
      </c>
      <c r="D768" s="171" t="s">
        <v>5408</v>
      </c>
    </row>
    <row r="769" spans="1:2">
      <c r="A769" s="171" t="s">
        <v>5333</v>
      </c>
      <c r="B769" s="221" t="s">
        <v>5433</v>
      </c>
    </row>
    <row r="770" spans="1:2">
      <c r="A770" s="171" t="s">
        <v>5333</v>
      </c>
      <c r="B770" s="221" t="s">
        <v>5434</v>
      </c>
    </row>
    <row r="771" spans="1:2">
      <c r="A771" s="171" t="s">
        <v>5333</v>
      </c>
      <c r="B771" s="221" t="s">
        <v>5435</v>
      </c>
    </row>
    <row r="772" spans="1:2">
      <c r="A772" s="171" t="s">
        <v>5333</v>
      </c>
      <c r="B772" s="221" t="s">
        <v>5436</v>
      </c>
    </row>
    <row r="773" spans="1:2">
      <c r="A773" s="171" t="s">
        <v>5333</v>
      </c>
      <c r="B773" s="221" t="s">
        <v>5437</v>
      </c>
    </row>
    <row r="774" spans="1:2">
      <c r="A774" s="171" t="s">
        <v>5333</v>
      </c>
      <c r="B774" s="221" t="s">
        <v>5438</v>
      </c>
    </row>
    <row r="775" spans="1:2">
      <c r="A775" s="171" t="s">
        <v>5333</v>
      </c>
      <c r="B775" s="221" t="s">
        <v>5439</v>
      </c>
    </row>
    <row r="776" spans="1:2">
      <c r="A776" s="171" t="s">
        <v>5333</v>
      </c>
      <c r="B776" s="221" t="s">
        <v>5440</v>
      </c>
    </row>
    <row r="777" spans="1:2">
      <c r="A777" s="171" t="s">
        <v>5333</v>
      </c>
      <c r="B777" s="221" t="s">
        <v>5441</v>
      </c>
    </row>
    <row r="778" spans="1:2">
      <c r="A778" s="171" t="s">
        <v>5333</v>
      </c>
      <c r="B778" s="221" t="s">
        <v>5442</v>
      </c>
    </row>
    <row r="779" spans="1:2">
      <c r="A779" s="171" t="s">
        <v>5333</v>
      </c>
      <c r="B779" s="221" t="s">
        <v>5443</v>
      </c>
    </row>
    <row r="780" spans="1:2">
      <c r="A780" s="171" t="s">
        <v>5333</v>
      </c>
      <c r="B780" s="221" t="s">
        <v>5444</v>
      </c>
    </row>
    <row r="781" spans="1:2">
      <c r="A781" s="171" t="s">
        <v>5333</v>
      </c>
      <c r="B781" s="221" t="s">
        <v>5445</v>
      </c>
    </row>
    <row r="782" spans="1:2">
      <c r="A782" s="171" t="s">
        <v>5333</v>
      </c>
      <c r="B782" s="221" t="s">
        <v>5446</v>
      </c>
    </row>
    <row r="783" spans="1:2">
      <c r="A783" s="171" t="s">
        <v>5333</v>
      </c>
      <c r="B783" s="221" t="s">
        <v>5447</v>
      </c>
    </row>
    <row r="784" spans="1:2">
      <c r="A784" s="171" t="s">
        <v>5333</v>
      </c>
      <c r="B784" s="221" t="s">
        <v>5448</v>
      </c>
    </row>
    <row r="785" spans="1:2">
      <c r="A785" s="171" t="s">
        <v>5333</v>
      </c>
      <c r="B785" s="221" t="s">
        <v>5449</v>
      </c>
    </row>
    <row r="786" spans="1:2">
      <c r="A786" s="171" t="s">
        <v>5333</v>
      </c>
      <c r="B786" s="221" t="s">
        <v>5450</v>
      </c>
    </row>
    <row r="787" spans="1:2">
      <c r="A787" s="171" t="s">
        <v>5333</v>
      </c>
      <c r="B787" s="221" t="s">
        <v>5451</v>
      </c>
    </row>
    <row r="788" spans="1:2">
      <c r="A788" s="171" t="s">
        <v>5333</v>
      </c>
      <c r="B788" s="221" t="s">
        <v>5452</v>
      </c>
    </row>
    <row r="789" spans="1:2">
      <c r="A789" s="171" t="s">
        <v>5333</v>
      </c>
      <c r="B789" s="221" t="s">
        <v>5453</v>
      </c>
    </row>
    <row r="790" spans="1:2">
      <c r="A790" s="171" t="s">
        <v>5333</v>
      </c>
      <c r="B790" s="221" t="s">
        <v>5454</v>
      </c>
    </row>
    <row r="791" spans="1:2">
      <c r="A791" s="171" t="s">
        <v>5333</v>
      </c>
      <c r="B791" s="221" t="s">
        <v>5455</v>
      </c>
    </row>
    <row r="792" spans="1:2">
      <c r="A792" s="171" t="s">
        <v>5333</v>
      </c>
      <c r="B792" s="221" t="s">
        <v>5456</v>
      </c>
    </row>
    <row r="793" spans="1:2">
      <c r="A793" s="171" t="s">
        <v>5333</v>
      </c>
      <c r="B793" s="221" t="s">
        <v>5457</v>
      </c>
    </row>
    <row r="794" spans="1:2">
      <c r="A794" s="171" t="s">
        <v>5333</v>
      </c>
      <c r="B794" s="221" t="s">
        <v>5458</v>
      </c>
    </row>
    <row r="795" spans="1:2">
      <c r="A795" s="171" t="s">
        <v>5333</v>
      </c>
      <c r="B795" s="221" t="s">
        <v>5459</v>
      </c>
    </row>
    <row r="796" spans="1:2">
      <c r="A796" s="171" t="s">
        <v>5333</v>
      </c>
      <c r="B796" s="221" t="s">
        <v>5460</v>
      </c>
    </row>
    <row r="797" spans="1:2">
      <c r="A797" s="171" t="s">
        <v>5333</v>
      </c>
      <c r="B797" s="221" t="s">
        <v>5461</v>
      </c>
    </row>
    <row r="798" spans="1:2">
      <c r="A798" s="171" t="s">
        <v>5333</v>
      </c>
      <c r="B798" s="221" t="s">
        <v>5462</v>
      </c>
    </row>
    <row r="799" spans="1:2">
      <c r="A799" s="171" t="s">
        <v>5333</v>
      </c>
      <c r="B799" s="221" t="s">
        <v>5463</v>
      </c>
    </row>
    <row r="800" spans="1:2">
      <c r="A800" s="171" t="s">
        <v>5333</v>
      </c>
      <c r="B800" s="221" t="s">
        <v>5464</v>
      </c>
    </row>
    <row r="801" spans="1:2">
      <c r="A801" s="171" t="s">
        <v>5333</v>
      </c>
      <c r="B801" s="221" t="s">
        <v>5465</v>
      </c>
    </row>
    <row r="802" spans="1:2">
      <c r="A802" s="171" t="s">
        <v>5333</v>
      </c>
      <c r="B802" s="221" t="s">
        <v>5466</v>
      </c>
    </row>
    <row r="803" spans="1:2">
      <c r="A803" s="171" t="s">
        <v>5333</v>
      </c>
      <c r="B803" s="221" t="s">
        <v>5467</v>
      </c>
    </row>
    <row r="804" spans="1:2">
      <c r="A804" s="171" t="s">
        <v>5333</v>
      </c>
      <c r="B804" s="221" t="s">
        <v>5468</v>
      </c>
    </row>
    <row r="805" spans="1:2">
      <c r="A805" s="171" t="s">
        <v>5333</v>
      </c>
      <c r="B805" s="221" t="s">
        <v>5469</v>
      </c>
    </row>
    <row r="806" spans="1:2">
      <c r="A806" s="171" t="s">
        <v>5333</v>
      </c>
      <c r="B806" s="221" t="s">
        <v>5470</v>
      </c>
    </row>
    <row r="807" spans="1:2">
      <c r="A807" s="171" t="s">
        <v>5333</v>
      </c>
      <c r="B807" s="221" t="s">
        <v>5471</v>
      </c>
    </row>
    <row r="808" spans="1:2">
      <c r="A808" s="171" t="s">
        <v>5333</v>
      </c>
      <c r="B808" s="221" t="s">
        <v>5472</v>
      </c>
    </row>
    <row r="809" spans="1:2">
      <c r="A809" s="171" t="s">
        <v>5333</v>
      </c>
      <c r="B809" s="221" t="s">
        <v>5473</v>
      </c>
    </row>
    <row r="810" spans="1:2">
      <c r="A810" s="171" t="s">
        <v>5333</v>
      </c>
      <c r="B810" s="221" t="s">
        <v>5474</v>
      </c>
    </row>
    <row r="811" spans="1:2">
      <c r="A811" s="171" t="s">
        <v>5333</v>
      </c>
      <c r="B811" s="221" t="s">
        <v>5475</v>
      </c>
    </row>
    <row r="812" spans="1:2">
      <c r="A812" s="171" t="s">
        <v>5333</v>
      </c>
      <c r="B812" s="221" t="s">
        <v>5476</v>
      </c>
    </row>
    <row r="813" spans="1:2">
      <c r="A813" s="171" t="s">
        <v>5333</v>
      </c>
      <c r="B813" s="221" t="s">
        <v>5477</v>
      </c>
    </row>
    <row r="814" spans="1:2">
      <c r="A814" s="171" t="s">
        <v>5333</v>
      </c>
      <c r="B814" s="221" t="s">
        <v>5478</v>
      </c>
    </row>
    <row r="815" spans="1:2">
      <c r="A815" s="171" t="s">
        <v>5333</v>
      </c>
      <c r="B815" s="221" t="s">
        <v>5479</v>
      </c>
    </row>
    <row r="816" spans="1:2">
      <c r="A816" s="171" t="s">
        <v>5333</v>
      </c>
      <c r="B816" s="221" t="s">
        <v>5480</v>
      </c>
    </row>
    <row r="817" spans="1:2">
      <c r="A817" s="171" t="s">
        <v>5333</v>
      </c>
      <c r="B817" s="221" t="s">
        <v>5481</v>
      </c>
    </row>
    <row r="818" spans="1:2">
      <c r="A818" s="171" t="s">
        <v>5333</v>
      </c>
      <c r="B818" s="221" t="s">
        <v>5482</v>
      </c>
    </row>
    <row r="819" spans="1:2">
      <c r="A819" s="171" t="s">
        <v>5333</v>
      </c>
      <c r="B819" s="221" t="s">
        <v>5483</v>
      </c>
    </row>
    <row r="820" spans="1:2">
      <c r="A820" s="171" t="s">
        <v>5333</v>
      </c>
      <c r="B820" s="221" t="s">
        <v>5484</v>
      </c>
    </row>
    <row r="821" spans="1:2">
      <c r="A821" s="171" t="s">
        <v>5333</v>
      </c>
      <c r="B821" s="221" t="s">
        <v>5485</v>
      </c>
    </row>
    <row r="822" spans="1:2">
      <c r="A822" s="171" t="s">
        <v>5333</v>
      </c>
      <c r="B822" s="221" t="s">
        <v>5486</v>
      </c>
    </row>
    <row r="823" spans="1:2">
      <c r="A823" s="171" t="s">
        <v>5333</v>
      </c>
      <c r="B823" s="221" t="s">
        <v>5487</v>
      </c>
    </row>
    <row r="824" spans="1:2">
      <c r="A824" s="171" t="s">
        <v>5333</v>
      </c>
      <c r="B824" s="221" t="s">
        <v>5488</v>
      </c>
    </row>
    <row r="825" spans="1:2">
      <c r="A825" s="171" t="s">
        <v>5333</v>
      </c>
      <c r="B825" s="221" t="s">
        <v>5489</v>
      </c>
    </row>
    <row r="826" spans="1:2">
      <c r="A826" s="171" t="s">
        <v>5333</v>
      </c>
      <c r="B826" s="221" t="s">
        <v>5490</v>
      </c>
    </row>
    <row r="827" spans="1:2">
      <c r="A827" s="171" t="s">
        <v>5333</v>
      </c>
      <c r="B827" s="221" t="s">
        <v>5491</v>
      </c>
    </row>
    <row r="828" spans="1:2">
      <c r="A828" s="171" t="s">
        <v>5333</v>
      </c>
      <c r="B828" s="221" t="s">
        <v>5492</v>
      </c>
    </row>
    <row r="829" spans="1:2">
      <c r="A829" s="171" t="s">
        <v>5333</v>
      </c>
      <c r="B829" s="221" t="s">
        <v>5493</v>
      </c>
    </row>
    <row r="830" spans="1:2">
      <c r="A830" s="171" t="s">
        <v>5333</v>
      </c>
      <c r="B830" s="221" t="s">
        <v>5494</v>
      </c>
    </row>
    <row r="831" spans="1:2">
      <c r="A831" s="171" t="s">
        <v>5333</v>
      </c>
      <c r="B831" s="221" t="s">
        <v>5495</v>
      </c>
    </row>
    <row r="832" spans="1:2">
      <c r="A832" s="171" t="s">
        <v>5333</v>
      </c>
      <c r="B832" s="221" t="s">
        <v>5496</v>
      </c>
    </row>
    <row r="833" spans="1:2">
      <c r="A833" s="171" t="s">
        <v>5333</v>
      </c>
      <c r="B833" s="221" t="s">
        <v>5497</v>
      </c>
    </row>
    <row r="834" spans="1:2">
      <c r="A834" s="171" t="s">
        <v>5333</v>
      </c>
      <c r="B834" s="221" t="s">
        <v>5498</v>
      </c>
    </row>
    <row r="835" spans="1:2">
      <c r="A835" s="171" t="s">
        <v>5333</v>
      </c>
      <c r="B835" s="221" t="s">
        <v>5499</v>
      </c>
    </row>
    <row r="836" spans="1:2">
      <c r="A836" s="171" t="s">
        <v>5333</v>
      </c>
      <c r="B836" s="221" t="s">
        <v>5500</v>
      </c>
    </row>
    <row r="837" spans="1:2">
      <c r="A837" s="171" t="s">
        <v>5333</v>
      </c>
      <c r="B837" s="221" t="s">
        <v>5501</v>
      </c>
    </row>
    <row r="838" spans="1:2">
      <c r="A838" s="171" t="s">
        <v>5333</v>
      </c>
      <c r="B838" s="221" t="s">
        <v>5502</v>
      </c>
    </row>
    <row r="839" spans="1:2">
      <c r="A839" s="171" t="s">
        <v>5333</v>
      </c>
      <c r="B839" s="221" t="s">
        <v>5503</v>
      </c>
    </row>
    <row r="840" spans="1:2">
      <c r="A840" s="171" t="s">
        <v>5333</v>
      </c>
      <c r="B840" s="221" t="s">
        <v>5504</v>
      </c>
    </row>
    <row r="841" spans="1:2">
      <c r="A841" s="171" t="s">
        <v>5333</v>
      </c>
      <c r="B841" s="221" t="s">
        <v>5505</v>
      </c>
    </row>
    <row r="842" spans="1:2">
      <c r="A842" s="171" t="s">
        <v>5333</v>
      </c>
      <c r="B842" s="221" t="s">
        <v>5506</v>
      </c>
    </row>
    <row r="843" spans="1:2">
      <c r="A843" s="171" t="s">
        <v>5333</v>
      </c>
      <c r="B843" s="221" t="s">
        <v>5507</v>
      </c>
    </row>
    <row r="844" spans="1:2">
      <c r="A844" s="171" t="s">
        <v>5333</v>
      </c>
      <c r="B844" s="221" t="s">
        <v>5508</v>
      </c>
    </row>
    <row r="845" spans="1:2">
      <c r="A845" s="171" t="s">
        <v>5333</v>
      </c>
      <c r="B845" s="221" t="s">
        <v>5509</v>
      </c>
    </row>
    <row r="846" spans="1:2">
      <c r="A846" s="171" t="s">
        <v>5333</v>
      </c>
      <c r="B846" s="221" t="s">
        <v>5510</v>
      </c>
    </row>
    <row r="847" spans="1:2">
      <c r="A847" s="171" t="s">
        <v>5333</v>
      </c>
      <c r="B847" s="221" t="s">
        <v>5511</v>
      </c>
    </row>
    <row r="848" spans="1:2">
      <c r="A848" s="171" t="s">
        <v>5333</v>
      </c>
      <c r="B848" s="221" t="s">
        <v>5512</v>
      </c>
    </row>
    <row r="849" spans="1:2">
      <c r="A849" s="171" t="s">
        <v>5333</v>
      </c>
      <c r="B849" s="221" t="s">
        <v>5513</v>
      </c>
    </row>
    <row r="850" spans="1:2">
      <c r="A850" s="171" t="s">
        <v>5333</v>
      </c>
      <c r="B850" s="221" t="s">
        <v>5514</v>
      </c>
    </row>
    <row r="851" spans="1:2">
      <c r="A851" s="171" t="s">
        <v>5333</v>
      </c>
      <c r="B851" s="221" t="s">
        <v>5515</v>
      </c>
    </row>
    <row r="852" spans="1:2">
      <c r="A852" s="171" t="s">
        <v>5333</v>
      </c>
      <c r="B852" s="221" t="s">
        <v>5516</v>
      </c>
    </row>
    <row r="853" spans="1:2">
      <c r="A853" s="171" t="s">
        <v>5333</v>
      </c>
      <c r="B853" s="221" t="s">
        <v>5517</v>
      </c>
    </row>
    <row r="854" spans="1:2">
      <c r="A854" s="171" t="s">
        <v>5333</v>
      </c>
      <c r="B854" s="221" t="s">
        <v>5518</v>
      </c>
    </row>
    <row r="855" spans="1:2">
      <c r="A855" s="171" t="s">
        <v>5333</v>
      </c>
      <c r="B855" s="221" t="s">
        <v>5519</v>
      </c>
    </row>
    <row r="856" spans="1:2">
      <c r="A856" s="171" t="s">
        <v>5333</v>
      </c>
      <c r="B856" s="221" t="s">
        <v>5520</v>
      </c>
    </row>
    <row r="857" spans="1:2">
      <c r="A857" s="171" t="s">
        <v>5333</v>
      </c>
      <c r="B857" s="221" t="s">
        <v>5521</v>
      </c>
    </row>
    <row r="858" spans="1:2">
      <c r="A858" s="171" t="s">
        <v>5333</v>
      </c>
      <c r="B858" s="221" t="s">
        <v>5522</v>
      </c>
    </row>
    <row r="859" spans="1:2">
      <c r="A859" s="171" t="s">
        <v>5333</v>
      </c>
      <c r="B859" s="221" t="s">
        <v>5523</v>
      </c>
    </row>
    <row r="860" spans="1:2">
      <c r="A860" s="171" t="s">
        <v>5333</v>
      </c>
      <c r="B860" s="221" t="s">
        <v>5524</v>
      </c>
    </row>
    <row r="861" spans="1:2">
      <c r="A861" s="171" t="s">
        <v>5333</v>
      </c>
      <c r="B861" s="221" t="s">
        <v>5525</v>
      </c>
    </row>
    <row r="862" spans="1:2">
      <c r="A862" s="171" t="s">
        <v>5333</v>
      </c>
      <c r="B862" s="221" t="s">
        <v>5526</v>
      </c>
    </row>
    <row r="863" spans="1:2">
      <c r="A863" s="171" t="s">
        <v>5333</v>
      </c>
      <c r="B863" s="221" t="s">
        <v>5527</v>
      </c>
    </row>
    <row r="864" spans="1:2">
      <c r="A864" s="171" t="s">
        <v>5333</v>
      </c>
      <c r="B864" s="221" t="s">
        <v>5528</v>
      </c>
    </row>
    <row r="865" spans="1:2">
      <c r="A865" s="171" t="s">
        <v>5333</v>
      </c>
      <c r="B865" s="221" t="s">
        <v>5529</v>
      </c>
    </row>
    <row r="866" spans="1:2">
      <c r="A866" s="171" t="s">
        <v>5333</v>
      </c>
      <c r="B866" s="221" t="s">
        <v>5530</v>
      </c>
    </row>
    <row r="867" spans="1:2">
      <c r="A867" s="171" t="s">
        <v>5333</v>
      </c>
      <c r="B867" s="221" t="s">
        <v>5531</v>
      </c>
    </row>
    <row r="868" spans="1:2">
      <c r="A868" s="171" t="s">
        <v>5333</v>
      </c>
      <c r="B868" s="221" t="s">
        <v>5532</v>
      </c>
    </row>
    <row r="869" spans="1:2">
      <c r="A869" s="171" t="s">
        <v>5333</v>
      </c>
      <c r="B869" s="221" t="s">
        <v>5533</v>
      </c>
    </row>
    <row r="870" spans="1:2">
      <c r="A870" s="171" t="s">
        <v>5333</v>
      </c>
      <c r="B870" s="221" t="s">
        <v>5534</v>
      </c>
    </row>
    <row r="871" spans="1:2">
      <c r="A871" s="171" t="s">
        <v>5333</v>
      </c>
      <c r="B871" s="221" t="s">
        <v>5535</v>
      </c>
    </row>
    <row r="872" spans="1:2">
      <c r="A872" s="171" t="s">
        <v>5333</v>
      </c>
      <c r="B872" s="221" t="s">
        <v>5536</v>
      </c>
    </row>
    <row r="873" spans="1:2">
      <c r="A873" s="171" t="s">
        <v>5333</v>
      </c>
      <c r="B873" s="221" t="s">
        <v>5537</v>
      </c>
    </row>
    <row r="874" spans="1:2">
      <c r="A874" s="171" t="s">
        <v>5333</v>
      </c>
      <c r="B874" s="221" t="s">
        <v>5538</v>
      </c>
    </row>
    <row r="875" spans="1:2">
      <c r="A875" s="171" t="s">
        <v>5333</v>
      </c>
      <c r="B875" s="221" t="s">
        <v>5539</v>
      </c>
    </row>
    <row r="876" spans="1:2">
      <c r="A876" s="171" t="s">
        <v>5333</v>
      </c>
      <c r="B876" s="221" t="s">
        <v>5540</v>
      </c>
    </row>
    <row r="877" spans="1:2">
      <c r="A877" s="171" t="s">
        <v>5333</v>
      </c>
      <c r="B877" s="221" t="s">
        <v>5541</v>
      </c>
    </row>
    <row r="878" spans="1:2">
      <c r="A878" s="171" t="s">
        <v>5333</v>
      </c>
      <c r="B878" s="221" t="s">
        <v>5542</v>
      </c>
    </row>
    <row r="879" spans="1:2">
      <c r="A879" s="171" t="s">
        <v>5333</v>
      </c>
      <c r="B879" s="221" t="s">
        <v>5543</v>
      </c>
    </row>
    <row r="880" spans="1:2">
      <c r="A880" s="171" t="s">
        <v>5333</v>
      </c>
      <c r="B880" s="221" t="s">
        <v>5544</v>
      </c>
    </row>
    <row r="881" spans="1:5">
      <c r="A881" s="171" t="s">
        <v>5333</v>
      </c>
      <c r="B881" s="221" t="s">
        <v>5545</v>
      </c>
    </row>
    <row r="882" spans="1:5">
      <c r="A882" s="171" t="s">
        <v>5333</v>
      </c>
      <c r="B882" s="221" t="s">
        <v>5546</v>
      </c>
    </row>
    <row r="883" spans="1:5">
      <c r="A883" s="171" t="s">
        <v>5333</v>
      </c>
      <c r="B883" s="221" t="s">
        <v>5547</v>
      </c>
    </row>
    <row r="884" spans="1:5">
      <c r="A884" s="171" t="s">
        <v>5333</v>
      </c>
      <c r="B884" s="221" t="s">
        <v>5548</v>
      </c>
    </row>
    <row r="885" spans="1:5">
      <c r="A885" s="171" t="s">
        <v>5333</v>
      </c>
      <c r="B885" s="221" t="s">
        <v>5549</v>
      </c>
    </row>
    <row r="886" spans="1:5">
      <c r="A886" s="171" t="s">
        <v>5333</v>
      </c>
      <c r="B886" s="221" t="s">
        <v>5550</v>
      </c>
    </row>
    <row r="887" spans="1:5">
      <c r="A887" s="171" t="s">
        <v>5333</v>
      </c>
      <c r="B887" s="221" t="s">
        <v>5551</v>
      </c>
    </row>
    <row r="888" spans="1:5">
      <c r="A888" s="171" t="s">
        <v>5333</v>
      </c>
      <c r="B888" s="221" t="s">
        <v>5552</v>
      </c>
    </row>
    <row r="889" spans="1:5">
      <c r="A889" s="171" t="s">
        <v>5333</v>
      </c>
      <c r="B889" s="221" t="s">
        <v>5431</v>
      </c>
    </row>
    <row r="890" spans="1:5">
      <c r="A890" s="171" t="s">
        <v>5333</v>
      </c>
      <c r="B890" s="221" t="s">
        <v>5432</v>
      </c>
    </row>
    <row r="891" spans="1:5">
      <c r="A891" s="171" t="s">
        <v>5333</v>
      </c>
      <c r="B891" s="221" t="s">
        <v>5553</v>
      </c>
    </row>
    <row r="892" spans="1:5">
      <c r="A892" s="171" t="s">
        <v>5333</v>
      </c>
      <c r="B892" s="221" t="s">
        <v>5554</v>
      </c>
    </row>
    <row r="893" spans="1:5">
      <c r="A893" s="171" t="s">
        <v>353</v>
      </c>
      <c r="B893" s="221" t="s">
        <v>5557</v>
      </c>
      <c r="C893" s="171" t="s">
        <v>11</v>
      </c>
      <c r="E893" s="171" t="s">
        <v>5558</v>
      </c>
    </row>
    <row r="894" spans="1:5">
      <c r="A894" s="171" t="s">
        <v>353</v>
      </c>
      <c r="B894" s="221" t="s">
        <v>5566</v>
      </c>
      <c r="C894" s="171" t="s">
        <v>11</v>
      </c>
      <c r="E894" s="171" t="s">
        <v>5567</v>
      </c>
    </row>
    <row r="895" spans="1:5">
      <c r="A895" s="171" t="s">
        <v>353</v>
      </c>
      <c r="B895" s="221" t="s">
        <v>5555</v>
      </c>
      <c r="C895" s="171" t="s">
        <v>11</v>
      </c>
    </row>
    <row r="896" spans="1:5">
      <c r="A896" s="171" t="s">
        <v>353</v>
      </c>
      <c r="B896" s="221" t="s">
        <v>5556</v>
      </c>
      <c r="C896" s="171" t="s">
        <v>11</v>
      </c>
    </row>
    <row r="897" spans="1:5">
      <c r="A897" s="171" t="s">
        <v>353</v>
      </c>
      <c r="B897" s="221" t="s">
        <v>5559</v>
      </c>
      <c r="C897" s="171" t="s">
        <v>11</v>
      </c>
    </row>
    <row r="898" spans="1:5">
      <c r="A898" s="171" t="s">
        <v>353</v>
      </c>
      <c r="B898" s="221" t="s">
        <v>5560</v>
      </c>
      <c r="C898" s="171" t="s">
        <v>11</v>
      </c>
    </row>
    <row r="899" spans="1:5">
      <c r="A899" s="171" t="s">
        <v>353</v>
      </c>
      <c r="B899" s="221" t="s">
        <v>5561</v>
      </c>
      <c r="C899" s="171" t="s">
        <v>11</v>
      </c>
    </row>
    <row r="900" spans="1:5">
      <c r="A900" s="171" t="s">
        <v>353</v>
      </c>
      <c r="B900" s="221" t="s">
        <v>5562</v>
      </c>
      <c r="C900" s="171" t="s">
        <v>11</v>
      </c>
    </row>
    <row r="901" spans="1:5">
      <c r="A901" s="171" t="s">
        <v>353</v>
      </c>
      <c r="B901" s="221" t="s">
        <v>5563</v>
      </c>
      <c r="C901" s="171" t="s">
        <v>11</v>
      </c>
    </row>
    <row r="902" spans="1:5">
      <c r="A902" s="171" t="s">
        <v>353</v>
      </c>
      <c r="B902" s="221" t="s">
        <v>5564</v>
      </c>
      <c r="C902" s="171" t="s">
        <v>11</v>
      </c>
    </row>
    <row r="903" spans="1:5">
      <c r="A903" s="171" t="s">
        <v>353</v>
      </c>
      <c r="B903" s="221" t="s">
        <v>2715</v>
      </c>
      <c r="C903" s="171" t="s">
        <v>11</v>
      </c>
    </row>
    <row r="904" spans="1:5">
      <c r="A904" s="171" t="s">
        <v>353</v>
      </c>
      <c r="B904" s="221" t="s">
        <v>5565</v>
      </c>
      <c r="C904" s="171" t="s">
        <v>11</v>
      </c>
    </row>
    <row r="905" spans="1:5">
      <c r="A905" s="171" t="s">
        <v>353</v>
      </c>
      <c r="B905" s="221" t="s">
        <v>5568</v>
      </c>
      <c r="C905" s="171" t="s">
        <v>11</v>
      </c>
    </row>
    <row r="906" spans="1:5">
      <c r="A906" s="171" t="s">
        <v>353</v>
      </c>
      <c r="B906" s="221" t="s">
        <v>5569</v>
      </c>
      <c r="C906" s="171" t="s">
        <v>11</v>
      </c>
    </row>
    <row r="907" spans="1:5">
      <c r="A907" s="171" t="s">
        <v>353</v>
      </c>
      <c r="B907" s="221" t="s">
        <v>5570</v>
      </c>
      <c r="C907" s="171" t="s">
        <v>11</v>
      </c>
    </row>
    <row r="908" spans="1:5">
      <c r="A908" s="171" t="s">
        <v>353</v>
      </c>
      <c r="B908" s="221" t="s">
        <v>5571</v>
      </c>
      <c r="C908" s="171" t="s">
        <v>11</v>
      </c>
    </row>
    <row r="909" spans="1:5">
      <c r="A909" s="171" t="s">
        <v>353</v>
      </c>
      <c r="B909" s="221" t="s">
        <v>5572</v>
      </c>
      <c r="C909" s="171" t="s">
        <v>11</v>
      </c>
    </row>
    <row r="910" spans="1:5">
      <c r="A910" s="171" t="s">
        <v>5573</v>
      </c>
      <c r="B910" s="221" t="s">
        <v>5647</v>
      </c>
      <c r="C910" s="171" t="s">
        <v>11</v>
      </c>
      <c r="D910" s="171" t="s">
        <v>5648</v>
      </c>
      <c r="E910" s="171" t="s">
        <v>5649</v>
      </c>
    </row>
    <row r="911" spans="1:5">
      <c r="A911" s="171" t="s">
        <v>5573</v>
      </c>
      <c r="B911" s="221" t="s">
        <v>5650</v>
      </c>
      <c r="C911" s="171" t="s">
        <v>11</v>
      </c>
      <c r="D911" s="171" t="s">
        <v>5648</v>
      </c>
      <c r="E911" s="171" t="s">
        <v>5649</v>
      </c>
    </row>
    <row r="912" spans="1:5">
      <c r="A912" s="171" t="s">
        <v>5573</v>
      </c>
      <c r="B912" s="221" t="s">
        <v>5651</v>
      </c>
      <c r="C912" s="171" t="s">
        <v>11</v>
      </c>
      <c r="D912" s="171" t="s">
        <v>5648</v>
      </c>
      <c r="E912" s="171" t="s">
        <v>5649</v>
      </c>
    </row>
    <row r="913" spans="1:5">
      <c r="A913" s="171" t="s">
        <v>5573</v>
      </c>
      <c r="B913" s="221" t="s">
        <v>5652</v>
      </c>
      <c r="C913" s="171" t="s">
        <v>11</v>
      </c>
      <c r="D913" s="171" t="s">
        <v>5648</v>
      </c>
      <c r="E913" s="171" t="s">
        <v>5649</v>
      </c>
    </row>
    <row r="914" spans="1:5">
      <c r="A914" s="171" t="s">
        <v>5573</v>
      </c>
      <c r="B914" s="221" t="s">
        <v>5653</v>
      </c>
      <c r="C914" s="171" t="s">
        <v>11</v>
      </c>
      <c r="D914" s="171" t="s">
        <v>5648</v>
      </c>
      <c r="E914" s="171" t="s">
        <v>5649</v>
      </c>
    </row>
    <row r="915" spans="1:5">
      <c r="A915" s="171" t="s">
        <v>5573</v>
      </c>
      <c r="B915" s="221" t="s">
        <v>5654</v>
      </c>
      <c r="C915" s="171" t="s">
        <v>11</v>
      </c>
      <c r="D915" s="171" t="s">
        <v>5648</v>
      </c>
      <c r="E915" s="171" t="s">
        <v>5649</v>
      </c>
    </row>
    <row r="916" spans="1:5">
      <c r="A916" s="171" t="s">
        <v>5573</v>
      </c>
      <c r="B916" s="221" t="s">
        <v>4880</v>
      </c>
      <c r="C916" s="171" t="s">
        <v>11</v>
      </c>
      <c r="D916" s="171" t="s">
        <v>5648</v>
      </c>
      <c r="E916" s="171" t="s">
        <v>5649</v>
      </c>
    </row>
    <row r="917" spans="1:5">
      <c r="A917" s="171" t="s">
        <v>5573</v>
      </c>
      <c r="B917" s="221" t="s">
        <v>5655</v>
      </c>
      <c r="C917" s="171" t="s">
        <v>11</v>
      </c>
      <c r="D917" s="171" t="s">
        <v>5648</v>
      </c>
      <c r="E917" s="171" t="s">
        <v>5649</v>
      </c>
    </row>
    <row r="918" spans="1:5">
      <c r="A918" s="171" t="s">
        <v>5573</v>
      </c>
      <c r="B918" s="221" t="s">
        <v>5656</v>
      </c>
      <c r="C918" s="171" t="s">
        <v>11</v>
      </c>
      <c r="D918" s="171" t="s">
        <v>5648</v>
      </c>
      <c r="E918" s="171" t="s">
        <v>5649</v>
      </c>
    </row>
    <row r="919" spans="1:5">
      <c r="A919" s="171" t="s">
        <v>5573</v>
      </c>
      <c r="B919" s="221" t="s">
        <v>5657</v>
      </c>
      <c r="C919" s="171" t="s">
        <v>11</v>
      </c>
      <c r="D919" s="171" t="s">
        <v>5648</v>
      </c>
      <c r="E919" s="171" t="s">
        <v>5649</v>
      </c>
    </row>
    <row r="920" spans="1:5">
      <c r="A920" s="171" t="s">
        <v>5573</v>
      </c>
      <c r="B920" s="221" t="s">
        <v>5658</v>
      </c>
      <c r="C920" s="171" t="s">
        <v>11</v>
      </c>
      <c r="D920" s="171" t="s">
        <v>5648</v>
      </c>
      <c r="E920" s="171" t="s">
        <v>5649</v>
      </c>
    </row>
    <row r="921" spans="1:5">
      <c r="A921" s="171" t="s">
        <v>5573</v>
      </c>
      <c r="B921" s="221" t="s">
        <v>5659</v>
      </c>
      <c r="C921" s="171" t="s">
        <v>11</v>
      </c>
      <c r="D921" s="171" t="s">
        <v>5648</v>
      </c>
      <c r="E921" s="171" t="s">
        <v>5649</v>
      </c>
    </row>
    <row r="922" spans="1:5">
      <c r="A922" s="171" t="s">
        <v>5573</v>
      </c>
      <c r="B922" s="221" t="s">
        <v>5660</v>
      </c>
      <c r="C922" s="171" t="s">
        <v>11</v>
      </c>
      <c r="D922" s="171" t="s">
        <v>5648</v>
      </c>
      <c r="E922" s="171" t="s">
        <v>5649</v>
      </c>
    </row>
    <row r="923" spans="1:5">
      <c r="A923" s="171" t="s">
        <v>5573</v>
      </c>
      <c r="B923" s="221" t="s">
        <v>5661</v>
      </c>
      <c r="C923" s="171" t="s">
        <v>11</v>
      </c>
      <c r="D923" s="171" t="s">
        <v>5648</v>
      </c>
      <c r="E923" s="171" t="s">
        <v>5649</v>
      </c>
    </row>
    <row r="924" spans="1:5">
      <c r="A924" s="171" t="s">
        <v>5573</v>
      </c>
      <c r="B924" s="221" t="s">
        <v>5662</v>
      </c>
      <c r="C924" s="171" t="s">
        <v>11</v>
      </c>
      <c r="D924" s="171" t="s">
        <v>5648</v>
      </c>
      <c r="E924" s="171" t="s">
        <v>5649</v>
      </c>
    </row>
    <row r="925" spans="1:5">
      <c r="A925" s="171" t="s">
        <v>5573</v>
      </c>
      <c r="B925" s="221" t="s">
        <v>5663</v>
      </c>
      <c r="C925" s="171" t="s">
        <v>11</v>
      </c>
      <c r="D925" s="171" t="s">
        <v>5648</v>
      </c>
      <c r="E925" s="171" t="s">
        <v>5649</v>
      </c>
    </row>
    <row r="926" spans="1:5">
      <c r="A926" s="171" t="s">
        <v>5573</v>
      </c>
      <c r="B926" s="221" t="s">
        <v>5664</v>
      </c>
      <c r="C926" s="171" t="s">
        <v>11</v>
      </c>
      <c r="D926" s="171" t="s">
        <v>5648</v>
      </c>
      <c r="E926" s="171" t="s">
        <v>5649</v>
      </c>
    </row>
    <row r="927" spans="1:5">
      <c r="A927" s="171" t="s">
        <v>5573</v>
      </c>
      <c r="B927" s="221" t="s">
        <v>5665</v>
      </c>
      <c r="C927" s="171" t="s">
        <v>11</v>
      </c>
      <c r="D927" s="171" t="s">
        <v>5648</v>
      </c>
      <c r="E927" s="171" t="s">
        <v>5649</v>
      </c>
    </row>
    <row r="928" spans="1:5">
      <c r="A928" s="171" t="s">
        <v>5573</v>
      </c>
      <c r="B928" s="221" t="s">
        <v>5666</v>
      </c>
      <c r="C928" s="171" t="s">
        <v>11</v>
      </c>
      <c r="D928" s="171" t="s">
        <v>5648</v>
      </c>
      <c r="E928" s="171" t="s">
        <v>5649</v>
      </c>
    </row>
    <row r="929" spans="1:5">
      <c r="A929" s="171" t="s">
        <v>5573</v>
      </c>
      <c r="B929" s="221" t="s">
        <v>5667</v>
      </c>
      <c r="C929" s="171" t="s">
        <v>11</v>
      </c>
      <c r="D929" s="171" t="s">
        <v>5648</v>
      </c>
      <c r="E929" s="171" t="s">
        <v>5649</v>
      </c>
    </row>
    <row r="930" spans="1:5">
      <c r="A930" s="171" t="s">
        <v>5573</v>
      </c>
      <c r="B930" s="221" t="s">
        <v>5668</v>
      </c>
      <c r="C930" s="171" t="s">
        <v>11</v>
      </c>
      <c r="D930" s="171" t="s">
        <v>5648</v>
      </c>
      <c r="E930" s="171" t="s">
        <v>5649</v>
      </c>
    </row>
    <row r="931" spans="1:5">
      <c r="A931" s="171" t="s">
        <v>5573</v>
      </c>
      <c r="B931" s="221" t="s">
        <v>5669</v>
      </c>
      <c r="C931" s="171" t="s">
        <v>11</v>
      </c>
      <c r="D931" s="171" t="s">
        <v>5648</v>
      </c>
      <c r="E931" s="171" t="s">
        <v>5649</v>
      </c>
    </row>
    <row r="932" spans="1:5">
      <c r="A932" s="171" t="s">
        <v>5573</v>
      </c>
      <c r="B932" s="221" t="s">
        <v>5670</v>
      </c>
      <c r="C932" s="171" t="s">
        <v>11</v>
      </c>
      <c r="D932" s="171" t="s">
        <v>5648</v>
      </c>
      <c r="E932" s="171" t="s">
        <v>5649</v>
      </c>
    </row>
    <row r="933" spans="1:5">
      <c r="A933" s="171" t="s">
        <v>5573</v>
      </c>
      <c r="B933" s="221" t="s">
        <v>5671</v>
      </c>
      <c r="C933" s="171" t="s">
        <v>11</v>
      </c>
      <c r="D933" s="171" t="s">
        <v>5648</v>
      </c>
      <c r="E933" s="171" t="s">
        <v>5649</v>
      </c>
    </row>
    <row r="934" spans="1:5">
      <c r="A934" s="171" t="s">
        <v>5573</v>
      </c>
      <c r="B934" s="221" t="s">
        <v>5672</v>
      </c>
      <c r="C934" s="171" t="s">
        <v>11</v>
      </c>
      <c r="D934" s="171" t="s">
        <v>5648</v>
      </c>
      <c r="E934" s="171" t="s">
        <v>5649</v>
      </c>
    </row>
    <row r="935" spans="1:5">
      <c r="A935" s="171" t="s">
        <v>5573</v>
      </c>
      <c r="B935" s="221" t="s">
        <v>5673</v>
      </c>
      <c r="C935" s="171" t="s">
        <v>11</v>
      </c>
      <c r="D935" s="171" t="s">
        <v>5648</v>
      </c>
      <c r="E935" s="171" t="s">
        <v>5649</v>
      </c>
    </row>
    <row r="936" spans="1:5">
      <c r="A936" s="171" t="s">
        <v>5573</v>
      </c>
      <c r="B936" s="221" t="s">
        <v>5674</v>
      </c>
      <c r="C936" s="171" t="s">
        <v>11</v>
      </c>
      <c r="D936" s="171" t="s">
        <v>5648</v>
      </c>
      <c r="E936" s="171" t="s">
        <v>5649</v>
      </c>
    </row>
    <row r="937" spans="1:5">
      <c r="A937" s="171" t="s">
        <v>5573</v>
      </c>
      <c r="B937" s="221" t="s">
        <v>5675</v>
      </c>
      <c r="C937" s="171" t="s">
        <v>11</v>
      </c>
      <c r="D937" s="171" t="s">
        <v>5648</v>
      </c>
      <c r="E937" s="171" t="s">
        <v>5649</v>
      </c>
    </row>
    <row r="938" spans="1:5">
      <c r="A938" s="171" t="s">
        <v>5573</v>
      </c>
      <c r="B938" s="221" t="s">
        <v>5676</v>
      </c>
      <c r="C938" s="171" t="s">
        <v>11</v>
      </c>
      <c r="D938" s="171" t="s">
        <v>5648</v>
      </c>
      <c r="E938" s="171" t="s">
        <v>5649</v>
      </c>
    </row>
    <row r="939" spans="1:5">
      <c r="A939" s="171" t="s">
        <v>5573</v>
      </c>
      <c r="B939" s="221" t="s">
        <v>5677</v>
      </c>
      <c r="C939" s="171" t="s">
        <v>11</v>
      </c>
      <c r="D939" s="171" t="s">
        <v>5648</v>
      </c>
      <c r="E939" s="171" t="s">
        <v>5649</v>
      </c>
    </row>
    <row r="940" spans="1:5">
      <c r="A940" s="171" t="s">
        <v>5573</v>
      </c>
      <c r="B940" s="221" t="s">
        <v>5678</v>
      </c>
      <c r="C940" s="171" t="s">
        <v>11</v>
      </c>
      <c r="D940" s="171" t="s">
        <v>5648</v>
      </c>
      <c r="E940" s="171" t="s">
        <v>5649</v>
      </c>
    </row>
    <row r="941" spans="1:5">
      <c r="A941" s="171" t="s">
        <v>5573</v>
      </c>
      <c r="B941" s="221" t="s">
        <v>5679</v>
      </c>
      <c r="C941" s="171" t="s">
        <v>11</v>
      </c>
      <c r="D941" s="171" t="s">
        <v>5648</v>
      </c>
      <c r="E941" s="171" t="s">
        <v>5649</v>
      </c>
    </row>
    <row r="942" spans="1:5">
      <c r="A942" s="171" t="s">
        <v>5573</v>
      </c>
      <c r="B942" s="221" t="s">
        <v>5574</v>
      </c>
      <c r="D942" s="171" t="s">
        <v>5575</v>
      </c>
      <c r="E942" s="171" t="s">
        <v>5573</v>
      </c>
    </row>
    <row r="943" spans="1:5">
      <c r="A943" s="171" t="s">
        <v>5573</v>
      </c>
      <c r="B943" s="221" t="s">
        <v>5576</v>
      </c>
      <c r="D943" s="171" t="s">
        <v>5575</v>
      </c>
      <c r="E943" s="171" t="s">
        <v>5573</v>
      </c>
    </row>
    <row r="944" spans="1:5">
      <c r="A944" s="171" t="s">
        <v>5573</v>
      </c>
      <c r="B944" s="221" t="s">
        <v>271</v>
      </c>
      <c r="D944" s="171" t="s">
        <v>5575</v>
      </c>
      <c r="E944" s="171" t="s">
        <v>5573</v>
      </c>
    </row>
    <row r="945" spans="1:5">
      <c r="A945" s="171" t="s">
        <v>5573</v>
      </c>
      <c r="B945" s="221" t="s">
        <v>5577</v>
      </c>
      <c r="D945" s="171" t="s">
        <v>5575</v>
      </c>
      <c r="E945" s="171" t="s">
        <v>5573</v>
      </c>
    </row>
    <row r="946" spans="1:5">
      <c r="A946" s="171" t="s">
        <v>5573</v>
      </c>
      <c r="B946" s="221" t="s">
        <v>246</v>
      </c>
      <c r="D946" s="171" t="s">
        <v>5575</v>
      </c>
      <c r="E946" s="171" t="s">
        <v>5573</v>
      </c>
    </row>
    <row r="947" spans="1:5">
      <c r="A947" s="171" t="s">
        <v>5573</v>
      </c>
      <c r="B947" s="221" t="s">
        <v>5578</v>
      </c>
      <c r="D947" s="171" t="s">
        <v>5575</v>
      </c>
      <c r="E947" s="171" t="s">
        <v>5573</v>
      </c>
    </row>
    <row r="948" spans="1:5">
      <c r="A948" s="171" t="s">
        <v>5573</v>
      </c>
      <c r="B948" s="221" t="s">
        <v>5579</v>
      </c>
      <c r="D948" s="171" t="s">
        <v>5575</v>
      </c>
      <c r="E948" s="171" t="s">
        <v>5573</v>
      </c>
    </row>
    <row r="949" spans="1:5">
      <c r="A949" s="171" t="s">
        <v>5573</v>
      </c>
      <c r="B949" s="221" t="s">
        <v>5580</v>
      </c>
      <c r="D949" s="171" t="s">
        <v>5575</v>
      </c>
      <c r="E949" s="171" t="s">
        <v>5573</v>
      </c>
    </row>
    <row r="950" spans="1:5">
      <c r="A950" s="171" t="s">
        <v>5573</v>
      </c>
      <c r="B950" s="221" t="s">
        <v>5581</v>
      </c>
      <c r="D950" s="171" t="s">
        <v>5575</v>
      </c>
      <c r="E950" s="171" t="s">
        <v>5573</v>
      </c>
    </row>
    <row r="951" spans="1:5">
      <c r="A951" s="171" t="s">
        <v>5573</v>
      </c>
      <c r="B951" s="221" t="s">
        <v>5582</v>
      </c>
      <c r="D951" s="171" t="s">
        <v>5575</v>
      </c>
      <c r="E951" s="171" t="s">
        <v>5573</v>
      </c>
    </row>
    <row r="952" spans="1:5">
      <c r="A952" s="171" t="s">
        <v>5573</v>
      </c>
      <c r="B952" s="221" t="s">
        <v>5583</v>
      </c>
      <c r="D952" s="171" t="s">
        <v>341</v>
      </c>
      <c r="E952" s="171" t="s">
        <v>5573</v>
      </c>
    </row>
    <row r="953" spans="1:5">
      <c r="A953" s="171" t="s">
        <v>5573</v>
      </c>
      <c r="B953" s="221" t="s">
        <v>5584</v>
      </c>
      <c r="D953" s="171" t="s">
        <v>341</v>
      </c>
      <c r="E953" s="171" t="s">
        <v>5573</v>
      </c>
    </row>
    <row r="954" spans="1:5">
      <c r="A954" s="171" t="s">
        <v>5573</v>
      </c>
      <c r="B954" s="221" t="s">
        <v>5585</v>
      </c>
      <c r="D954" s="171" t="s">
        <v>341</v>
      </c>
      <c r="E954" s="171" t="s">
        <v>5573</v>
      </c>
    </row>
    <row r="955" spans="1:5">
      <c r="A955" s="171" t="s">
        <v>5573</v>
      </c>
      <c r="B955" s="221" t="s">
        <v>5586</v>
      </c>
      <c r="D955" s="171" t="s">
        <v>341</v>
      </c>
      <c r="E955" s="171" t="s">
        <v>5573</v>
      </c>
    </row>
    <row r="956" spans="1:5">
      <c r="A956" s="171" t="s">
        <v>5573</v>
      </c>
      <c r="B956" s="221" t="s">
        <v>5587</v>
      </c>
      <c r="D956" s="171" t="s">
        <v>341</v>
      </c>
      <c r="E956" s="171" t="s">
        <v>5573</v>
      </c>
    </row>
    <row r="957" spans="1:5">
      <c r="A957" s="171" t="s">
        <v>5573</v>
      </c>
      <c r="B957" s="221" t="s">
        <v>5588</v>
      </c>
      <c r="D957" s="171" t="s">
        <v>341</v>
      </c>
      <c r="E957" s="171" t="s">
        <v>5573</v>
      </c>
    </row>
    <row r="958" spans="1:5">
      <c r="A958" s="171" t="s">
        <v>5573</v>
      </c>
      <c r="B958" s="221" t="s">
        <v>5589</v>
      </c>
      <c r="D958" s="171" t="s">
        <v>341</v>
      </c>
      <c r="E958" s="171" t="s">
        <v>5573</v>
      </c>
    </row>
    <row r="959" spans="1:5">
      <c r="A959" s="171" t="s">
        <v>5573</v>
      </c>
      <c r="B959" s="221" t="s">
        <v>5590</v>
      </c>
      <c r="D959" s="171" t="s">
        <v>341</v>
      </c>
      <c r="E959" s="171" t="s">
        <v>5573</v>
      </c>
    </row>
    <row r="960" spans="1:5">
      <c r="A960" s="171" t="s">
        <v>5573</v>
      </c>
      <c r="B960" s="221" t="s">
        <v>5591</v>
      </c>
      <c r="D960" s="171" t="s">
        <v>341</v>
      </c>
      <c r="E960" s="171" t="s">
        <v>5573</v>
      </c>
    </row>
    <row r="961" spans="1:5">
      <c r="A961" s="171" t="s">
        <v>5573</v>
      </c>
      <c r="B961" s="221" t="s">
        <v>5592</v>
      </c>
      <c r="D961" s="171" t="s">
        <v>341</v>
      </c>
      <c r="E961" s="171" t="s">
        <v>5573</v>
      </c>
    </row>
    <row r="962" spans="1:5">
      <c r="A962" s="171" t="s">
        <v>5573</v>
      </c>
      <c r="B962" s="221" t="s">
        <v>5593</v>
      </c>
      <c r="D962" s="171" t="s">
        <v>341</v>
      </c>
      <c r="E962" s="171" t="s">
        <v>5573</v>
      </c>
    </row>
    <row r="963" spans="1:5">
      <c r="A963" s="171" t="s">
        <v>5573</v>
      </c>
      <c r="B963" s="221" t="s">
        <v>5594</v>
      </c>
      <c r="D963" s="171" t="s">
        <v>341</v>
      </c>
      <c r="E963" s="171" t="s">
        <v>5573</v>
      </c>
    </row>
    <row r="964" spans="1:5">
      <c r="A964" s="171" t="s">
        <v>5573</v>
      </c>
      <c r="B964" s="221" t="s">
        <v>5595</v>
      </c>
      <c r="D964" s="171" t="s">
        <v>341</v>
      </c>
      <c r="E964" s="171" t="s">
        <v>5573</v>
      </c>
    </row>
    <row r="965" spans="1:5">
      <c r="A965" s="171" t="s">
        <v>5573</v>
      </c>
      <c r="B965" s="221" t="s">
        <v>5596</v>
      </c>
      <c r="D965" s="171" t="s">
        <v>341</v>
      </c>
      <c r="E965" s="171" t="s">
        <v>5573</v>
      </c>
    </row>
    <row r="966" spans="1:5">
      <c r="A966" s="171" t="s">
        <v>5573</v>
      </c>
      <c r="B966" s="221" t="s">
        <v>5597</v>
      </c>
      <c r="D966" s="171" t="s">
        <v>341</v>
      </c>
      <c r="E966" s="171" t="s">
        <v>5573</v>
      </c>
    </row>
    <row r="967" spans="1:5">
      <c r="A967" s="171" t="s">
        <v>5573</v>
      </c>
      <c r="B967" s="221" t="s">
        <v>5598</v>
      </c>
      <c r="D967" s="171" t="s">
        <v>341</v>
      </c>
      <c r="E967" s="171" t="s">
        <v>5573</v>
      </c>
    </row>
    <row r="968" spans="1:5">
      <c r="A968" s="171" t="s">
        <v>5573</v>
      </c>
      <c r="B968" s="221" t="s">
        <v>5599</v>
      </c>
      <c r="D968" s="171" t="s">
        <v>341</v>
      </c>
      <c r="E968" s="171" t="s">
        <v>5573</v>
      </c>
    </row>
    <row r="969" spans="1:5">
      <c r="A969" s="171" t="s">
        <v>5573</v>
      </c>
      <c r="B969" s="221" t="s">
        <v>5600</v>
      </c>
      <c r="D969" s="171" t="s">
        <v>341</v>
      </c>
      <c r="E969" s="171" t="s">
        <v>5573</v>
      </c>
    </row>
    <row r="970" spans="1:5">
      <c r="A970" s="171" t="s">
        <v>5573</v>
      </c>
      <c r="B970" s="221" t="s">
        <v>5601</v>
      </c>
      <c r="D970" s="171" t="s">
        <v>341</v>
      </c>
      <c r="E970" s="171" t="s">
        <v>5573</v>
      </c>
    </row>
    <row r="971" spans="1:5">
      <c r="A971" s="171" t="s">
        <v>5573</v>
      </c>
      <c r="B971" s="221" t="s">
        <v>5602</v>
      </c>
      <c r="D971" s="171" t="s">
        <v>341</v>
      </c>
      <c r="E971" s="171" t="s">
        <v>5573</v>
      </c>
    </row>
    <row r="972" spans="1:5">
      <c r="A972" s="171" t="s">
        <v>5573</v>
      </c>
      <c r="B972" s="221" t="s">
        <v>5603</v>
      </c>
      <c r="D972" s="171" t="s">
        <v>341</v>
      </c>
      <c r="E972" s="171" t="s">
        <v>5573</v>
      </c>
    </row>
    <row r="973" spans="1:5">
      <c r="A973" s="171" t="s">
        <v>5573</v>
      </c>
      <c r="B973" s="221" t="s">
        <v>5604</v>
      </c>
      <c r="D973" s="171" t="s">
        <v>5605</v>
      </c>
      <c r="E973" s="171" t="s">
        <v>5573</v>
      </c>
    </row>
    <row r="974" spans="1:5">
      <c r="A974" s="171" t="s">
        <v>5573</v>
      </c>
      <c r="B974" s="221" t="s">
        <v>5606</v>
      </c>
      <c r="D974" s="171" t="s">
        <v>5605</v>
      </c>
      <c r="E974" s="171" t="s">
        <v>5573</v>
      </c>
    </row>
    <row r="975" spans="1:5">
      <c r="A975" s="171" t="s">
        <v>5573</v>
      </c>
      <c r="B975" s="221" t="s">
        <v>5607</v>
      </c>
      <c r="D975" s="171" t="s">
        <v>5605</v>
      </c>
      <c r="E975" s="171" t="s">
        <v>5573</v>
      </c>
    </row>
    <row r="976" spans="1:5">
      <c r="A976" s="171" t="s">
        <v>5573</v>
      </c>
      <c r="B976" s="221" t="s">
        <v>5608</v>
      </c>
      <c r="D976" s="171" t="s">
        <v>5605</v>
      </c>
      <c r="E976" s="171" t="s">
        <v>5573</v>
      </c>
    </row>
    <row r="977" spans="1:5">
      <c r="A977" s="171" t="s">
        <v>5573</v>
      </c>
      <c r="B977" s="221" t="s">
        <v>5609</v>
      </c>
      <c r="D977" s="171" t="s">
        <v>5605</v>
      </c>
      <c r="E977" s="171" t="s">
        <v>5573</v>
      </c>
    </row>
    <row r="978" spans="1:5">
      <c r="A978" s="171" t="s">
        <v>5573</v>
      </c>
      <c r="B978" s="221" t="s">
        <v>2757</v>
      </c>
      <c r="D978" s="171" t="s">
        <v>5605</v>
      </c>
      <c r="E978" s="171" t="s">
        <v>5573</v>
      </c>
    </row>
    <row r="979" spans="1:5">
      <c r="A979" s="171" t="s">
        <v>5573</v>
      </c>
      <c r="B979" s="221" t="s">
        <v>5610</v>
      </c>
      <c r="D979" s="171" t="s">
        <v>5605</v>
      </c>
      <c r="E979" s="171" t="s">
        <v>5573</v>
      </c>
    </row>
    <row r="980" spans="1:5">
      <c r="A980" s="171" t="s">
        <v>5573</v>
      </c>
      <c r="B980" s="221" t="s">
        <v>5611</v>
      </c>
      <c r="D980" s="171" t="s">
        <v>242</v>
      </c>
      <c r="E980" s="171" t="s">
        <v>5573</v>
      </c>
    </row>
    <row r="981" spans="1:5">
      <c r="A981" s="171" t="s">
        <v>5573</v>
      </c>
      <c r="B981" s="221" t="s">
        <v>5612</v>
      </c>
      <c r="D981" s="171" t="s">
        <v>242</v>
      </c>
      <c r="E981" s="171" t="s">
        <v>5573</v>
      </c>
    </row>
    <row r="982" spans="1:5">
      <c r="A982" s="171" t="s">
        <v>5573</v>
      </c>
      <c r="B982" s="221" t="s">
        <v>5613</v>
      </c>
      <c r="D982" s="171" t="s">
        <v>242</v>
      </c>
      <c r="E982" s="171" t="s">
        <v>5573</v>
      </c>
    </row>
    <row r="983" spans="1:5">
      <c r="A983" s="171" t="s">
        <v>5573</v>
      </c>
      <c r="B983" s="221" t="s">
        <v>5614</v>
      </c>
      <c r="D983" s="171" t="s">
        <v>242</v>
      </c>
      <c r="E983" s="171" t="s">
        <v>5573</v>
      </c>
    </row>
    <row r="984" spans="1:5">
      <c r="A984" s="171" t="s">
        <v>5573</v>
      </c>
      <c r="B984" s="221" t="s">
        <v>5615</v>
      </c>
      <c r="D984" s="171" t="s">
        <v>242</v>
      </c>
      <c r="E984" s="171" t="s">
        <v>5573</v>
      </c>
    </row>
    <row r="985" spans="1:5">
      <c r="A985" s="171" t="s">
        <v>5573</v>
      </c>
      <c r="B985" s="221" t="s">
        <v>5616</v>
      </c>
      <c r="D985" s="171" t="s">
        <v>242</v>
      </c>
      <c r="E985" s="171" t="s">
        <v>5573</v>
      </c>
    </row>
    <row r="986" spans="1:5">
      <c r="A986" s="171" t="s">
        <v>5573</v>
      </c>
      <c r="B986" s="221" t="s">
        <v>5617</v>
      </c>
      <c r="D986" s="171" t="s">
        <v>242</v>
      </c>
      <c r="E986" s="171" t="s">
        <v>5573</v>
      </c>
    </row>
    <row r="987" spans="1:5">
      <c r="A987" s="171" t="s">
        <v>5573</v>
      </c>
      <c r="B987" s="221" t="s">
        <v>5618</v>
      </c>
      <c r="D987" s="171" t="s">
        <v>242</v>
      </c>
      <c r="E987" s="171" t="s">
        <v>5573</v>
      </c>
    </row>
    <row r="988" spans="1:5">
      <c r="A988" s="171" t="s">
        <v>5573</v>
      </c>
      <c r="B988" s="221" t="s">
        <v>5619</v>
      </c>
      <c r="D988" s="171" t="s">
        <v>242</v>
      </c>
      <c r="E988" s="171" t="s">
        <v>5573</v>
      </c>
    </row>
    <row r="989" spans="1:5">
      <c r="A989" s="171" t="s">
        <v>5573</v>
      </c>
      <c r="B989" s="221" t="s">
        <v>5620</v>
      </c>
      <c r="D989" s="171" t="s">
        <v>242</v>
      </c>
      <c r="E989" s="171" t="s">
        <v>5573</v>
      </c>
    </row>
    <row r="990" spans="1:5">
      <c r="A990" s="171" t="s">
        <v>5573</v>
      </c>
      <c r="B990" s="221" t="s">
        <v>5621</v>
      </c>
      <c r="D990" s="171" t="s">
        <v>242</v>
      </c>
      <c r="E990" s="171" t="s">
        <v>5573</v>
      </c>
    </row>
    <row r="991" spans="1:5">
      <c r="A991" s="171" t="s">
        <v>5573</v>
      </c>
      <c r="B991" s="221" t="s">
        <v>5622</v>
      </c>
      <c r="D991" s="171" t="s">
        <v>242</v>
      </c>
      <c r="E991" s="171" t="s">
        <v>5573</v>
      </c>
    </row>
    <row r="992" spans="1:5">
      <c r="A992" s="171" t="s">
        <v>5573</v>
      </c>
      <c r="B992" s="221" t="s">
        <v>5623</v>
      </c>
      <c r="D992" s="171" t="s">
        <v>242</v>
      </c>
      <c r="E992" s="171" t="s">
        <v>5573</v>
      </c>
    </row>
    <row r="993" spans="1:5">
      <c r="A993" s="171" t="s">
        <v>5573</v>
      </c>
      <c r="B993" s="221" t="s">
        <v>5624</v>
      </c>
      <c r="D993" s="171" t="s">
        <v>242</v>
      </c>
      <c r="E993" s="171" t="s">
        <v>5573</v>
      </c>
    </row>
    <row r="994" spans="1:5">
      <c r="A994" s="171" t="s">
        <v>5573</v>
      </c>
      <c r="B994" s="221" t="s">
        <v>5625</v>
      </c>
      <c r="D994" s="171" t="s">
        <v>242</v>
      </c>
      <c r="E994" s="171" t="s">
        <v>5573</v>
      </c>
    </row>
    <row r="995" spans="1:5">
      <c r="A995" s="171" t="s">
        <v>5573</v>
      </c>
      <c r="B995" s="221" t="s">
        <v>5626</v>
      </c>
      <c r="D995" s="171" t="s">
        <v>242</v>
      </c>
      <c r="E995" s="171" t="s">
        <v>5573</v>
      </c>
    </row>
    <row r="996" spans="1:5">
      <c r="A996" s="171" t="s">
        <v>5573</v>
      </c>
      <c r="B996" s="221" t="s">
        <v>5626</v>
      </c>
      <c r="D996" s="171" t="s">
        <v>242</v>
      </c>
      <c r="E996" s="171" t="s">
        <v>5573</v>
      </c>
    </row>
    <row r="997" spans="1:5">
      <c r="A997" s="171" t="s">
        <v>5573</v>
      </c>
      <c r="B997" s="221" t="s">
        <v>5627</v>
      </c>
      <c r="D997" s="171" t="s">
        <v>242</v>
      </c>
      <c r="E997" s="171" t="s">
        <v>5573</v>
      </c>
    </row>
    <row r="998" spans="1:5">
      <c r="A998" s="171" t="s">
        <v>5573</v>
      </c>
      <c r="B998" s="221" t="s">
        <v>5628</v>
      </c>
      <c r="D998" s="171" t="s">
        <v>242</v>
      </c>
      <c r="E998" s="171" t="s">
        <v>5573</v>
      </c>
    </row>
    <row r="999" spans="1:5">
      <c r="A999" s="171" t="s">
        <v>5573</v>
      </c>
      <c r="B999" s="221" t="s">
        <v>5629</v>
      </c>
      <c r="D999" s="171" t="s">
        <v>242</v>
      </c>
      <c r="E999" s="171" t="s">
        <v>5573</v>
      </c>
    </row>
    <row r="1000" spans="1:5">
      <c r="A1000" s="171" t="s">
        <v>5573</v>
      </c>
      <c r="B1000" s="221" t="s">
        <v>5322</v>
      </c>
      <c r="D1000" s="171" t="s">
        <v>242</v>
      </c>
      <c r="E1000" s="171" t="s">
        <v>5573</v>
      </c>
    </row>
    <row r="1001" spans="1:5">
      <c r="A1001" s="171" t="s">
        <v>5573</v>
      </c>
      <c r="B1001" s="221" t="s">
        <v>5630</v>
      </c>
      <c r="D1001" s="171" t="s">
        <v>242</v>
      </c>
      <c r="E1001" s="171" t="s">
        <v>5573</v>
      </c>
    </row>
    <row r="1002" spans="1:5">
      <c r="A1002" s="171" t="s">
        <v>5573</v>
      </c>
      <c r="B1002" s="221" t="s">
        <v>5631</v>
      </c>
      <c r="D1002" s="171" t="s">
        <v>5632</v>
      </c>
      <c r="E1002" s="171" t="s">
        <v>5573</v>
      </c>
    </row>
    <row r="1003" spans="1:5">
      <c r="A1003" s="171" t="s">
        <v>5573</v>
      </c>
      <c r="B1003" s="221" t="s">
        <v>5633</v>
      </c>
      <c r="D1003" s="171" t="s">
        <v>5632</v>
      </c>
      <c r="E1003" s="171" t="s">
        <v>5573</v>
      </c>
    </row>
    <row r="1004" spans="1:5">
      <c r="A1004" s="171" t="s">
        <v>5573</v>
      </c>
      <c r="B1004" s="221" t="s">
        <v>5634</v>
      </c>
      <c r="D1004" s="171" t="s">
        <v>5632</v>
      </c>
      <c r="E1004" s="171" t="s">
        <v>5573</v>
      </c>
    </row>
    <row r="1005" spans="1:5">
      <c r="A1005" s="171" t="s">
        <v>5573</v>
      </c>
      <c r="B1005" s="221" t="s">
        <v>5635</v>
      </c>
      <c r="D1005" s="171" t="s">
        <v>5632</v>
      </c>
      <c r="E1005" s="171" t="s">
        <v>5573</v>
      </c>
    </row>
    <row r="1006" spans="1:5">
      <c r="A1006" s="171" t="s">
        <v>5573</v>
      </c>
      <c r="B1006" s="221" t="s">
        <v>5636</v>
      </c>
      <c r="D1006" s="171" t="s">
        <v>5632</v>
      </c>
      <c r="E1006" s="171" t="s">
        <v>5573</v>
      </c>
    </row>
    <row r="1007" spans="1:5">
      <c r="A1007" s="171" t="s">
        <v>5573</v>
      </c>
      <c r="B1007" s="221" t="s">
        <v>5637</v>
      </c>
      <c r="D1007" s="171" t="s">
        <v>5632</v>
      </c>
      <c r="E1007" s="171" t="s">
        <v>5573</v>
      </c>
    </row>
    <row r="1008" spans="1:5">
      <c r="A1008" s="171" t="s">
        <v>5573</v>
      </c>
      <c r="B1008" s="221" t="s">
        <v>5638</v>
      </c>
      <c r="D1008" s="171" t="s">
        <v>5632</v>
      </c>
      <c r="E1008" s="171" t="s">
        <v>5573</v>
      </c>
    </row>
    <row r="1009" spans="1:5">
      <c r="A1009" s="171" t="s">
        <v>5573</v>
      </c>
      <c r="B1009" s="221" t="s">
        <v>5639</v>
      </c>
      <c r="D1009" s="171" t="s">
        <v>5632</v>
      </c>
      <c r="E1009" s="171" t="s">
        <v>5573</v>
      </c>
    </row>
    <row r="1010" spans="1:5">
      <c r="A1010" s="171" t="s">
        <v>5573</v>
      </c>
      <c r="B1010" s="221" t="s">
        <v>5640</v>
      </c>
      <c r="D1010" s="171" t="s">
        <v>5632</v>
      </c>
      <c r="E1010" s="171" t="s">
        <v>5573</v>
      </c>
    </row>
    <row r="1011" spans="1:5">
      <c r="A1011" s="171" t="s">
        <v>5573</v>
      </c>
      <c r="B1011" s="221" t="s">
        <v>5641</v>
      </c>
      <c r="D1011" s="171" t="s">
        <v>5632</v>
      </c>
      <c r="E1011" s="171" t="s">
        <v>5573</v>
      </c>
    </row>
    <row r="1012" spans="1:5">
      <c r="A1012" s="171" t="s">
        <v>5573</v>
      </c>
      <c r="B1012" s="221" t="s">
        <v>5642</v>
      </c>
      <c r="D1012" s="171" t="s">
        <v>5632</v>
      </c>
      <c r="E1012" s="171" t="s">
        <v>5573</v>
      </c>
    </row>
    <row r="1013" spans="1:5">
      <c r="A1013" s="171" t="s">
        <v>5573</v>
      </c>
      <c r="B1013" s="221" t="s">
        <v>5643</v>
      </c>
      <c r="D1013" s="171" t="s">
        <v>5632</v>
      </c>
      <c r="E1013" s="171" t="s">
        <v>5573</v>
      </c>
    </row>
    <row r="1014" spans="1:5">
      <c r="A1014" s="171" t="s">
        <v>5573</v>
      </c>
      <c r="B1014" s="221" t="s">
        <v>5644</v>
      </c>
      <c r="D1014" s="171" t="s">
        <v>5632</v>
      </c>
      <c r="E1014" s="171" t="s">
        <v>5573</v>
      </c>
    </row>
    <row r="1015" spans="1:5">
      <c r="A1015" s="171" t="s">
        <v>5573</v>
      </c>
      <c r="B1015" s="221" t="s">
        <v>5645</v>
      </c>
      <c r="D1015" s="171" t="s">
        <v>5632</v>
      </c>
      <c r="E1015" s="171" t="s">
        <v>5573</v>
      </c>
    </row>
    <row r="1016" spans="1:5">
      <c r="A1016" s="171" t="s">
        <v>5573</v>
      </c>
      <c r="B1016" s="221" t="s">
        <v>5646</v>
      </c>
      <c r="D1016" s="171" t="s">
        <v>5632</v>
      </c>
      <c r="E1016" s="171" t="s">
        <v>5573</v>
      </c>
    </row>
    <row r="1017" spans="1:5">
      <c r="A1017" s="171" t="s">
        <v>5573</v>
      </c>
      <c r="B1017" s="221" t="s">
        <v>5680</v>
      </c>
      <c r="D1017" s="171" t="s">
        <v>5681</v>
      </c>
      <c r="E1017" s="171" t="s">
        <v>5573</v>
      </c>
    </row>
    <row r="1018" spans="1:5">
      <c r="A1018" s="171" t="s">
        <v>5573</v>
      </c>
      <c r="B1018" s="221" t="s">
        <v>5682</v>
      </c>
      <c r="D1018" s="171" t="s">
        <v>5681</v>
      </c>
      <c r="E1018" s="171" t="s">
        <v>5573</v>
      </c>
    </row>
    <row r="1019" spans="1:5">
      <c r="A1019" s="171" t="s">
        <v>5573</v>
      </c>
      <c r="B1019" s="221" t="s">
        <v>5683</v>
      </c>
      <c r="D1019" s="171" t="s">
        <v>5681</v>
      </c>
      <c r="E1019" s="171" t="s">
        <v>5573</v>
      </c>
    </row>
    <row r="1020" spans="1:5">
      <c r="A1020" s="171" t="s">
        <v>5573</v>
      </c>
      <c r="B1020" s="221" t="s">
        <v>5684</v>
      </c>
      <c r="D1020" s="171" t="s">
        <v>5685</v>
      </c>
      <c r="E1020" s="171" t="s">
        <v>5573</v>
      </c>
    </row>
    <row r="1021" spans="1:5">
      <c r="A1021" s="171" t="s">
        <v>5573</v>
      </c>
      <c r="B1021" s="221" t="s">
        <v>5686</v>
      </c>
      <c r="D1021" s="171" t="s">
        <v>5685</v>
      </c>
      <c r="E1021" s="171" t="s">
        <v>5573</v>
      </c>
    </row>
    <row r="1022" spans="1:5">
      <c r="A1022" s="171" t="s">
        <v>5573</v>
      </c>
      <c r="B1022" s="221" t="s">
        <v>5687</v>
      </c>
      <c r="D1022" s="171" t="s">
        <v>5685</v>
      </c>
      <c r="E1022" s="171" t="s">
        <v>5573</v>
      </c>
    </row>
    <row r="1023" spans="1:5">
      <c r="A1023" s="171" t="s">
        <v>5573</v>
      </c>
      <c r="B1023" s="221" t="s">
        <v>5688</v>
      </c>
      <c r="D1023" s="171" t="s">
        <v>5685</v>
      </c>
      <c r="E1023" s="171" t="s">
        <v>5573</v>
      </c>
    </row>
    <row r="1024" spans="1:5">
      <c r="A1024" s="171" t="s">
        <v>5573</v>
      </c>
      <c r="B1024" s="221" t="s">
        <v>5689</v>
      </c>
      <c r="D1024" s="171" t="s">
        <v>5685</v>
      </c>
      <c r="E1024" s="171" t="s">
        <v>5573</v>
      </c>
    </row>
    <row r="1025" spans="1:5">
      <c r="A1025" s="171" t="s">
        <v>5573</v>
      </c>
      <c r="B1025" s="221" t="s">
        <v>5618</v>
      </c>
      <c r="D1025" s="171" t="s">
        <v>5685</v>
      </c>
      <c r="E1025" s="171" t="s">
        <v>5573</v>
      </c>
    </row>
    <row r="1026" spans="1:5">
      <c r="A1026" s="171" t="s">
        <v>5573</v>
      </c>
      <c r="B1026" s="221" t="s">
        <v>5690</v>
      </c>
      <c r="D1026" s="171" t="s">
        <v>5685</v>
      </c>
      <c r="E1026" s="171" t="s">
        <v>5573</v>
      </c>
    </row>
    <row r="1027" spans="1:5">
      <c r="A1027" s="171" t="s">
        <v>5573</v>
      </c>
      <c r="B1027" s="221" t="s">
        <v>5691</v>
      </c>
      <c r="D1027" s="171" t="s">
        <v>5685</v>
      </c>
      <c r="E1027" s="171" t="s">
        <v>5573</v>
      </c>
    </row>
    <row r="1028" spans="1:5">
      <c r="A1028" s="171" t="s">
        <v>5573</v>
      </c>
      <c r="B1028" s="221" t="s">
        <v>5620</v>
      </c>
      <c r="D1028" s="171" t="s">
        <v>5685</v>
      </c>
      <c r="E1028" s="171" t="s">
        <v>5573</v>
      </c>
    </row>
    <row r="1029" spans="1:5">
      <c r="A1029" s="171" t="s">
        <v>5573</v>
      </c>
      <c r="B1029" s="221" t="s">
        <v>5692</v>
      </c>
      <c r="D1029" s="171" t="s">
        <v>5685</v>
      </c>
      <c r="E1029" s="171" t="s">
        <v>5573</v>
      </c>
    </row>
    <row r="1030" spans="1:5">
      <c r="A1030" s="171" t="s">
        <v>5573</v>
      </c>
      <c r="B1030" s="221" t="s">
        <v>5693</v>
      </c>
      <c r="C1030" s="171" t="s">
        <v>11</v>
      </c>
      <c r="E1030" s="171" t="s">
        <v>5573</v>
      </c>
    </row>
    <row r="1031" spans="1:5">
      <c r="A1031" s="171" t="s">
        <v>5573</v>
      </c>
      <c r="B1031" s="221" t="s">
        <v>5694</v>
      </c>
      <c r="C1031" s="171" t="s">
        <v>11</v>
      </c>
      <c r="E1031" s="171" t="s">
        <v>5573</v>
      </c>
    </row>
    <row r="1032" spans="1:5">
      <c r="A1032" s="171" t="s">
        <v>5573</v>
      </c>
      <c r="B1032" s="221" t="s">
        <v>5695</v>
      </c>
      <c r="C1032" s="171" t="s">
        <v>11</v>
      </c>
      <c r="E1032" s="171" t="s">
        <v>5573</v>
      </c>
    </row>
    <row r="1033" spans="1:5">
      <c r="A1033" s="171" t="s">
        <v>5573</v>
      </c>
      <c r="B1033" s="221" t="s">
        <v>5699</v>
      </c>
      <c r="C1033" s="171" t="s">
        <v>11</v>
      </c>
      <c r="E1033" s="171" t="s">
        <v>5573</v>
      </c>
    </row>
    <row r="1034" spans="1:5">
      <c r="A1034" s="171" t="s">
        <v>5573</v>
      </c>
      <c r="B1034" s="221" t="s">
        <v>5700</v>
      </c>
      <c r="C1034" s="171" t="s">
        <v>11</v>
      </c>
      <c r="E1034" s="171" t="s">
        <v>5573</v>
      </c>
    </row>
    <row r="1035" spans="1:5">
      <c r="A1035" s="171" t="s">
        <v>5573</v>
      </c>
      <c r="B1035" s="221" t="s">
        <v>5701</v>
      </c>
      <c r="C1035" s="171" t="s">
        <v>11</v>
      </c>
      <c r="E1035" s="171" t="s">
        <v>5573</v>
      </c>
    </row>
    <row r="1036" spans="1:5">
      <c r="A1036" s="171" t="s">
        <v>5573</v>
      </c>
      <c r="B1036" s="221" t="s">
        <v>5704</v>
      </c>
      <c r="C1036" s="171" t="s">
        <v>11</v>
      </c>
      <c r="E1036" s="171" t="s">
        <v>5573</v>
      </c>
    </row>
    <row r="1037" spans="1:5">
      <c r="A1037" s="171" t="s">
        <v>5573</v>
      </c>
      <c r="B1037" s="221" t="s">
        <v>5705</v>
      </c>
      <c r="C1037" s="171" t="s">
        <v>11</v>
      </c>
      <c r="E1037" s="171" t="s">
        <v>5573</v>
      </c>
    </row>
    <row r="1038" spans="1:5">
      <c r="A1038" s="171" t="s">
        <v>5573</v>
      </c>
      <c r="B1038" s="221" t="s">
        <v>5706</v>
      </c>
      <c r="C1038" s="171" t="s">
        <v>11</v>
      </c>
      <c r="E1038" s="171" t="s">
        <v>5573</v>
      </c>
    </row>
    <row r="1039" spans="1:5">
      <c r="A1039" s="171" t="s">
        <v>5573</v>
      </c>
      <c r="B1039" s="221" t="s">
        <v>5709</v>
      </c>
      <c r="C1039" s="171" t="s">
        <v>11</v>
      </c>
      <c r="E1039" s="171" t="s">
        <v>5573</v>
      </c>
    </row>
    <row r="1040" spans="1:5">
      <c r="A1040" s="171" t="s">
        <v>5573</v>
      </c>
      <c r="B1040" s="221" t="s">
        <v>5710</v>
      </c>
      <c r="C1040" s="171" t="s">
        <v>11</v>
      </c>
      <c r="E1040" s="171" t="s">
        <v>5573</v>
      </c>
    </row>
    <row r="1041" spans="1:5">
      <c r="A1041" s="171" t="s">
        <v>5573</v>
      </c>
      <c r="B1041" s="221" t="s">
        <v>5711</v>
      </c>
      <c r="C1041" s="171" t="s">
        <v>11</v>
      </c>
      <c r="E1041" s="171" t="s">
        <v>5573</v>
      </c>
    </row>
    <row r="1042" spans="1:5">
      <c r="A1042" s="171" t="s">
        <v>5573</v>
      </c>
      <c r="B1042" s="221" t="s">
        <v>4880</v>
      </c>
      <c r="C1042" s="171" t="s">
        <v>11</v>
      </c>
      <c r="E1042" s="171" t="s">
        <v>5573</v>
      </c>
    </row>
    <row r="1043" spans="1:5">
      <c r="A1043" s="171" t="s">
        <v>5573</v>
      </c>
      <c r="B1043" s="221" t="s">
        <v>5713</v>
      </c>
      <c r="C1043" s="171" t="s">
        <v>11</v>
      </c>
      <c r="E1043" s="171" t="s">
        <v>5573</v>
      </c>
    </row>
    <row r="1044" spans="1:5">
      <c r="A1044" s="171" t="s">
        <v>5573</v>
      </c>
      <c r="B1044" s="221" t="s">
        <v>5714</v>
      </c>
      <c r="C1044" s="171" t="s">
        <v>11</v>
      </c>
      <c r="E1044" s="171" t="s">
        <v>5573</v>
      </c>
    </row>
    <row r="1045" spans="1:5">
      <c r="A1045" s="171" t="s">
        <v>5573</v>
      </c>
      <c r="B1045" s="221" t="s">
        <v>5715</v>
      </c>
      <c r="C1045" s="171" t="s">
        <v>11</v>
      </c>
      <c r="E1045" s="171" t="s">
        <v>5573</v>
      </c>
    </row>
    <row r="1046" spans="1:5">
      <c r="A1046" s="171" t="s">
        <v>5573</v>
      </c>
      <c r="B1046" s="221" t="s">
        <v>5717</v>
      </c>
      <c r="C1046" s="171" t="s">
        <v>11</v>
      </c>
      <c r="E1046" s="171" t="s">
        <v>5573</v>
      </c>
    </row>
    <row r="1047" spans="1:5">
      <c r="A1047" s="171" t="s">
        <v>5573</v>
      </c>
      <c r="B1047" s="221" t="s">
        <v>5718</v>
      </c>
      <c r="C1047" s="171" t="s">
        <v>11</v>
      </c>
      <c r="E1047" s="171" t="s">
        <v>5573</v>
      </c>
    </row>
    <row r="1048" spans="1:5">
      <c r="A1048" s="171" t="s">
        <v>5573</v>
      </c>
      <c r="B1048" s="221" t="s">
        <v>5612</v>
      </c>
      <c r="C1048" s="171" t="s">
        <v>11</v>
      </c>
      <c r="E1048" s="171" t="s">
        <v>5573</v>
      </c>
    </row>
    <row r="1049" spans="1:5">
      <c r="A1049" s="171" t="s">
        <v>5573</v>
      </c>
      <c r="B1049" s="221" t="s">
        <v>5722</v>
      </c>
      <c r="C1049" s="171" t="s">
        <v>11</v>
      </c>
      <c r="E1049" s="171" t="s">
        <v>5573</v>
      </c>
    </row>
    <row r="1050" spans="1:5">
      <c r="A1050" s="171" t="s">
        <v>5573</v>
      </c>
      <c r="B1050" s="221" t="s">
        <v>5723</v>
      </c>
      <c r="C1050" s="171" t="s">
        <v>11</v>
      </c>
      <c r="E1050" s="171" t="s">
        <v>5573</v>
      </c>
    </row>
    <row r="1051" spans="1:5">
      <c r="A1051" s="171" t="s">
        <v>5573</v>
      </c>
      <c r="B1051" s="221" t="s">
        <v>5724</v>
      </c>
      <c r="C1051" s="171" t="s">
        <v>11</v>
      </c>
      <c r="E1051" s="171" t="s">
        <v>5573</v>
      </c>
    </row>
    <row r="1052" spans="1:5">
      <c r="A1052" s="171" t="s">
        <v>5573</v>
      </c>
      <c r="B1052" s="221" t="s">
        <v>5729</v>
      </c>
      <c r="C1052" s="171" t="s">
        <v>11</v>
      </c>
      <c r="E1052" s="171" t="s">
        <v>5573</v>
      </c>
    </row>
    <row r="1053" spans="1:5">
      <c r="A1053" s="171" t="s">
        <v>5573</v>
      </c>
      <c r="B1053" s="221" t="s">
        <v>5730</v>
      </c>
      <c r="C1053" s="171" t="s">
        <v>11</v>
      </c>
      <c r="E1053" s="171" t="s">
        <v>5573</v>
      </c>
    </row>
    <row r="1054" spans="1:5">
      <c r="A1054" s="171" t="s">
        <v>5573</v>
      </c>
      <c r="B1054" s="221" t="s">
        <v>5731</v>
      </c>
      <c r="C1054" s="171" t="s">
        <v>11</v>
      </c>
      <c r="E1054" s="171" t="s">
        <v>5573</v>
      </c>
    </row>
    <row r="1055" spans="1:5">
      <c r="A1055" s="171" t="s">
        <v>5573</v>
      </c>
      <c r="B1055" s="221" t="s">
        <v>5732</v>
      </c>
      <c r="C1055" s="171" t="s">
        <v>11</v>
      </c>
      <c r="E1055" s="171" t="s">
        <v>5573</v>
      </c>
    </row>
    <row r="1056" spans="1:5">
      <c r="A1056" s="171" t="s">
        <v>5573</v>
      </c>
      <c r="B1056" s="221" t="s">
        <v>5733</v>
      </c>
      <c r="C1056" s="171" t="s">
        <v>11</v>
      </c>
      <c r="E1056" s="171" t="s">
        <v>5573</v>
      </c>
    </row>
    <row r="1057" spans="1:5">
      <c r="A1057" s="171" t="s">
        <v>5573</v>
      </c>
      <c r="B1057" s="221" t="s">
        <v>5735</v>
      </c>
      <c r="C1057" s="171" t="s">
        <v>11</v>
      </c>
      <c r="E1057" s="171" t="s">
        <v>5573</v>
      </c>
    </row>
    <row r="1058" spans="1:5">
      <c r="A1058" s="171" t="s">
        <v>5573</v>
      </c>
      <c r="B1058" s="221" t="s">
        <v>5736</v>
      </c>
      <c r="C1058" s="171" t="s">
        <v>11</v>
      </c>
      <c r="E1058" s="171" t="s">
        <v>5573</v>
      </c>
    </row>
    <row r="1059" spans="1:5">
      <c r="A1059" s="171" t="s">
        <v>5573</v>
      </c>
      <c r="B1059" s="221" t="s">
        <v>5738</v>
      </c>
      <c r="C1059" s="171" t="s">
        <v>11</v>
      </c>
      <c r="E1059" s="171" t="s">
        <v>5573</v>
      </c>
    </row>
    <row r="1060" spans="1:5">
      <c r="A1060" s="171" t="s">
        <v>5573</v>
      </c>
      <c r="B1060" s="221" t="s">
        <v>5739</v>
      </c>
      <c r="C1060" s="171" t="s">
        <v>11</v>
      </c>
      <c r="E1060" s="171" t="s">
        <v>5573</v>
      </c>
    </row>
    <row r="1061" spans="1:5">
      <c r="A1061" s="171" t="s">
        <v>5573</v>
      </c>
      <c r="B1061" s="221" t="s">
        <v>5741</v>
      </c>
      <c r="C1061" s="171" t="s">
        <v>11</v>
      </c>
      <c r="E1061" s="171" t="s">
        <v>5573</v>
      </c>
    </row>
    <row r="1062" spans="1:5">
      <c r="A1062" s="171" t="s">
        <v>5573</v>
      </c>
      <c r="B1062" s="221" t="s">
        <v>5743</v>
      </c>
      <c r="C1062" s="171" t="s">
        <v>11</v>
      </c>
      <c r="E1062" s="171" t="s">
        <v>5573</v>
      </c>
    </row>
    <row r="1063" spans="1:5">
      <c r="A1063" s="171" t="s">
        <v>5573</v>
      </c>
      <c r="B1063" s="221" t="s">
        <v>5745</v>
      </c>
      <c r="C1063" s="171" t="s">
        <v>11</v>
      </c>
      <c r="E1063" s="171" t="s">
        <v>5573</v>
      </c>
    </row>
    <row r="1064" spans="1:5">
      <c r="A1064" s="171" t="s">
        <v>5573</v>
      </c>
      <c r="B1064" s="221" t="s">
        <v>5746</v>
      </c>
      <c r="C1064" s="171" t="s">
        <v>11</v>
      </c>
      <c r="E1064" s="171" t="s">
        <v>5573</v>
      </c>
    </row>
    <row r="1065" spans="1:5">
      <c r="A1065" s="171" t="s">
        <v>5573</v>
      </c>
      <c r="B1065" s="221" t="s">
        <v>5747</v>
      </c>
      <c r="C1065" s="171" t="s">
        <v>11</v>
      </c>
      <c r="E1065" s="171" t="s">
        <v>5573</v>
      </c>
    </row>
    <row r="1066" spans="1:5">
      <c r="A1066" s="171" t="s">
        <v>5573</v>
      </c>
      <c r="B1066" s="221" t="s">
        <v>5749</v>
      </c>
      <c r="C1066" s="171" t="s">
        <v>11</v>
      </c>
      <c r="E1066" s="171" t="s">
        <v>5573</v>
      </c>
    </row>
    <row r="1067" spans="1:5">
      <c r="A1067" s="171" t="s">
        <v>5573</v>
      </c>
      <c r="B1067" s="221" t="s">
        <v>5751</v>
      </c>
      <c r="C1067" s="171" t="s">
        <v>11</v>
      </c>
      <c r="E1067" s="171" t="s">
        <v>5573</v>
      </c>
    </row>
    <row r="1068" spans="1:5">
      <c r="A1068" s="171" t="s">
        <v>5573</v>
      </c>
      <c r="B1068" s="221" t="s">
        <v>5752</v>
      </c>
      <c r="C1068" s="171" t="s">
        <v>11</v>
      </c>
      <c r="E1068" s="171" t="s">
        <v>5573</v>
      </c>
    </row>
    <row r="1069" spans="1:5">
      <c r="A1069" s="171" t="s">
        <v>5573</v>
      </c>
      <c r="B1069" s="221" t="s">
        <v>5753</v>
      </c>
      <c r="C1069" s="171" t="s">
        <v>11</v>
      </c>
      <c r="E1069" s="171" t="s">
        <v>5573</v>
      </c>
    </row>
    <row r="1070" spans="1:5">
      <c r="A1070" s="171" t="s">
        <v>5573</v>
      </c>
      <c r="B1070" s="221" t="s">
        <v>5754</v>
      </c>
      <c r="C1070" s="171" t="s">
        <v>11</v>
      </c>
      <c r="E1070" s="171" t="s">
        <v>5573</v>
      </c>
    </row>
    <row r="1071" spans="1:5">
      <c r="A1071" s="171" t="s">
        <v>5573</v>
      </c>
      <c r="B1071" s="221" t="s">
        <v>5755</v>
      </c>
      <c r="C1071" s="171" t="s">
        <v>11</v>
      </c>
      <c r="E1071" s="171" t="s">
        <v>5573</v>
      </c>
    </row>
    <row r="1072" spans="1:5">
      <c r="A1072" s="171" t="s">
        <v>5573</v>
      </c>
      <c r="B1072" s="221" t="s">
        <v>5760</v>
      </c>
      <c r="C1072" s="171" t="s">
        <v>11</v>
      </c>
      <c r="E1072" s="171" t="s">
        <v>5573</v>
      </c>
    </row>
    <row r="1073" spans="1:5">
      <c r="A1073" s="171" t="s">
        <v>5573</v>
      </c>
      <c r="B1073" s="221" t="s">
        <v>5774</v>
      </c>
      <c r="C1073" s="171" t="s">
        <v>11</v>
      </c>
      <c r="E1073" s="171" t="s">
        <v>5573</v>
      </c>
    </row>
    <row r="1074" spans="1:5">
      <c r="A1074" s="171" t="s">
        <v>5573</v>
      </c>
      <c r="B1074" s="221" t="s">
        <v>5775</v>
      </c>
      <c r="C1074" s="171" t="s">
        <v>11</v>
      </c>
      <c r="E1074" s="171" t="s">
        <v>5573</v>
      </c>
    </row>
    <row r="1075" spans="1:5">
      <c r="A1075" s="171" t="s">
        <v>5573</v>
      </c>
      <c r="B1075" s="221" t="s">
        <v>5777</v>
      </c>
      <c r="C1075" s="171" t="s">
        <v>11</v>
      </c>
      <c r="E1075" s="171" t="s">
        <v>5573</v>
      </c>
    </row>
    <row r="1076" spans="1:5">
      <c r="A1076" s="171" t="s">
        <v>5573</v>
      </c>
      <c r="B1076" s="221" t="s">
        <v>5779</v>
      </c>
      <c r="C1076" s="171" t="s">
        <v>11</v>
      </c>
      <c r="E1076" s="171" t="s">
        <v>5573</v>
      </c>
    </row>
    <row r="1077" spans="1:5">
      <c r="A1077" s="171" t="s">
        <v>5573</v>
      </c>
      <c r="B1077" s="221" t="s">
        <v>5780</v>
      </c>
      <c r="C1077" s="171" t="s">
        <v>11</v>
      </c>
      <c r="E1077" s="171" t="s">
        <v>5573</v>
      </c>
    </row>
    <row r="1078" spans="1:5">
      <c r="A1078" s="171" t="s">
        <v>5573</v>
      </c>
      <c r="B1078" s="221" t="s">
        <v>5781</v>
      </c>
      <c r="C1078" s="171" t="s">
        <v>11</v>
      </c>
      <c r="E1078" s="171" t="s">
        <v>5573</v>
      </c>
    </row>
    <row r="1079" spans="1:5">
      <c r="A1079" s="171" t="s">
        <v>5573</v>
      </c>
      <c r="B1079" s="221" t="s">
        <v>5782</v>
      </c>
      <c r="C1079" s="171" t="s">
        <v>11</v>
      </c>
      <c r="E1079" s="171" t="s">
        <v>5573</v>
      </c>
    </row>
    <row r="1080" spans="1:5">
      <c r="A1080" s="171" t="s">
        <v>5573</v>
      </c>
      <c r="B1080" s="221" t="s">
        <v>5783</v>
      </c>
      <c r="C1080" s="171" t="s">
        <v>11</v>
      </c>
      <c r="E1080" s="171" t="s">
        <v>5573</v>
      </c>
    </row>
    <row r="1081" spans="1:5">
      <c r="A1081" s="171" t="s">
        <v>5573</v>
      </c>
      <c r="B1081" s="221" t="s">
        <v>5784</v>
      </c>
      <c r="C1081" s="171" t="s">
        <v>11</v>
      </c>
      <c r="E1081" s="171" t="s">
        <v>5573</v>
      </c>
    </row>
    <row r="1082" spans="1:5">
      <c r="A1082" s="171" t="s">
        <v>5573</v>
      </c>
      <c r="B1082" s="221" t="s">
        <v>5785</v>
      </c>
      <c r="C1082" s="171" t="s">
        <v>11</v>
      </c>
      <c r="E1082" s="171" t="s">
        <v>5573</v>
      </c>
    </row>
    <row r="1083" spans="1:5">
      <c r="A1083" s="171" t="s">
        <v>5573</v>
      </c>
      <c r="B1083" s="221" t="s">
        <v>5786</v>
      </c>
      <c r="C1083" s="171" t="s">
        <v>11</v>
      </c>
      <c r="E1083" s="171" t="s">
        <v>5573</v>
      </c>
    </row>
    <row r="1084" spans="1:5">
      <c r="A1084" s="171" t="s">
        <v>5573</v>
      </c>
      <c r="B1084" s="221" t="s">
        <v>5788</v>
      </c>
      <c r="C1084" s="171" t="s">
        <v>11</v>
      </c>
      <c r="E1084" s="171" t="s">
        <v>5573</v>
      </c>
    </row>
    <row r="1085" spans="1:5">
      <c r="A1085" s="171" t="s">
        <v>5573</v>
      </c>
      <c r="B1085" s="221" t="s">
        <v>5791</v>
      </c>
      <c r="C1085" s="171" t="s">
        <v>11</v>
      </c>
      <c r="E1085" s="171" t="s">
        <v>5573</v>
      </c>
    </row>
    <row r="1086" spans="1:5">
      <c r="A1086" s="171" t="s">
        <v>5573</v>
      </c>
      <c r="B1086" s="221" t="s">
        <v>5793</v>
      </c>
      <c r="C1086" s="171" t="s">
        <v>11</v>
      </c>
      <c r="E1086" s="171" t="s">
        <v>5573</v>
      </c>
    </row>
    <row r="1087" spans="1:5">
      <c r="A1087" s="171" t="s">
        <v>5573</v>
      </c>
      <c r="B1087" s="221" t="s">
        <v>5795</v>
      </c>
      <c r="C1087" s="171" t="s">
        <v>11</v>
      </c>
      <c r="E1087" s="171" t="s">
        <v>5573</v>
      </c>
    </row>
    <row r="1088" spans="1:5">
      <c r="A1088" s="171" t="s">
        <v>5573</v>
      </c>
      <c r="B1088" s="221" t="s">
        <v>5796</v>
      </c>
      <c r="C1088" s="171" t="s">
        <v>11</v>
      </c>
      <c r="E1088" s="171" t="s">
        <v>5573</v>
      </c>
    </row>
    <row r="1089" spans="1:5">
      <c r="A1089" s="171" t="s">
        <v>5573</v>
      </c>
      <c r="B1089" s="221" t="s">
        <v>5798</v>
      </c>
      <c r="C1089" s="171" t="s">
        <v>11</v>
      </c>
      <c r="E1089" s="171" t="s">
        <v>5573</v>
      </c>
    </row>
    <row r="1090" spans="1:5">
      <c r="A1090" s="171" t="s">
        <v>5573</v>
      </c>
      <c r="B1090" s="221" t="s">
        <v>5799</v>
      </c>
      <c r="C1090" s="171" t="s">
        <v>11</v>
      </c>
      <c r="E1090" s="171" t="s">
        <v>5573</v>
      </c>
    </row>
    <row r="1091" spans="1:5">
      <c r="A1091" s="171" t="s">
        <v>5573</v>
      </c>
      <c r="B1091" s="221" t="s">
        <v>5801</v>
      </c>
      <c r="C1091" s="171" t="s">
        <v>11</v>
      </c>
      <c r="E1091" s="171" t="s">
        <v>5573</v>
      </c>
    </row>
    <row r="1092" spans="1:5">
      <c r="A1092" s="171" t="s">
        <v>5573</v>
      </c>
      <c r="B1092" s="221" t="s">
        <v>5804</v>
      </c>
      <c r="C1092" s="171" t="s">
        <v>11</v>
      </c>
      <c r="E1092" s="171" t="s">
        <v>5573</v>
      </c>
    </row>
    <row r="1093" spans="1:5">
      <c r="A1093" s="171" t="s">
        <v>5573</v>
      </c>
      <c r="B1093" s="221" t="s">
        <v>5805</v>
      </c>
      <c r="C1093" s="171" t="s">
        <v>11</v>
      </c>
      <c r="E1093" s="171" t="s">
        <v>5573</v>
      </c>
    </row>
    <row r="1094" spans="1:5">
      <c r="A1094" s="171" t="s">
        <v>5573</v>
      </c>
      <c r="B1094" s="221" t="s">
        <v>4948</v>
      </c>
      <c r="C1094" s="171" t="s">
        <v>11</v>
      </c>
      <c r="E1094" s="171" t="s">
        <v>5573</v>
      </c>
    </row>
    <row r="1095" spans="1:5">
      <c r="A1095" s="171" t="s">
        <v>5573</v>
      </c>
      <c r="B1095" s="221" t="s">
        <v>5806</v>
      </c>
      <c r="C1095" s="171" t="s">
        <v>11</v>
      </c>
      <c r="E1095" s="171" t="s">
        <v>5573</v>
      </c>
    </row>
    <row r="1096" spans="1:5">
      <c r="A1096" s="171" t="s">
        <v>5573</v>
      </c>
      <c r="B1096" s="221" t="s">
        <v>5807</v>
      </c>
      <c r="C1096" s="171" t="s">
        <v>11</v>
      </c>
      <c r="E1096" s="171" t="s">
        <v>5573</v>
      </c>
    </row>
    <row r="1097" spans="1:5">
      <c r="A1097" s="171" t="s">
        <v>5573</v>
      </c>
      <c r="B1097" s="221" t="s">
        <v>5808</v>
      </c>
      <c r="C1097" s="171" t="s">
        <v>11</v>
      </c>
      <c r="E1097" s="171" t="s">
        <v>5573</v>
      </c>
    </row>
    <row r="1098" spans="1:5">
      <c r="A1098" s="171" t="s">
        <v>5573</v>
      </c>
      <c r="B1098" s="221" t="s">
        <v>5809</v>
      </c>
      <c r="C1098" s="171" t="s">
        <v>11</v>
      </c>
      <c r="E1098" s="171" t="s">
        <v>5573</v>
      </c>
    </row>
    <row r="1099" spans="1:5">
      <c r="A1099" s="171" t="s">
        <v>5573</v>
      </c>
      <c r="B1099" s="221" t="s">
        <v>5810</v>
      </c>
      <c r="C1099" s="171" t="s">
        <v>11</v>
      </c>
      <c r="E1099" s="171" t="s">
        <v>5573</v>
      </c>
    </row>
    <row r="1100" spans="1:5">
      <c r="A1100" s="171" t="s">
        <v>5573</v>
      </c>
      <c r="B1100" s="221" t="s">
        <v>5811</v>
      </c>
      <c r="C1100" s="171" t="s">
        <v>11</v>
      </c>
      <c r="E1100" s="171" t="s">
        <v>5573</v>
      </c>
    </row>
    <row r="1101" spans="1:5">
      <c r="A1101" s="171" t="s">
        <v>5573</v>
      </c>
      <c r="B1101" s="221" t="s">
        <v>5813</v>
      </c>
      <c r="C1101" s="171" t="s">
        <v>11</v>
      </c>
      <c r="E1101" s="171" t="s">
        <v>5573</v>
      </c>
    </row>
    <row r="1102" spans="1:5">
      <c r="A1102" s="171" t="s">
        <v>5573</v>
      </c>
      <c r="B1102" s="221" t="s">
        <v>5814</v>
      </c>
      <c r="C1102" s="171" t="s">
        <v>11</v>
      </c>
      <c r="E1102" s="171" t="s">
        <v>5573</v>
      </c>
    </row>
    <row r="1103" spans="1:5">
      <c r="A1103" s="171" t="s">
        <v>5573</v>
      </c>
      <c r="B1103" s="221" t="s">
        <v>5815</v>
      </c>
      <c r="C1103" s="171" t="s">
        <v>11</v>
      </c>
      <c r="E1103" s="171" t="s">
        <v>5573</v>
      </c>
    </row>
    <row r="1104" spans="1:5">
      <c r="A1104" s="171" t="s">
        <v>5573</v>
      </c>
      <c r="B1104" s="221" t="s">
        <v>5817</v>
      </c>
      <c r="C1104" s="171" t="s">
        <v>11</v>
      </c>
      <c r="E1104" s="171" t="s">
        <v>5573</v>
      </c>
    </row>
    <row r="1105" spans="1:5">
      <c r="A1105" s="171" t="s">
        <v>5573</v>
      </c>
      <c r="B1105" s="221" t="s">
        <v>5818</v>
      </c>
      <c r="C1105" s="171" t="s">
        <v>11</v>
      </c>
      <c r="E1105" s="171" t="s">
        <v>5573</v>
      </c>
    </row>
    <row r="1106" spans="1:5">
      <c r="A1106" s="171" t="s">
        <v>5573</v>
      </c>
      <c r="B1106" s="221" t="s">
        <v>5819</v>
      </c>
      <c r="C1106" s="171" t="s">
        <v>11</v>
      </c>
      <c r="E1106" s="171" t="s">
        <v>5573</v>
      </c>
    </row>
    <row r="1107" spans="1:5">
      <c r="A1107" s="171" t="s">
        <v>5573</v>
      </c>
      <c r="B1107" s="221" t="s">
        <v>5820</v>
      </c>
      <c r="C1107" s="171" t="s">
        <v>11</v>
      </c>
      <c r="E1107" s="171" t="s">
        <v>5573</v>
      </c>
    </row>
    <row r="1108" spans="1:5">
      <c r="A1108" s="171" t="s">
        <v>5573</v>
      </c>
      <c r="B1108" s="221" t="s">
        <v>5821</v>
      </c>
      <c r="C1108" s="171" t="s">
        <v>11</v>
      </c>
      <c r="E1108" s="171" t="s">
        <v>5573</v>
      </c>
    </row>
    <row r="1109" spans="1:5">
      <c r="A1109" s="171" t="s">
        <v>5573</v>
      </c>
      <c r="B1109" s="221" t="s">
        <v>5822</v>
      </c>
      <c r="C1109" s="171" t="s">
        <v>11</v>
      </c>
      <c r="E1109" s="171" t="s">
        <v>5573</v>
      </c>
    </row>
    <row r="1110" spans="1:5">
      <c r="A1110" s="171" t="s">
        <v>5573</v>
      </c>
      <c r="B1110" s="221" t="s">
        <v>5823</v>
      </c>
      <c r="C1110" s="171" t="s">
        <v>11</v>
      </c>
      <c r="E1110" s="171" t="s">
        <v>5573</v>
      </c>
    </row>
    <row r="1111" spans="1:5">
      <c r="A1111" s="171" t="s">
        <v>5573</v>
      </c>
      <c r="B1111" s="221" t="s">
        <v>5824</v>
      </c>
      <c r="C1111" s="171" t="s">
        <v>11</v>
      </c>
      <c r="E1111" s="171" t="s">
        <v>5573</v>
      </c>
    </row>
    <row r="1112" spans="1:5">
      <c r="A1112" s="171" t="s">
        <v>5573</v>
      </c>
      <c r="B1112" s="221" t="s">
        <v>5825</v>
      </c>
      <c r="C1112" s="171" t="s">
        <v>11</v>
      </c>
      <c r="E1112" s="171" t="s">
        <v>5573</v>
      </c>
    </row>
    <row r="1113" spans="1:5">
      <c r="A1113" s="171" t="s">
        <v>5573</v>
      </c>
      <c r="B1113" s="221" t="s">
        <v>5826</v>
      </c>
      <c r="C1113" s="171" t="s">
        <v>11</v>
      </c>
      <c r="E1113" s="171" t="s">
        <v>5573</v>
      </c>
    </row>
    <row r="1114" spans="1:5">
      <c r="A1114" s="171" t="s">
        <v>5573</v>
      </c>
      <c r="B1114" s="221" t="s">
        <v>4964</v>
      </c>
      <c r="C1114" s="171" t="s">
        <v>11</v>
      </c>
      <c r="E1114" s="171" t="s">
        <v>5573</v>
      </c>
    </row>
    <row r="1115" spans="1:5">
      <c r="A1115" s="171" t="s">
        <v>5573</v>
      </c>
      <c r="B1115" s="221" t="s">
        <v>5827</v>
      </c>
      <c r="C1115" s="171" t="s">
        <v>11</v>
      </c>
      <c r="E1115" s="171" t="s">
        <v>5573</v>
      </c>
    </row>
    <row r="1116" spans="1:5">
      <c r="A1116" s="171" t="s">
        <v>5573</v>
      </c>
      <c r="B1116" s="221" t="s">
        <v>5828</v>
      </c>
      <c r="C1116" s="171" t="s">
        <v>11</v>
      </c>
      <c r="E1116" s="171" t="s">
        <v>5573</v>
      </c>
    </row>
    <row r="1117" spans="1:5">
      <c r="A1117" s="171" t="s">
        <v>5573</v>
      </c>
      <c r="B1117" s="221" t="s">
        <v>5832</v>
      </c>
      <c r="C1117" s="171" t="s">
        <v>11</v>
      </c>
      <c r="E1117" s="171" t="s">
        <v>5573</v>
      </c>
    </row>
    <row r="1118" spans="1:5">
      <c r="A1118" s="171" t="s">
        <v>5573</v>
      </c>
      <c r="B1118" s="221" t="s">
        <v>5833</v>
      </c>
      <c r="C1118" s="171" t="s">
        <v>11</v>
      </c>
      <c r="E1118" s="171" t="s">
        <v>5573</v>
      </c>
    </row>
    <row r="1119" spans="1:5">
      <c r="A1119" s="171" t="s">
        <v>5573</v>
      </c>
      <c r="B1119" s="221" t="s">
        <v>5834</v>
      </c>
      <c r="C1119" s="171" t="s">
        <v>11</v>
      </c>
      <c r="E1119" s="171" t="s">
        <v>5573</v>
      </c>
    </row>
    <row r="1120" spans="1:5">
      <c r="A1120" s="171" t="s">
        <v>5573</v>
      </c>
      <c r="B1120" s="221" t="s">
        <v>5835</v>
      </c>
      <c r="C1120" s="171" t="s">
        <v>11</v>
      </c>
      <c r="E1120" s="171" t="s">
        <v>5573</v>
      </c>
    </row>
    <row r="1121" spans="1:5">
      <c r="A1121" s="171" t="s">
        <v>5573</v>
      </c>
      <c r="B1121" s="221" t="s">
        <v>5836</v>
      </c>
      <c r="C1121" s="171" t="s">
        <v>11</v>
      </c>
      <c r="E1121" s="171" t="s">
        <v>5573</v>
      </c>
    </row>
    <row r="1122" spans="1:5">
      <c r="A1122" s="171" t="s">
        <v>5573</v>
      </c>
      <c r="B1122" s="221" t="s">
        <v>5837</v>
      </c>
      <c r="C1122" s="171" t="s">
        <v>11</v>
      </c>
      <c r="E1122" s="171" t="s">
        <v>5573</v>
      </c>
    </row>
    <row r="1123" spans="1:5">
      <c r="A1123" s="171" t="s">
        <v>5573</v>
      </c>
      <c r="B1123" s="221" t="s">
        <v>5838</v>
      </c>
      <c r="C1123" s="171" t="s">
        <v>11</v>
      </c>
      <c r="E1123" s="171" t="s">
        <v>5573</v>
      </c>
    </row>
    <row r="1124" spans="1:5">
      <c r="A1124" s="171" t="s">
        <v>5573</v>
      </c>
      <c r="B1124" s="221" t="s">
        <v>5840</v>
      </c>
      <c r="C1124" s="171" t="s">
        <v>11</v>
      </c>
      <c r="E1124" s="171" t="s">
        <v>5573</v>
      </c>
    </row>
    <row r="1125" spans="1:5">
      <c r="A1125" s="171" t="s">
        <v>5573</v>
      </c>
      <c r="B1125" s="221" t="s">
        <v>5841</v>
      </c>
      <c r="C1125" s="171" t="s">
        <v>11</v>
      </c>
      <c r="E1125" s="171" t="s">
        <v>5573</v>
      </c>
    </row>
    <row r="1126" spans="1:5">
      <c r="A1126" s="171" t="s">
        <v>5573</v>
      </c>
      <c r="B1126" s="221" t="s">
        <v>5842</v>
      </c>
      <c r="C1126" s="171" t="s">
        <v>11</v>
      </c>
      <c r="E1126" s="171" t="s">
        <v>5573</v>
      </c>
    </row>
    <row r="1127" spans="1:5">
      <c r="A1127" s="171" t="s">
        <v>5573</v>
      </c>
      <c r="B1127" s="221" t="s">
        <v>5848</v>
      </c>
      <c r="C1127" s="171" t="s">
        <v>11</v>
      </c>
      <c r="E1127" s="171" t="s">
        <v>5573</v>
      </c>
    </row>
    <row r="1128" spans="1:5">
      <c r="A1128" s="171" t="s">
        <v>5573</v>
      </c>
      <c r="B1128" s="221" t="s">
        <v>5849</v>
      </c>
      <c r="C1128" s="171" t="s">
        <v>11</v>
      </c>
      <c r="E1128" s="171" t="s">
        <v>5573</v>
      </c>
    </row>
    <row r="1129" spans="1:5">
      <c r="A1129" s="171" t="s">
        <v>5573</v>
      </c>
      <c r="B1129" s="221" t="s">
        <v>5851</v>
      </c>
      <c r="C1129" s="171" t="s">
        <v>11</v>
      </c>
      <c r="E1129" s="171" t="s">
        <v>5573</v>
      </c>
    </row>
    <row r="1130" spans="1:5">
      <c r="A1130" s="171" t="s">
        <v>5573</v>
      </c>
      <c r="B1130" s="221" t="s">
        <v>5853</v>
      </c>
      <c r="C1130" s="171" t="s">
        <v>11</v>
      </c>
      <c r="E1130" s="171" t="s">
        <v>5573</v>
      </c>
    </row>
    <row r="1131" spans="1:5">
      <c r="A1131" s="171" t="s">
        <v>5573</v>
      </c>
      <c r="B1131" s="221" t="s">
        <v>5854</v>
      </c>
      <c r="C1131" s="171" t="s">
        <v>11</v>
      </c>
      <c r="E1131" s="171" t="s">
        <v>5573</v>
      </c>
    </row>
    <row r="1132" spans="1:5">
      <c r="A1132" s="171" t="s">
        <v>5573</v>
      </c>
      <c r="B1132" s="221" t="s">
        <v>5856</v>
      </c>
      <c r="C1132" s="171" t="s">
        <v>11</v>
      </c>
      <c r="E1132" s="171" t="s">
        <v>5573</v>
      </c>
    </row>
    <row r="1133" spans="1:5">
      <c r="A1133" s="171" t="s">
        <v>5573</v>
      </c>
      <c r="B1133" s="221" t="s">
        <v>5857</v>
      </c>
      <c r="C1133" s="171" t="s">
        <v>11</v>
      </c>
      <c r="E1133" s="171" t="s">
        <v>5573</v>
      </c>
    </row>
    <row r="1134" spans="1:5">
      <c r="A1134" s="171" t="s">
        <v>5573</v>
      </c>
      <c r="B1134" s="221" t="s">
        <v>5858</v>
      </c>
      <c r="C1134" s="171" t="s">
        <v>11</v>
      </c>
      <c r="E1134" s="171" t="s">
        <v>5573</v>
      </c>
    </row>
    <row r="1135" spans="1:5">
      <c r="A1135" s="171" t="s">
        <v>5573</v>
      </c>
      <c r="B1135" s="221" t="s">
        <v>5859</v>
      </c>
      <c r="C1135" s="171" t="s">
        <v>11</v>
      </c>
      <c r="E1135" s="171" t="s">
        <v>5573</v>
      </c>
    </row>
    <row r="1136" spans="1:5">
      <c r="A1136" s="171" t="s">
        <v>5573</v>
      </c>
      <c r="B1136" s="221" t="s">
        <v>5861</v>
      </c>
      <c r="C1136" s="171" t="s">
        <v>11</v>
      </c>
      <c r="E1136" s="171" t="s">
        <v>5573</v>
      </c>
    </row>
    <row r="1137" spans="1:5">
      <c r="A1137" s="171" t="s">
        <v>5573</v>
      </c>
      <c r="B1137" s="221" t="s">
        <v>5862</v>
      </c>
      <c r="C1137" s="171" t="s">
        <v>11</v>
      </c>
      <c r="E1137" s="171" t="s">
        <v>5573</v>
      </c>
    </row>
    <row r="1138" spans="1:5">
      <c r="A1138" s="171" t="s">
        <v>5573</v>
      </c>
      <c r="B1138" s="221" t="s">
        <v>5863</v>
      </c>
      <c r="C1138" s="171" t="s">
        <v>11</v>
      </c>
      <c r="E1138" s="171" t="s">
        <v>5573</v>
      </c>
    </row>
    <row r="1139" spans="1:5">
      <c r="A1139" s="171" t="s">
        <v>5573</v>
      </c>
      <c r="B1139" s="221" t="s">
        <v>5864</v>
      </c>
      <c r="C1139" s="171" t="s">
        <v>11</v>
      </c>
      <c r="E1139" s="171" t="s">
        <v>5573</v>
      </c>
    </row>
    <row r="1140" spans="1:5">
      <c r="A1140" s="171" t="s">
        <v>5573</v>
      </c>
      <c r="B1140" s="221" t="s">
        <v>5865</v>
      </c>
      <c r="C1140" s="171" t="s">
        <v>11</v>
      </c>
      <c r="E1140" s="171" t="s">
        <v>5573</v>
      </c>
    </row>
    <row r="1141" spans="1:5">
      <c r="A1141" s="171" t="s">
        <v>5573</v>
      </c>
      <c r="B1141" s="221" t="s">
        <v>5868</v>
      </c>
      <c r="C1141" s="171" t="s">
        <v>11</v>
      </c>
      <c r="E1141" s="171" t="s">
        <v>5573</v>
      </c>
    </row>
    <row r="1142" spans="1:5">
      <c r="A1142" s="171" t="s">
        <v>5573</v>
      </c>
      <c r="B1142" s="221" t="s">
        <v>5870</v>
      </c>
      <c r="C1142" s="171" t="s">
        <v>11</v>
      </c>
      <c r="E1142" s="171" t="s">
        <v>5573</v>
      </c>
    </row>
    <row r="1143" spans="1:5">
      <c r="A1143" s="171" t="s">
        <v>5573</v>
      </c>
      <c r="B1143" s="221" t="s">
        <v>5871</v>
      </c>
      <c r="C1143" s="171" t="s">
        <v>11</v>
      </c>
      <c r="E1143" s="171" t="s">
        <v>5573</v>
      </c>
    </row>
    <row r="1144" spans="1:5">
      <c r="A1144" s="171" t="s">
        <v>5573</v>
      </c>
      <c r="B1144" s="221" t="s">
        <v>5881</v>
      </c>
      <c r="C1144" s="171" t="s">
        <v>11</v>
      </c>
      <c r="E1144" s="171" t="s">
        <v>5573</v>
      </c>
    </row>
    <row r="1145" spans="1:5">
      <c r="A1145" s="171" t="s">
        <v>5573</v>
      </c>
      <c r="B1145" s="221" t="s">
        <v>5882</v>
      </c>
      <c r="C1145" s="171" t="s">
        <v>11</v>
      </c>
      <c r="E1145" s="171" t="s">
        <v>5573</v>
      </c>
    </row>
    <row r="1146" spans="1:5">
      <c r="A1146" s="171" t="s">
        <v>5573</v>
      </c>
      <c r="B1146" s="221" t="s">
        <v>5883</v>
      </c>
      <c r="C1146" s="171" t="s">
        <v>11</v>
      </c>
      <c r="E1146" s="171" t="s">
        <v>5573</v>
      </c>
    </row>
    <row r="1147" spans="1:5">
      <c r="A1147" s="171" t="s">
        <v>5573</v>
      </c>
      <c r="B1147" s="221" t="s">
        <v>5905</v>
      </c>
      <c r="C1147" s="171" t="s">
        <v>11</v>
      </c>
      <c r="E1147" s="171" t="s">
        <v>5573</v>
      </c>
    </row>
    <row r="1148" spans="1:5">
      <c r="A1148" s="171" t="s">
        <v>5573</v>
      </c>
      <c r="B1148" s="221" t="s">
        <v>5908</v>
      </c>
      <c r="C1148" s="171" t="s">
        <v>11</v>
      </c>
      <c r="E1148" s="171" t="s">
        <v>5573</v>
      </c>
    </row>
    <row r="1149" spans="1:5">
      <c r="A1149" s="171" t="s">
        <v>5573</v>
      </c>
      <c r="B1149" s="221" t="s">
        <v>5283</v>
      </c>
      <c r="C1149" s="171" t="s">
        <v>11</v>
      </c>
      <c r="E1149" s="171" t="s">
        <v>5573</v>
      </c>
    </row>
    <row r="1150" spans="1:5">
      <c r="A1150" s="171" t="s">
        <v>5573</v>
      </c>
      <c r="B1150" s="221" t="s">
        <v>5911</v>
      </c>
      <c r="C1150" s="171" t="s">
        <v>11</v>
      </c>
      <c r="E1150" s="171" t="s">
        <v>5573</v>
      </c>
    </row>
    <row r="1151" spans="1:5">
      <c r="A1151" s="171" t="s">
        <v>5573</v>
      </c>
      <c r="B1151" s="221" t="s">
        <v>5912</v>
      </c>
      <c r="C1151" s="171" t="s">
        <v>11</v>
      </c>
      <c r="E1151" s="171" t="s">
        <v>5573</v>
      </c>
    </row>
    <row r="1152" spans="1:5">
      <c r="A1152" s="171" t="s">
        <v>5573</v>
      </c>
      <c r="B1152" s="221" t="s">
        <v>5914</v>
      </c>
      <c r="C1152" s="171" t="s">
        <v>11</v>
      </c>
      <c r="E1152" s="171" t="s">
        <v>5573</v>
      </c>
    </row>
    <row r="1153" spans="1:5">
      <c r="A1153" s="171" t="s">
        <v>5573</v>
      </c>
      <c r="B1153" s="221" t="s">
        <v>5916</v>
      </c>
      <c r="C1153" s="171" t="s">
        <v>11</v>
      </c>
      <c r="E1153" s="171" t="s">
        <v>5573</v>
      </c>
    </row>
    <row r="1154" spans="1:5">
      <c r="A1154" s="171" t="s">
        <v>5573</v>
      </c>
      <c r="B1154" s="221" t="s">
        <v>5917</v>
      </c>
      <c r="C1154" s="171" t="s">
        <v>11</v>
      </c>
      <c r="E1154" s="171" t="s">
        <v>5573</v>
      </c>
    </row>
    <row r="1155" spans="1:5">
      <c r="A1155" s="171" t="s">
        <v>5573</v>
      </c>
      <c r="B1155" s="221" t="s">
        <v>5052</v>
      </c>
      <c r="C1155" s="171" t="s">
        <v>11</v>
      </c>
      <c r="E1155" s="171" t="s">
        <v>5573</v>
      </c>
    </row>
    <row r="1156" spans="1:5">
      <c r="A1156" s="171" t="s">
        <v>5573</v>
      </c>
      <c r="B1156" s="221" t="s">
        <v>5052</v>
      </c>
      <c r="C1156" s="171" t="s">
        <v>11</v>
      </c>
      <c r="E1156" s="171" t="s">
        <v>5573</v>
      </c>
    </row>
    <row r="1157" spans="1:5">
      <c r="A1157" s="171" t="s">
        <v>5573</v>
      </c>
      <c r="B1157" s="221" t="s">
        <v>5919</v>
      </c>
      <c r="C1157" s="171" t="s">
        <v>11</v>
      </c>
      <c r="E1157" s="171" t="s">
        <v>5573</v>
      </c>
    </row>
    <row r="1158" spans="1:5">
      <c r="A1158" s="171" t="s">
        <v>5573</v>
      </c>
      <c r="B1158" s="221" t="s">
        <v>5920</v>
      </c>
      <c r="C1158" s="171" t="s">
        <v>11</v>
      </c>
      <c r="E1158" s="171" t="s">
        <v>5573</v>
      </c>
    </row>
    <row r="1159" spans="1:5">
      <c r="A1159" s="171" t="s">
        <v>5573</v>
      </c>
      <c r="B1159" s="221" t="s">
        <v>5921</v>
      </c>
      <c r="C1159" s="171" t="s">
        <v>11</v>
      </c>
      <c r="E1159" s="171" t="s">
        <v>5573</v>
      </c>
    </row>
    <row r="1160" spans="1:5">
      <c r="A1160" s="171" t="s">
        <v>5573</v>
      </c>
      <c r="B1160" s="221" t="s">
        <v>5922</v>
      </c>
      <c r="C1160" s="171" t="s">
        <v>11</v>
      </c>
      <c r="E1160" s="171" t="s">
        <v>5573</v>
      </c>
    </row>
    <row r="1161" spans="1:5">
      <c r="A1161" s="171" t="s">
        <v>5573</v>
      </c>
      <c r="B1161" s="221" t="s">
        <v>5924</v>
      </c>
      <c r="C1161" s="171" t="s">
        <v>11</v>
      </c>
      <c r="E1161" s="171" t="s">
        <v>5573</v>
      </c>
    </row>
    <row r="1162" spans="1:5">
      <c r="A1162" s="171" t="s">
        <v>5573</v>
      </c>
      <c r="B1162" s="221" t="s">
        <v>5925</v>
      </c>
      <c r="C1162" s="171" t="s">
        <v>11</v>
      </c>
      <c r="E1162" s="171" t="s">
        <v>5573</v>
      </c>
    </row>
    <row r="1163" spans="1:5">
      <c r="A1163" s="171" t="s">
        <v>5573</v>
      </c>
      <c r="B1163" s="221" t="s">
        <v>5928</v>
      </c>
      <c r="C1163" s="171" t="s">
        <v>11</v>
      </c>
      <c r="E1163" s="171" t="s">
        <v>5573</v>
      </c>
    </row>
    <row r="1164" spans="1:5">
      <c r="A1164" s="171" t="s">
        <v>5573</v>
      </c>
      <c r="B1164" s="221" t="s">
        <v>5929</v>
      </c>
      <c r="C1164" s="171" t="s">
        <v>11</v>
      </c>
      <c r="E1164" s="171" t="s">
        <v>5573</v>
      </c>
    </row>
    <row r="1165" spans="1:5">
      <c r="A1165" s="171" t="s">
        <v>5573</v>
      </c>
      <c r="B1165" s="221" t="s">
        <v>5930</v>
      </c>
      <c r="C1165" s="171" t="s">
        <v>11</v>
      </c>
      <c r="E1165" s="171" t="s">
        <v>5573</v>
      </c>
    </row>
    <row r="1166" spans="1:5">
      <c r="A1166" s="171" t="s">
        <v>5573</v>
      </c>
      <c r="B1166" s="221" t="s">
        <v>5931</v>
      </c>
      <c r="C1166" s="171" t="s">
        <v>11</v>
      </c>
      <c r="E1166" s="171" t="s">
        <v>5573</v>
      </c>
    </row>
    <row r="1167" spans="1:5">
      <c r="A1167" s="171" t="s">
        <v>5573</v>
      </c>
      <c r="B1167" s="221" t="s">
        <v>5935</v>
      </c>
      <c r="C1167" s="171" t="s">
        <v>11</v>
      </c>
      <c r="E1167" s="171" t="s">
        <v>5573</v>
      </c>
    </row>
    <row r="1168" spans="1:5">
      <c r="A1168" s="171" t="s">
        <v>5573</v>
      </c>
      <c r="B1168" s="221" t="s">
        <v>5937</v>
      </c>
      <c r="C1168" s="171" t="s">
        <v>11</v>
      </c>
      <c r="E1168" s="171" t="s">
        <v>5573</v>
      </c>
    </row>
    <row r="1169" spans="1:5">
      <c r="A1169" s="171" t="s">
        <v>5573</v>
      </c>
      <c r="B1169" s="221" t="s">
        <v>5938</v>
      </c>
      <c r="C1169" s="171" t="s">
        <v>11</v>
      </c>
      <c r="E1169" s="171" t="s">
        <v>5573</v>
      </c>
    </row>
    <row r="1170" spans="1:5">
      <c r="A1170" s="171" t="s">
        <v>5573</v>
      </c>
      <c r="B1170" s="221" t="s">
        <v>5940</v>
      </c>
      <c r="C1170" s="171" t="s">
        <v>11</v>
      </c>
      <c r="E1170" s="171" t="s">
        <v>5573</v>
      </c>
    </row>
    <row r="1171" spans="1:5">
      <c r="A1171" s="171" t="s">
        <v>5573</v>
      </c>
      <c r="B1171" s="221" t="s">
        <v>5696</v>
      </c>
      <c r="E1171" s="171" t="s">
        <v>5573</v>
      </c>
    </row>
    <row r="1172" spans="1:5">
      <c r="A1172" s="171" t="s">
        <v>5573</v>
      </c>
      <c r="B1172" s="221" t="s">
        <v>5697</v>
      </c>
      <c r="E1172" s="171" t="s">
        <v>5573</v>
      </c>
    </row>
    <row r="1173" spans="1:5">
      <c r="A1173" s="171" t="s">
        <v>5573</v>
      </c>
      <c r="B1173" s="221" t="s">
        <v>5698</v>
      </c>
      <c r="E1173" s="171" t="s">
        <v>5573</v>
      </c>
    </row>
    <row r="1174" spans="1:5">
      <c r="A1174" s="171" t="s">
        <v>5573</v>
      </c>
      <c r="B1174" s="221" t="s">
        <v>5702</v>
      </c>
      <c r="E1174" s="171" t="s">
        <v>5573</v>
      </c>
    </row>
    <row r="1175" spans="1:5">
      <c r="A1175" s="171" t="s">
        <v>5573</v>
      </c>
      <c r="B1175" s="221" t="s">
        <v>5703</v>
      </c>
      <c r="E1175" s="171" t="s">
        <v>5573</v>
      </c>
    </row>
    <row r="1176" spans="1:5">
      <c r="A1176" s="171" t="s">
        <v>5573</v>
      </c>
      <c r="B1176" s="221" t="s">
        <v>5707</v>
      </c>
      <c r="E1176" s="171" t="s">
        <v>5573</v>
      </c>
    </row>
    <row r="1177" spans="1:5">
      <c r="A1177" s="171" t="s">
        <v>5573</v>
      </c>
      <c r="B1177" s="221" t="s">
        <v>5439</v>
      </c>
      <c r="E1177" s="171" t="s">
        <v>5573</v>
      </c>
    </row>
    <row r="1178" spans="1:5">
      <c r="A1178" s="171" t="s">
        <v>5573</v>
      </c>
      <c r="B1178" s="221" t="s">
        <v>5708</v>
      </c>
      <c r="E1178" s="171" t="s">
        <v>5573</v>
      </c>
    </row>
    <row r="1179" spans="1:5">
      <c r="A1179" s="171" t="s">
        <v>5573</v>
      </c>
      <c r="B1179" s="221" t="s">
        <v>5712</v>
      </c>
      <c r="E1179" s="171" t="s">
        <v>5573</v>
      </c>
    </row>
    <row r="1180" spans="1:5">
      <c r="A1180" s="171" t="s">
        <v>5573</v>
      </c>
      <c r="B1180" s="221" t="s">
        <v>5716</v>
      </c>
      <c r="E1180" s="171" t="s">
        <v>5573</v>
      </c>
    </row>
    <row r="1181" spans="1:5">
      <c r="A1181" s="171" t="s">
        <v>5573</v>
      </c>
      <c r="B1181" s="221" t="s">
        <v>5719</v>
      </c>
      <c r="E1181" s="171" t="s">
        <v>5573</v>
      </c>
    </row>
    <row r="1182" spans="1:5">
      <c r="A1182" s="171" t="s">
        <v>5573</v>
      </c>
      <c r="B1182" s="221" t="s">
        <v>5720</v>
      </c>
      <c r="E1182" s="171" t="s">
        <v>5573</v>
      </c>
    </row>
    <row r="1183" spans="1:5">
      <c r="A1183" s="171" t="s">
        <v>5573</v>
      </c>
      <c r="B1183" s="221" t="s">
        <v>5721</v>
      </c>
      <c r="E1183" s="171" t="s">
        <v>5573</v>
      </c>
    </row>
    <row r="1184" spans="1:5">
      <c r="A1184" s="171" t="s">
        <v>5573</v>
      </c>
      <c r="B1184" s="221" t="s">
        <v>5725</v>
      </c>
      <c r="E1184" s="171" t="s">
        <v>5573</v>
      </c>
    </row>
    <row r="1185" spans="1:5">
      <c r="A1185" s="171" t="s">
        <v>5573</v>
      </c>
      <c r="B1185" s="221" t="s">
        <v>5726</v>
      </c>
      <c r="E1185" s="171" t="s">
        <v>5573</v>
      </c>
    </row>
    <row r="1186" spans="1:5">
      <c r="A1186" s="171" t="s">
        <v>5573</v>
      </c>
      <c r="B1186" s="221" t="s">
        <v>5727</v>
      </c>
      <c r="E1186" s="171" t="s">
        <v>5573</v>
      </c>
    </row>
    <row r="1187" spans="1:5">
      <c r="A1187" s="171" t="s">
        <v>5573</v>
      </c>
      <c r="B1187" s="221" t="s">
        <v>5728</v>
      </c>
      <c r="E1187" s="171" t="s">
        <v>5573</v>
      </c>
    </row>
    <row r="1188" spans="1:5">
      <c r="A1188" s="171" t="s">
        <v>5573</v>
      </c>
      <c r="B1188" s="221" t="s">
        <v>5734</v>
      </c>
      <c r="E1188" s="171" t="s">
        <v>5573</v>
      </c>
    </row>
    <row r="1189" spans="1:5">
      <c r="A1189" s="171" t="s">
        <v>5573</v>
      </c>
      <c r="B1189" s="221" t="s">
        <v>5737</v>
      </c>
      <c r="E1189" s="171" t="s">
        <v>5573</v>
      </c>
    </row>
    <row r="1190" spans="1:5">
      <c r="A1190" s="171" t="s">
        <v>5573</v>
      </c>
      <c r="B1190" s="221" t="s">
        <v>5740</v>
      </c>
      <c r="E1190" s="171" t="s">
        <v>5573</v>
      </c>
    </row>
    <row r="1191" spans="1:5">
      <c r="A1191" s="171" t="s">
        <v>5573</v>
      </c>
      <c r="B1191" s="221" t="s">
        <v>5742</v>
      </c>
      <c r="E1191" s="171" t="s">
        <v>5573</v>
      </c>
    </row>
    <row r="1192" spans="1:5">
      <c r="A1192" s="171" t="s">
        <v>5573</v>
      </c>
      <c r="B1192" s="221" t="s">
        <v>5744</v>
      </c>
      <c r="E1192" s="171" t="s">
        <v>5573</v>
      </c>
    </row>
    <row r="1193" spans="1:5">
      <c r="A1193" s="171" t="s">
        <v>5573</v>
      </c>
      <c r="B1193" s="221" t="s">
        <v>5748</v>
      </c>
      <c r="E1193" s="171" t="s">
        <v>5573</v>
      </c>
    </row>
    <row r="1194" spans="1:5">
      <c r="A1194" s="171" t="s">
        <v>5573</v>
      </c>
      <c r="B1194" s="221" t="s">
        <v>5750</v>
      </c>
      <c r="E1194" s="171" t="s">
        <v>5573</v>
      </c>
    </row>
    <row r="1195" spans="1:5">
      <c r="A1195" s="171" t="s">
        <v>5573</v>
      </c>
      <c r="B1195" s="221" t="s">
        <v>5756</v>
      </c>
      <c r="E1195" s="171" t="s">
        <v>5573</v>
      </c>
    </row>
    <row r="1196" spans="1:5">
      <c r="A1196" s="171" t="s">
        <v>5573</v>
      </c>
      <c r="B1196" s="221" t="s">
        <v>5757</v>
      </c>
      <c r="E1196" s="171" t="s">
        <v>5573</v>
      </c>
    </row>
    <row r="1197" spans="1:5">
      <c r="A1197" s="171" t="s">
        <v>5573</v>
      </c>
      <c r="B1197" s="221" t="s">
        <v>5758</v>
      </c>
      <c r="E1197" s="171" t="s">
        <v>5573</v>
      </c>
    </row>
    <row r="1198" spans="1:5">
      <c r="A1198" s="171" t="s">
        <v>5573</v>
      </c>
      <c r="B1198" s="221" t="s">
        <v>5759</v>
      </c>
      <c r="E1198" s="171" t="s">
        <v>5573</v>
      </c>
    </row>
    <row r="1199" spans="1:5">
      <c r="A1199" s="171" t="s">
        <v>5573</v>
      </c>
      <c r="B1199" s="221" t="s">
        <v>5761</v>
      </c>
      <c r="E1199" s="171" t="s">
        <v>5573</v>
      </c>
    </row>
    <row r="1200" spans="1:5">
      <c r="A1200" s="171" t="s">
        <v>5573</v>
      </c>
      <c r="B1200" s="221" t="s">
        <v>5762</v>
      </c>
      <c r="E1200" s="171" t="s">
        <v>5573</v>
      </c>
    </row>
    <row r="1201" spans="1:5">
      <c r="A1201" s="171" t="s">
        <v>5573</v>
      </c>
      <c r="B1201" s="221" t="s">
        <v>5763</v>
      </c>
      <c r="E1201" s="171" t="s">
        <v>5573</v>
      </c>
    </row>
    <row r="1202" spans="1:5">
      <c r="A1202" s="171" t="s">
        <v>5573</v>
      </c>
      <c r="B1202" s="221" t="s">
        <v>5764</v>
      </c>
      <c r="E1202" s="171" t="s">
        <v>5573</v>
      </c>
    </row>
    <row r="1203" spans="1:5">
      <c r="A1203" s="171" t="s">
        <v>5573</v>
      </c>
      <c r="B1203" s="221" t="s">
        <v>5765</v>
      </c>
      <c r="E1203" s="171" t="s">
        <v>5573</v>
      </c>
    </row>
    <row r="1204" spans="1:5">
      <c r="A1204" s="171" t="s">
        <v>5573</v>
      </c>
      <c r="B1204" s="221" t="s">
        <v>5766</v>
      </c>
      <c r="E1204" s="171" t="s">
        <v>5573</v>
      </c>
    </row>
    <row r="1205" spans="1:5">
      <c r="A1205" s="171" t="s">
        <v>5573</v>
      </c>
      <c r="B1205" s="221" t="s">
        <v>5767</v>
      </c>
      <c r="E1205" s="171" t="s">
        <v>5573</v>
      </c>
    </row>
    <row r="1206" spans="1:5">
      <c r="A1206" s="171" t="s">
        <v>5573</v>
      </c>
      <c r="B1206" s="221" t="s">
        <v>5768</v>
      </c>
      <c r="E1206" s="171" t="s">
        <v>5573</v>
      </c>
    </row>
    <row r="1207" spans="1:5">
      <c r="A1207" s="171" t="s">
        <v>5573</v>
      </c>
      <c r="B1207" s="221" t="s">
        <v>5769</v>
      </c>
      <c r="E1207" s="171" t="s">
        <v>5573</v>
      </c>
    </row>
    <row r="1208" spans="1:5">
      <c r="A1208" s="171" t="s">
        <v>5573</v>
      </c>
      <c r="B1208" s="221" t="s">
        <v>5770</v>
      </c>
      <c r="E1208" s="171" t="s">
        <v>5573</v>
      </c>
    </row>
    <row r="1209" spans="1:5">
      <c r="A1209" s="171" t="s">
        <v>5573</v>
      </c>
      <c r="B1209" s="221" t="s">
        <v>5771</v>
      </c>
      <c r="E1209" s="171" t="s">
        <v>5573</v>
      </c>
    </row>
    <row r="1210" spans="1:5">
      <c r="A1210" s="171" t="s">
        <v>5573</v>
      </c>
      <c r="B1210" s="221" t="s">
        <v>5772</v>
      </c>
      <c r="E1210" s="171" t="s">
        <v>5573</v>
      </c>
    </row>
    <row r="1211" spans="1:5">
      <c r="A1211" s="171" t="s">
        <v>5573</v>
      </c>
      <c r="B1211" s="221" t="s">
        <v>5773</v>
      </c>
      <c r="E1211" s="171" t="s">
        <v>5573</v>
      </c>
    </row>
    <row r="1212" spans="1:5">
      <c r="A1212" s="171" t="s">
        <v>5573</v>
      </c>
      <c r="B1212" s="221" t="s">
        <v>5776</v>
      </c>
      <c r="E1212" s="171" t="s">
        <v>5573</v>
      </c>
    </row>
    <row r="1213" spans="1:5">
      <c r="A1213" s="171" t="s">
        <v>5573</v>
      </c>
      <c r="B1213" s="221" t="s">
        <v>5778</v>
      </c>
      <c r="E1213" s="171" t="s">
        <v>5573</v>
      </c>
    </row>
    <row r="1214" spans="1:5">
      <c r="A1214" s="171" t="s">
        <v>5573</v>
      </c>
      <c r="B1214" s="221" t="s">
        <v>5787</v>
      </c>
      <c r="E1214" s="171" t="s">
        <v>5573</v>
      </c>
    </row>
    <row r="1215" spans="1:5">
      <c r="A1215" s="171" t="s">
        <v>5573</v>
      </c>
      <c r="B1215" s="221" t="s">
        <v>5789</v>
      </c>
      <c r="E1215" s="171" t="s">
        <v>5573</v>
      </c>
    </row>
    <row r="1216" spans="1:5">
      <c r="A1216" s="171" t="s">
        <v>5573</v>
      </c>
      <c r="B1216" s="221" t="s">
        <v>5790</v>
      </c>
      <c r="E1216" s="171" t="s">
        <v>5573</v>
      </c>
    </row>
    <row r="1217" spans="1:5">
      <c r="A1217" s="171" t="s">
        <v>5573</v>
      </c>
      <c r="B1217" s="221" t="s">
        <v>5792</v>
      </c>
      <c r="E1217" s="171" t="s">
        <v>5573</v>
      </c>
    </row>
    <row r="1218" spans="1:5">
      <c r="A1218" s="171" t="s">
        <v>5573</v>
      </c>
      <c r="B1218" s="221" t="s">
        <v>5794</v>
      </c>
      <c r="E1218" s="171" t="s">
        <v>5573</v>
      </c>
    </row>
    <row r="1219" spans="1:5">
      <c r="A1219" s="171" t="s">
        <v>5573</v>
      </c>
      <c r="B1219" s="221" t="s">
        <v>5797</v>
      </c>
      <c r="E1219" s="171" t="s">
        <v>5573</v>
      </c>
    </row>
    <row r="1220" spans="1:5">
      <c r="A1220" s="171" t="s">
        <v>5573</v>
      </c>
      <c r="B1220" s="221" t="s">
        <v>5800</v>
      </c>
      <c r="E1220" s="171" t="s">
        <v>5573</v>
      </c>
    </row>
    <row r="1221" spans="1:5">
      <c r="A1221" s="171" t="s">
        <v>5573</v>
      </c>
      <c r="B1221" s="221" t="s">
        <v>5802</v>
      </c>
      <c r="E1221" s="171" t="s">
        <v>5573</v>
      </c>
    </row>
    <row r="1222" spans="1:5">
      <c r="A1222" s="171" t="s">
        <v>5573</v>
      </c>
      <c r="B1222" s="221" t="s">
        <v>5803</v>
      </c>
      <c r="E1222" s="171" t="s">
        <v>5573</v>
      </c>
    </row>
    <row r="1223" spans="1:5">
      <c r="A1223" s="171" t="s">
        <v>5573</v>
      </c>
      <c r="B1223" s="221" t="s">
        <v>5812</v>
      </c>
      <c r="E1223" s="171" t="s">
        <v>5573</v>
      </c>
    </row>
    <row r="1224" spans="1:5">
      <c r="A1224" s="171" t="s">
        <v>5573</v>
      </c>
      <c r="B1224" s="221" t="s">
        <v>5816</v>
      </c>
      <c r="E1224" s="171" t="s">
        <v>5573</v>
      </c>
    </row>
    <row r="1225" spans="1:5">
      <c r="A1225" s="171" t="s">
        <v>5573</v>
      </c>
      <c r="B1225" s="221" t="s">
        <v>5829</v>
      </c>
      <c r="E1225" s="171" t="s">
        <v>5573</v>
      </c>
    </row>
    <row r="1226" spans="1:5">
      <c r="A1226" s="171" t="s">
        <v>5573</v>
      </c>
      <c r="B1226" s="221" t="s">
        <v>5830</v>
      </c>
      <c r="E1226" s="171" t="s">
        <v>5573</v>
      </c>
    </row>
    <row r="1227" spans="1:5">
      <c r="A1227" s="171" t="s">
        <v>5573</v>
      </c>
      <c r="B1227" s="221" t="s">
        <v>5831</v>
      </c>
      <c r="E1227" s="171" t="s">
        <v>5573</v>
      </c>
    </row>
    <row r="1228" spans="1:5">
      <c r="A1228" s="171" t="s">
        <v>5573</v>
      </c>
      <c r="B1228" s="221" t="s">
        <v>5839</v>
      </c>
      <c r="E1228" s="171" t="s">
        <v>5573</v>
      </c>
    </row>
    <row r="1229" spans="1:5">
      <c r="A1229" s="171" t="s">
        <v>5573</v>
      </c>
      <c r="B1229" s="221" t="s">
        <v>5843</v>
      </c>
      <c r="E1229" s="171" t="s">
        <v>5573</v>
      </c>
    </row>
    <row r="1230" spans="1:5">
      <c r="A1230" s="171" t="s">
        <v>5573</v>
      </c>
      <c r="B1230" s="221" t="s">
        <v>5844</v>
      </c>
      <c r="E1230" s="171" t="s">
        <v>5573</v>
      </c>
    </row>
    <row r="1231" spans="1:5">
      <c r="A1231" s="171" t="s">
        <v>5573</v>
      </c>
      <c r="B1231" s="221" t="s">
        <v>5845</v>
      </c>
      <c r="E1231" s="171" t="s">
        <v>5573</v>
      </c>
    </row>
    <row r="1232" spans="1:5">
      <c r="A1232" s="171" t="s">
        <v>5573</v>
      </c>
      <c r="B1232" s="221" t="s">
        <v>5846</v>
      </c>
      <c r="E1232" s="171" t="s">
        <v>5573</v>
      </c>
    </row>
    <row r="1233" spans="1:5">
      <c r="A1233" s="171" t="s">
        <v>5573</v>
      </c>
      <c r="B1233" s="221" t="s">
        <v>5847</v>
      </c>
      <c r="E1233" s="171" t="s">
        <v>5573</v>
      </c>
    </row>
    <row r="1234" spans="1:5">
      <c r="A1234" s="171" t="s">
        <v>5573</v>
      </c>
      <c r="B1234" s="221" t="s">
        <v>5850</v>
      </c>
      <c r="E1234" s="171" t="s">
        <v>5573</v>
      </c>
    </row>
    <row r="1235" spans="1:5">
      <c r="A1235" s="171" t="s">
        <v>5573</v>
      </c>
      <c r="B1235" s="221" t="s">
        <v>5852</v>
      </c>
      <c r="E1235" s="171" t="s">
        <v>5573</v>
      </c>
    </row>
    <row r="1236" spans="1:5">
      <c r="A1236" s="171" t="s">
        <v>5573</v>
      </c>
      <c r="B1236" s="221" t="s">
        <v>5855</v>
      </c>
      <c r="E1236" s="171" t="s">
        <v>5573</v>
      </c>
    </row>
    <row r="1237" spans="1:5">
      <c r="A1237" s="171" t="s">
        <v>5573</v>
      </c>
      <c r="B1237" s="221" t="s">
        <v>5860</v>
      </c>
      <c r="E1237" s="171" t="s">
        <v>5573</v>
      </c>
    </row>
    <row r="1238" spans="1:5">
      <c r="A1238" s="171" t="s">
        <v>5573</v>
      </c>
      <c r="B1238" s="221" t="s">
        <v>5866</v>
      </c>
      <c r="E1238" s="171" t="s">
        <v>5573</v>
      </c>
    </row>
    <row r="1239" spans="1:5">
      <c r="A1239" s="171" t="s">
        <v>5573</v>
      </c>
      <c r="B1239" s="221" t="s">
        <v>5867</v>
      </c>
      <c r="E1239" s="171" t="s">
        <v>5573</v>
      </c>
    </row>
    <row r="1240" spans="1:5">
      <c r="A1240" s="171" t="s">
        <v>5573</v>
      </c>
      <c r="B1240" s="221" t="s">
        <v>5869</v>
      </c>
      <c r="E1240" s="171" t="s">
        <v>5573</v>
      </c>
    </row>
    <row r="1241" spans="1:5">
      <c r="A1241" s="171" t="s">
        <v>5573</v>
      </c>
      <c r="B1241" s="221" t="s">
        <v>5872</v>
      </c>
      <c r="E1241" s="171" t="s">
        <v>5573</v>
      </c>
    </row>
    <row r="1242" spans="1:5">
      <c r="A1242" s="171" t="s">
        <v>5573</v>
      </c>
      <c r="B1242" s="221" t="s">
        <v>5873</v>
      </c>
      <c r="E1242" s="171" t="s">
        <v>5573</v>
      </c>
    </row>
    <row r="1243" spans="1:5">
      <c r="A1243" s="171" t="s">
        <v>5573</v>
      </c>
      <c r="B1243" s="221" t="s">
        <v>5874</v>
      </c>
      <c r="E1243" s="171" t="s">
        <v>5573</v>
      </c>
    </row>
    <row r="1244" spans="1:5">
      <c r="A1244" s="171" t="s">
        <v>5573</v>
      </c>
      <c r="B1244" s="221" t="s">
        <v>5875</v>
      </c>
      <c r="E1244" s="171" t="s">
        <v>5573</v>
      </c>
    </row>
    <row r="1245" spans="1:5">
      <c r="A1245" s="171" t="s">
        <v>5573</v>
      </c>
      <c r="B1245" s="221" t="s">
        <v>5876</v>
      </c>
      <c r="E1245" s="171" t="s">
        <v>5573</v>
      </c>
    </row>
    <row r="1246" spans="1:5">
      <c r="A1246" s="171" t="s">
        <v>5573</v>
      </c>
      <c r="B1246" s="221" t="s">
        <v>5877</v>
      </c>
      <c r="E1246" s="171" t="s">
        <v>5573</v>
      </c>
    </row>
    <row r="1247" spans="1:5">
      <c r="A1247" s="171" t="s">
        <v>5573</v>
      </c>
      <c r="B1247" s="221" t="s">
        <v>5878</v>
      </c>
      <c r="E1247" s="171" t="s">
        <v>5573</v>
      </c>
    </row>
    <row r="1248" spans="1:5">
      <c r="A1248" s="171" t="s">
        <v>5573</v>
      </c>
      <c r="B1248" s="221" t="s">
        <v>5879</v>
      </c>
      <c r="E1248" s="171" t="s">
        <v>5573</v>
      </c>
    </row>
    <row r="1249" spans="1:5">
      <c r="A1249" s="171" t="s">
        <v>5573</v>
      </c>
      <c r="B1249" s="221" t="s">
        <v>5880</v>
      </c>
      <c r="E1249" s="171" t="s">
        <v>5573</v>
      </c>
    </row>
    <row r="1250" spans="1:5">
      <c r="A1250" s="171" t="s">
        <v>5573</v>
      </c>
      <c r="B1250" s="221" t="s">
        <v>5884</v>
      </c>
      <c r="E1250" s="171" t="s">
        <v>5573</v>
      </c>
    </row>
    <row r="1251" spans="1:5">
      <c r="A1251" s="171" t="s">
        <v>5573</v>
      </c>
      <c r="B1251" s="221" t="s">
        <v>5885</v>
      </c>
      <c r="E1251" s="171" t="s">
        <v>5573</v>
      </c>
    </row>
    <row r="1252" spans="1:5">
      <c r="A1252" s="171" t="s">
        <v>5573</v>
      </c>
      <c r="B1252" s="221" t="s">
        <v>5886</v>
      </c>
      <c r="E1252" s="171" t="s">
        <v>5573</v>
      </c>
    </row>
    <row r="1253" spans="1:5">
      <c r="A1253" s="171" t="s">
        <v>5573</v>
      </c>
      <c r="B1253" s="221" t="s">
        <v>5887</v>
      </c>
      <c r="E1253" s="171" t="s">
        <v>5573</v>
      </c>
    </row>
    <row r="1254" spans="1:5">
      <c r="A1254" s="171" t="s">
        <v>5573</v>
      </c>
      <c r="B1254" s="221" t="s">
        <v>5888</v>
      </c>
      <c r="E1254" s="171" t="s">
        <v>5573</v>
      </c>
    </row>
    <row r="1255" spans="1:5">
      <c r="A1255" s="171" t="s">
        <v>5573</v>
      </c>
      <c r="B1255" s="221" t="s">
        <v>5889</v>
      </c>
      <c r="E1255" s="171" t="s">
        <v>5573</v>
      </c>
    </row>
    <row r="1256" spans="1:5">
      <c r="A1256" s="171" t="s">
        <v>5573</v>
      </c>
      <c r="B1256" s="221" t="s">
        <v>5890</v>
      </c>
      <c r="E1256" s="171" t="s">
        <v>5573</v>
      </c>
    </row>
    <row r="1257" spans="1:5">
      <c r="A1257" s="171" t="s">
        <v>5573</v>
      </c>
      <c r="B1257" s="221" t="s">
        <v>5891</v>
      </c>
      <c r="E1257" s="171" t="s">
        <v>5573</v>
      </c>
    </row>
    <row r="1258" spans="1:5">
      <c r="A1258" s="171" t="s">
        <v>5573</v>
      </c>
      <c r="B1258" s="221" t="s">
        <v>5892</v>
      </c>
      <c r="E1258" s="171" t="s">
        <v>5573</v>
      </c>
    </row>
    <row r="1259" spans="1:5">
      <c r="A1259" s="171" t="s">
        <v>5573</v>
      </c>
      <c r="B1259" s="221" t="s">
        <v>5893</v>
      </c>
      <c r="E1259" s="171" t="s">
        <v>5573</v>
      </c>
    </row>
    <row r="1260" spans="1:5">
      <c r="A1260" s="171" t="s">
        <v>5573</v>
      </c>
      <c r="B1260" s="221" t="s">
        <v>5894</v>
      </c>
      <c r="E1260" s="171" t="s">
        <v>5573</v>
      </c>
    </row>
    <row r="1261" spans="1:5">
      <c r="A1261" s="171" t="s">
        <v>5573</v>
      </c>
      <c r="B1261" s="221" t="s">
        <v>5895</v>
      </c>
      <c r="E1261" s="171" t="s">
        <v>5573</v>
      </c>
    </row>
    <row r="1262" spans="1:5">
      <c r="A1262" s="171" t="s">
        <v>5573</v>
      </c>
      <c r="B1262" s="221" t="s">
        <v>5896</v>
      </c>
      <c r="E1262" s="171" t="s">
        <v>5573</v>
      </c>
    </row>
    <row r="1263" spans="1:5">
      <c r="A1263" s="171" t="s">
        <v>5573</v>
      </c>
      <c r="B1263" s="221" t="s">
        <v>5897</v>
      </c>
      <c r="E1263" s="171" t="s">
        <v>5573</v>
      </c>
    </row>
    <row r="1264" spans="1:5">
      <c r="A1264" s="171" t="s">
        <v>5573</v>
      </c>
      <c r="B1264" s="221" t="s">
        <v>5898</v>
      </c>
      <c r="E1264" s="171" t="s">
        <v>5573</v>
      </c>
    </row>
    <row r="1265" spans="1:5">
      <c r="A1265" s="171" t="s">
        <v>5573</v>
      </c>
      <c r="B1265" s="221" t="s">
        <v>5899</v>
      </c>
      <c r="E1265" s="171" t="s">
        <v>5573</v>
      </c>
    </row>
    <row r="1266" spans="1:5">
      <c r="A1266" s="171" t="s">
        <v>5573</v>
      </c>
      <c r="B1266" s="221" t="s">
        <v>5900</v>
      </c>
      <c r="E1266" s="171" t="s">
        <v>5573</v>
      </c>
    </row>
    <row r="1267" spans="1:5">
      <c r="A1267" s="171" t="s">
        <v>5573</v>
      </c>
      <c r="B1267" s="221" t="s">
        <v>5901</v>
      </c>
      <c r="E1267" s="171" t="s">
        <v>5573</v>
      </c>
    </row>
    <row r="1268" spans="1:5">
      <c r="A1268" s="171" t="s">
        <v>5573</v>
      </c>
      <c r="B1268" s="221" t="s">
        <v>5902</v>
      </c>
      <c r="E1268" s="171" t="s">
        <v>5573</v>
      </c>
    </row>
    <row r="1269" spans="1:5">
      <c r="A1269" s="171" t="s">
        <v>5573</v>
      </c>
      <c r="B1269" s="221" t="s">
        <v>5035</v>
      </c>
      <c r="E1269" s="171" t="s">
        <v>5573</v>
      </c>
    </row>
    <row r="1270" spans="1:5">
      <c r="A1270" s="171" t="s">
        <v>5573</v>
      </c>
      <c r="B1270" s="221" t="s">
        <v>5903</v>
      </c>
      <c r="E1270" s="171" t="s">
        <v>5573</v>
      </c>
    </row>
    <row r="1271" spans="1:5">
      <c r="A1271" s="171" t="s">
        <v>5573</v>
      </c>
      <c r="B1271" s="221" t="s">
        <v>5904</v>
      </c>
      <c r="E1271" s="171" t="s">
        <v>5573</v>
      </c>
    </row>
    <row r="1272" spans="1:5">
      <c r="A1272" s="171" t="s">
        <v>5573</v>
      </c>
      <c r="B1272" s="221" t="s">
        <v>5906</v>
      </c>
      <c r="E1272" s="171" t="s">
        <v>5573</v>
      </c>
    </row>
    <row r="1273" spans="1:5">
      <c r="A1273" s="171" t="s">
        <v>5573</v>
      </c>
      <c r="B1273" s="221" t="s">
        <v>5907</v>
      </c>
      <c r="E1273" s="171" t="s">
        <v>5573</v>
      </c>
    </row>
    <row r="1274" spans="1:5">
      <c r="A1274" s="171" t="s">
        <v>5573</v>
      </c>
      <c r="B1274" s="221" t="s">
        <v>5909</v>
      </c>
      <c r="E1274" s="171" t="s">
        <v>5573</v>
      </c>
    </row>
    <row r="1275" spans="1:5">
      <c r="A1275" s="171" t="s">
        <v>5573</v>
      </c>
      <c r="B1275" s="221" t="s">
        <v>5910</v>
      </c>
      <c r="E1275" s="171" t="s">
        <v>5573</v>
      </c>
    </row>
    <row r="1276" spans="1:5">
      <c r="A1276" s="171" t="s">
        <v>5573</v>
      </c>
      <c r="B1276" s="221" t="s">
        <v>5913</v>
      </c>
      <c r="E1276" s="171" t="s">
        <v>5573</v>
      </c>
    </row>
    <row r="1277" spans="1:5">
      <c r="A1277" s="171" t="s">
        <v>5573</v>
      </c>
      <c r="B1277" s="221" t="s">
        <v>5915</v>
      </c>
      <c r="E1277" s="171" t="s">
        <v>5573</v>
      </c>
    </row>
    <row r="1278" spans="1:5">
      <c r="A1278" s="171" t="s">
        <v>5573</v>
      </c>
      <c r="B1278" s="221" t="s">
        <v>5918</v>
      </c>
      <c r="E1278" s="171" t="s">
        <v>5573</v>
      </c>
    </row>
    <row r="1279" spans="1:5">
      <c r="A1279" s="171" t="s">
        <v>5573</v>
      </c>
      <c r="B1279" s="221" t="s">
        <v>5923</v>
      </c>
      <c r="E1279" s="171" t="s">
        <v>5573</v>
      </c>
    </row>
    <row r="1280" spans="1:5">
      <c r="A1280" s="171" t="s">
        <v>5573</v>
      </c>
      <c r="B1280" s="221" t="s">
        <v>5054</v>
      </c>
      <c r="E1280" s="171" t="s">
        <v>5573</v>
      </c>
    </row>
    <row r="1281" spans="1:5">
      <c r="A1281" s="171" t="s">
        <v>5573</v>
      </c>
      <c r="B1281" s="221" t="s">
        <v>5926</v>
      </c>
      <c r="E1281" s="171" t="s">
        <v>5573</v>
      </c>
    </row>
    <row r="1282" spans="1:5">
      <c r="A1282" s="171" t="s">
        <v>5573</v>
      </c>
      <c r="B1282" s="221" t="s">
        <v>5927</v>
      </c>
      <c r="E1282" s="171" t="s">
        <v>5573</v>
      </c>
    </row>
    <row r="1283" spans="1:5">
      <c r="A1283" s="171" t="s">
        <v>5573</v>
      </c>
      <c r="B1283" s="221" t="s">
        <v>5932</v>
      </c>
      <c r="E1283" s="171" t="s">
        <v>5573</v>
      </c>
    </row>
    <row r="1284" spans="1:5">
      <c r="A1284" s="171" t="s">
        <v>5573</v>
      </c>
      <c r="B1284" s="221" t="s">
        <v>5933</v>
      </c>
      <c r="E1284" s="171" t="s">
        <v>5573</v>
      </c>
    </row>
    <row r="1285" spans="1:5">
      <c r="A1285" s="171" t="s">
        <v>5573</v>
      </c>
      <c r="B1285" s="221" t="s">
        <v>5934</v>
      </c>
      <c r="E1285" s="171" t="s">
        <v>5573</v>
      </c>
    </row>
    <row r="1286" spans="1:5">
      <c r="A1286" s="171" t="s">
        <v>5573</v>
      </c>
      <c r="B1286" s="221" t="s">
        <v>5936</v>
      </c>
      <c r="E1286" s="171" t="s">
        <v>5573</v>
      </c>
    </row>
    <row r="1287" spans="1:5">
      <c r="A1287" s="171" t="s">
        <v>5573</v>
      </c>
      <c r="B1287" s="221" t="s">
        <v>5939</v>
      </c>
      <c r="E1287" s="171" t="s">
        <v>5573</v>
      </c>
    </row>
    <row r="1288" spans="1:5">
      <c r="A1288" s="171" t="s">
        <v>5573</v>
      </c>
      <c r="B1288" s="221" t="s">
        <v>5941</v>
      </c>
      <c r="E1288" s="171" t="s">
        <v>5573</v>
      </c>
    </row>
    <row r="1289" spans="1:5">
      <c r="A1289" s="171" t="s">
        <v>5573</v>
      </c>
      <c r="B1289" s="221" t="s">
        <v>4532</v>
      </c>
      <c r="C1289" s="171" t="s">
        <v>11</v>
      </c>
    </row>
    <row r="1290" spans="1:5">
      <c r="A1290" s="171" t="s">
        <v>5573</v>
      </c>
      <c r="B1290" s="221" t="s">
        <v>3719</v>
      </c>
    </row>
    <row r="1291" spans="1:5">
      <c r="A1291" s="171" t="s">
        <v>5567</v>
      </c>
      <c r="B1291" s="221" t="s">
        <v>5411</v>
      </c>
      <c r="C1291" s="171" t="s">
        <v>11</v>
      </c>
      <c r="D1291" s="171" t="s">
        <v>5942</v>
      </c>
      <c r="E1291" s="171" t="s">
        <v>5567</v>
      </c>
    </row>
    <row r="1292" spans="1:5">
      <c r="A1292" s="171" t="s">
        <v>5943</v>
      </c>
      <c r="B1292" s="221" t="s">
        <v>6093</v>
      </c>
      <c r="C1292" s="171" t="s">
        <v>11</v>
      </c>
      <c r="E1292" s="171" t="s">
        <v>6094</v>
      </c>
    </row>
    <row r="1293" spans="1:5">
      <c r="A1293" s="171" t="s">
        <v>5943</v>
      </c>
      <c r="B1293" s="221" t="s">
        <v>5086</v>
      </c>
      <c r="C1293" s="171" t="s">
        <v>11</v>
      </c>
      <c r="E1293" s="171" t="s">
        <v>5943</v>
      </c>
    </row>
    <row r="1294" spans="1:5">
      <c r="A1294" s="171" t="s">
        <v>5943</v>
      </c>
      <c r="B1294" s="221" t="s">
        <v>5951</v>
      </c>
      <c r="C1294" s="171" t="s">
        <v>11</v>
      </c>
      <c r="E1294" s="171" t="s">
        <v>5943</v>
      </c>
    </row>
    <row r="1295" spans="1:5">
      <c r="A1295" s="171" t="s">
        <v>5943</v>
      </c>
      <c r="B1295" s="221" t="s">
        <v>5953</v>
      </c>
      <c r="C1295" s="171" t="s">
        <v>11</v>
      </c>
      <c r="E1295" s="171" t="s">
        <v>5943</v>
      </c>
    </row>
    <row r="1296" spans="1:5">
      <c r="A1296" s="171" t="s">
        <v>5943</v>
      </c>
      <c r="B1296" s="221" t="s">
        <v>5556</v>
      </c>
      <c r="C1296" s="171" t="s">
        <v>11</v>
      </c>
      <c r="E1296" s="171" t="s">
        <v>5943</v>
      </c>
    </row>
    <row r="1297" spans="1:5">
      <c r="A1297" s="171" t="s">
        <v>5943</v>
      </c>
      <c r="B1297" s="221" t="s">
        <v>5378</v>
      </c>
      <c r="C1297" s="171" t="s">
        <v>11</v>
      </c>
      <c r="E1297" s="171" t="s">
        <v>5943</v>
      </c>
    </row>
    <row r="1298" spans="1:5">
      <c r="A1298" s="171" t="s">
        <v>5943</v>
      </c>
      <c r="B1298" s="221" t="s">
        <v>5973</v>
      </c>
      <c r="C1298" s="171" t="s">
        <v>11</v>
      </c>
      <c r="E1298" s="171" t="s">
        <v>5943</v>
      </c>
    </row>
    <row r="1299" spans="1:5">
      <c r="A1299" s="171" t="s">
        <v>5943</v>
      </c>
      <c r="B1299" s="221" t="s">
        <v>5975</v>
      </c>
      <c r="C1299" s="171" t="s">
        <v>11</v>
      </c>
      <c r="E1299" s="171" t="s">
        <v>5943</v>
      </c>
    </row>
    <row r="1300" spans="1:5">
      <c r="A1300" s="171" t="s">
        <v>5943</v>
      </c>
      <c r="B1300" s="221" t="s">
        <v>5977</v>
      </c>
      <c r="C1300" s="171" t="s">
        <v>11</v>
      </c>
      <c r="E1300" s="171" t="s">
        <v>5943</v>
      </c>
    </row>
    <row r="1301" spans="1:5">
      <c r="A1301" s="171" t="s">
        <v>5943</v>
      </c>
      <c r="B1301" s="221" t="s">
        <v>5978</v>
      </c>
      <c r="C1301" s="171" t="s">
        <v>11</v>
      </c>
      <c r="E1301" s="171" t="s">
        <v>5943</v>
      </c>
    </row>
    <row r="1302" spans="1:5">
      <c r="A1302" s="171" t="s">
        <v>5943</v>
      </c>
      <c r="B1302" s="221" t="s">
        <v>5985</v>
      </c>
      <c r="C1302" s="171" t="s">
        <v>11</v>
      </c>
      <c r="E1302" s="171" t="s">
        <v>5943</v>
      </c>
    </row>
    <row r="1303" spans="1:5">
      <c r="A1303" s="171" t="s">
        <v>5943</v>
      </c>
      <c r="B1303" s="221" t="s">
        <v>5988</v>
      </c>
      <c r="C1303" s="171" t="s">
        <v>11</v>
      </c>
      <c r="E1303" s="171" t="s">
        <v>5943</v>
      </c>
    </row>
    <row r="1304" spans="1:5">
      <c r="A1304" s="171" t="s">
        <v>5943</v>
      </c>
      <c r="B1304" s="221" t="s">
        <v>5989</v>
      </c>
      <c r="C1304" s="171" t="s">
        <v>11</v>
      </c>
      <c r="E1304" s="171" t="s">
        <v>5943</v>
      </c>
    </row>
    <row r="1305" spans="1:5">
      <c r="A1305" s="171" t="s">
        <v>5943</v>
      </c>
      <c r="B1305" s="221" t="s">
        <v>5991</v>
      </c>
      <c r="C1305" s="171" t="s">
        <v>11</v>
      </c>
      <c r="E1305" s="171" t="s">
        <v>5943</v>
      </c>
    </row>
    <row r="1306" spans="1:5">
      <c r="A1306" s="171" t="s">
        <v>5943</v>
      </c>
      <c r="B1306" s="221" t="s">
        <v>5997</v>
      </c>
      <c r="C1306" s="171" t="s">
        <v>11</v>
      </c>
      <c r="E1306" s="171" t="s">
        <v>5943</v>
      </c>
    </row>
    <row r="1307" spans="1:5">
      <c r="A1307" s="171" t="s">
        <v>5943</v>
      </c>
      <c r="B1307" s="221" t="s">
        <v>5588</v>
      </c>
      <c r="C1307" s="171" t="s">
        <v>11</v>
      </c>
      <c r="E1307" s="171" t="s">
        <v>5943</v>
      </c>
    </row>
    <row r="1308" spans="1:5">
      <c r="A1308" s="171" t="s">
        <v>5943</v>
      </c>
      <c r="B1308" s="221" t="s">
        <v>6001</v>
      </c>
      <c r="C1308" s="171" t="s">
        <v>11</v>
      </c>
      <c r="E1308" s="171" t="s">
        <v>5943</v>
      </c>
    </row>
    <row r="1309" spans="1:5">
      <c r="A1309" s="171" t="s">
        <v>5943</v>
      </c>
      <c r="B1309" s="221" t="s">
        <v>6009</v>
      </c>
      <c r="C1309" s="171" t="s">
        <v>11</v>
      </c>
      <c r="E1309" s="171" t="s">
        <v>5943</v>
      </c>
    </row>
    <row r="1310" spans="1:5">
      <c r="A1310" s="171" t="s">
        <v>5943</v>
      </c>
      <c r="B1310" s="221" t="s">
        <v>6012</v>
      </c>
      <c r="C1310" s="171" t="s">
        <v>11</v>
      </c>
      <c r="E1310" s="171" t="s">
        <v>5943</v>
      </c>
    </row>
    <row r="1311" spans="1:5">
      <c r="A1311" s="171" t="s">
        <v>5943</v>
      </c>
      <c r="B1311" s="221" t="s">
        <v>6013</v>
      </c>
      <c r="C1311" s="171" t="s">
        <v>11</v>
      </c>
      <c r="E1311" s="171" t="s">
        <v>5943</v>
      </c>
    </row>
    <row r="1312" spans="1:5">
      <c r="A1312" s="171" t="s">
        <v>5943</v>
      </c>
      <c r="B1312" s="221" t="s">
        <v>6019</v>
      </c>
      <c r="C1312" s="171" t="s">
        <v>11</v>
      </c>
      <c r="E1312" s="171" t="s">
        <v>5943</v>
      </c>
    </row>
    <row r="1313" spans="1:5">
      <c r="A1313" s="171" t="s">
        <v>5943</v>
      </c>
      <c r="B1313" s="221" t="s">
        <v>6029</v>
      </c>
      <c r="C1313" s="171" t="s">
        <v>11</v>
      </c>
      <c r="E1313" s="171" t="s">
        <v>5943</v>
      </c>
    </row>
    <row r="1314" spans="1:5">
      <c r="A1314" s="171" t="s">
        <v>5943</v>
      </c>
      <c r="B1314" s="221" t="s">
        <v>6032</v>
      </c>
      <c r="C1314" s="171" t="s">
        <v>11</v>
      </c>
      <c r="E1314" s="171" t="s">
        <v>5943</v>
      </c>
    </row>
    <row r="1315" spans="1:5">
      <c r="A1315" s="171" t="s">
        <v>5943</v>
      </c>
      <c r="B1315" s="221" t="s">
        <v>6040</v>
      </c>
      <c r="C1315" s="171" t="s">
        <v>11</v>
      </c>
      <c r="E1315" s="171" t="s">
        <v>5943</v>
      </c>
    </row>
    <row r="1316" spans="1:5">
      <c r="A1316" s="171" t="s">
        <v>5943</v>
      </c>
      <c r="B1316" s="221" t="s">
        <v>6041</v>
      </c>
      <c r="C1316" s="171" t="s">
        <v>11</v>
      </c>
      <c r="E1316" s="171" t="s">
        <v>5943</v>
      </c>
    </row>
    <row r="1317" spans="1:5">
      <c r="A1317" s="171" t="s">
        <v>5943</v>
      </c>
      <c r="B1317" s="221" t="s">
        <v>6050</v>
      </c>
      <c r="C1317" s="171" t="s">
        <v>11</v>
      </c>
      <c r="E1317" s="171" t="s">
        <v>5943</v>
      </c>
    </row>
    <row r="1318" spans="1:5">
      <c r="A1318" s="171" t="s">
        <v>5943</v>
      </c>
      <c r="B1318" s="221" t="s">
        <v>6054</v>
      </c>
      <c r="C1318" s="171" t="s">
        <v>11</v>
      </c>
      <c r="E1318" s="171" t="s">
        <v>5943</v>
      </c>
    </row>
    <row r="1319" spans="1:5">
      <c r="A1319" s="171" t="s">
        <v>5943</v>
      </c>
      <c r="B1319" s="221" t="s">
        <v>6055</v>
      </c>
      <c r="C1319" s="171" t="s">
        <v>11</v>
      </c>
      <c r="E1319" s="171" t="s">
        <v>5943</v>
      </c>
    </row>
    <row r="1320" spans="1:5">
      <c r="A1320" s="171" t="s">
        <v>5943</v>
      </c>
      <c r="B1320" s="221" t="s">
        <v>6056</v>
      </c>
      <c r="C1320" s="171" t="s">
        <v>11</v>
      </c>
      <c r="E1320" s="171" t="s">
        <v>5943</v>
      </c>
    </row>
    <row r="1321" spans="1:5">
      <c r="A1321" s="171" t="s">
        <v>5943</v>
      </c>
      <c r="B1321" s="221" t="s">
        <v>6057</v>
      </c>
      <c r="C1321" s="171" t="s">
        <v>11</v>
      </c>
      <c r="E1321" s="171" t="s">
        <v>5943</v>
      </c>
    </row>
    <row r="1322" spans="1:5">
      <c r="A1322" s="171" t="s">
        <v>5943</v>
      </c>
      <c r="B1322" s="221" t="s">
        <v>6060</v>
      </c>
      <c r="C1322" s="171" t="s">
        <v>11</v>
      </c>
      <c r="E1322" s="171" t="s">
        <v>5943</v>
      </c>
    </row>
    <row r="1323" spans="1:5">
      <c r="A1323" s="171" t="s">
        <v>5943</v>
      </c>
      <c r="B1323" s="221" t="s">
        <v>6065</v>
      </c>
      <c r="C1323" s="171" t="s">
        <v>11</v>
      </c>
      <c r="E1323" s="171" t="s">
        <v>5943</v>
      </c>
    </row>
    <row r="1324" spans="1:5">
      <c r="A1324" s="171" t="s">
        <v>5943</v>
      </c>
      <c r="B1324" s="221" t="s">
        <v>6069</v>
      </c>
      <c r="C1324" s="171" t="s">
        <v>11</v>
      </c>
      <c r="E1324" s="171" t="s">
        <v>5943</v>
      </c>
    </row>
    <row r="1325" spans="1:5">
      <c r="A1325" s="171" t="s">
        <v>5943</v>
      </c>
      <c r="B1325" s="221" t="s">
        <v>6071</v>
      </c>
      <c r="C1325" s="171" t="s">
        <v>11</v>
      </c>
      <c r="E1325" s="171" t="s">
        <v>5943</v>
      </c>
    </row>
    <row r="1326" spans="1:5">
      <c r="A1326" s="171" t="s">
        <v>5943</v>
      </c>
      <c r="B1326" s="221" t="s">
        <v>417</v>
      </c>
      <c r="C1326" s="171" t="s">
        <v>11</v>
      </c>
      <c r="E1326" s="171" t="s">
        <v>5943</v>
      </c>
    </row>
    <row r="1327" spans="1:5">
      <c r="A1327" s="171" t="s">
        <v>5943</v>
      </c>
      <c r="B1327" s="221" t="s">
        <v>6099</v>
      </c>
      <c r="C1327" s="171" t="s">
        <v>11</v>
      </c>
      <c r="E1327" s="171" t="s">
        <v>5943</v>
      </c>
    </row>
    <row r="1328" spans="1:5">
      <c r="A1328" s="171" t="s">
        <v>5943</v>
      </c>
      <c r="B1328" s="221" t="s">
        <v>6100</v>
      </c>
      <c r="C1328" s="171" t="s">
        <v>11</v>
      </c>
      <c r="E1328" s="171" t="s">
        <v>5943</v>
      </c>
    </row>
    <row r="1329" spans="1:5">
      <c r="A1329" s="171" t="s">
        <v>5943</v>
      </c>
      <c r="B1329" s="221" t="s">
        <v>6101</v>
      </c>
      <c r="C1329" s="171" t="s">
        <v>11</v>
      </c>
      <c r="E1329" s="171" t="s">
        <v>5943</v>
      </c>
    </row>
    <row r="1330" spans="1:5">
      <c r="A1330" s="171" t="s">
        <v>5943</v>
      </c>
      <c r="B1330" s="221" t="s">
        <v>6102</v>
      </c>
      <c r="C1330" s="171" t="s">
        <v>11</v>
      </c>
      <c r="E1330" s="171" t="s">
        <v>5943</v>
      </c>
    </row>
    <row r="1331" spans="1:5">
      <c r="A1331" s="171" t="s">
        <v>5943</v>
      </c>
      <c r="B1331" s="221" t="s">
        <v>6117</v>
      </c>
      <c r="C1331" s="171" t="s">
        <v>11</v>
      </c>
      <c r="E1331" s="171" t="s">
        <v>5943</v>
      </c>
    </row>
    <row r="1332" spans="1:5">
      <c r="A1332" s="171" t="s">
        <v>5943</v>
      </c>
      <c r="B1332" s="221" t="s">
        <v>6123</v>
      </c>
      <c r="C1332" s="171" t="s">
        <v>11</v>
      </c>
      <c r="E1332" s="171" t="s">
        <v>5943</v>
      </c>
    </row>
    <row r="1333" spans="1:5">
      <c r="A1333" s="171" t="s">
        <v>5943</v>
      </c>
      <c r="B1333" s="221" t="s">
        <v>5261</v>
      </c>
      <c r="C1333" s="171" t="s">
        <v>11</v>
      </c>
      <c r="E1333" s="171" t="s">
        <v>5943</v>
      </c>
    </row>
    <row r="1334" spans="1:5">
      <c r="A1334" s="171" t="s">
        <v>5943</v>
      </c>
      <c r="B1334" s="221" t="s">
        <v>6133</v>
      </c>
      <c r="C1334" s="171" t="s">
        <v>11</v>
      </c>
      <c r="E1334" s="171" t="s">
        <v>5943</v>
      </c>
    </row>
    <row r="1335" spans="1:5">
      <c r="A1335" s="171" t="s">
        <v>5943</v>
      </c>
      <c r="B1335" s="221" t="s">
        <v>6136</v>
      </c>
      <c r="C1335" s="171" t="s">
        <v>11</v>
      </c>
      <c r="E1335" s="171" t="s">
        <v>5943</v>
      </c>
    </row>
    <row r="1336" spans="1:5">
      <c r="A1336" s="171" t="s">
        <v>5943</v>
      </c>
      <c r="B1336" s="221" t="s">
        <v>5372</v>
      </c>
      <c r="C1336" s="171" t="s">
        <v>11</v>
      </c>
      <c r="E1336" s="171" t="s">
        <v>5943</v>
      </c>
    </row>
    <row r="1337" spans="1:5">
      <c r="A1337" s="171" t="s">
        <v>5943</v>
      </c>
      <c r="B1337" s="221" t="s">
        <v>6138</v>
      </c>
      <c r="C1337" s="171" t="s">
        <v>11</v>
      </c>
      <c r="E1337" s="171" t="s">
        <v>5943</v>
      </c>
    </row>
    <row r="1338" spans="1:5">
      <c r="A1338" s="171" t="s">
        <v>5943</v>
      </c>
      <c r="B1338" s="221" t="s">
        <v>6139</v>
      </c>
      <c r="C1338" s="171" t="s">
        <v>11</v>
      </c>
      <c r="E1338" s="171" t="s">
        <v>5943</v>
      </c>
    </row>
    <row r="1339" spans="1:5">
      <c r="A1339" s="171" t="s">
        <v>5943</v>
      </c>
      <c r="B1339" s="221" t="s">
        <v>5283</v>
      </c>
      <c r="C1339" s="171" t="s">
        <v>11</v>
      </c>
      <c r="E1339" s="171" t="s">
        <v>5943</v>
      </c>
    </row>
    <row r="1340" spans="1:5">
      <c r="A1340" s="171" t="s">
        <v>5943</v>
      </c>
      <c r="B1340" s="221" t="s">
        <v>6160</v>
      </c>
      <c r="C1340" s="171" t="s">
        <v>11</v>
      </c>
      <c r="E1340" s="171" t="s">
        <v>5943</v>
      </c>
    </row>
    <row r="1341" spans="1:5">
      <c r="A1341" s="171" t="s">
        <v>5943</v>
      </c>
      <c r="B1341" s="221" t="s">
        <v>6161</v>
      </c>
      <c r="C1341" s="171" t="s">
        <v>11</v>
      </c>
      <c r="E1341" s="171" t="s">
        <v>5943</v>
      </c>
    </row>
    <row r="1342" spans="1:5">
      <c r="A1342" s="171" t="s">
        <v>5943</v>
      </c>
      <c r="B1342" s="221" t="s">
        <v>6173</v>
      </c>
      <c r="C1342" s="171" t="s">
        <v>11</v>
      </c>
      <c r="E1342" s="171" t="s">
        <v>5943</v>
      </c>
    </row>
    <row r="1343" spans="1:5">
      <c r="A1343" s="171" t="s">
        <v>5943</v>
      </c>
      <c r="B1343" s="221" t="s">
        <v>5326</v>
      </c>
      <c r="C1343" s="171" t="s">
        <v>11</v>
      </c>
      <c r="E1343" s="171" t="s">
        <v>5943</v>
      </c>
    </row>
    <row r="1344" spans="1:5">
      <c r="A1344" s="171" t="s">
        <v>5943</v>
      </c>
      <c r="B1344" s="221" t="s">
        <v>6179</v>
      </c>
      <c r="C1344" s="171" t="s">
        <v>11</v>
      </c>
      <c r="E1344" s="171" t="s">
        <v>5943</v>
      </c>
    </row>
    <row r="1345" spans="1:3">
      <c r="A1345" s="171" t="s">
        <v>5943</v>
      </c>
      <c r="B1345" s="221" t="s">
        <v>4424</v>
      </c>
      <c r="C1345" s="171" t="s">
        <v>11</v>
      </c>
    </row>
    <row r="1346" spans="1:3">
      <c r="A1346" s="171" t="s">
        <v>5943</v>
      </c>
      <c r="B1346" s="221" t="s">
        <v>5944</v>
      </c>
    </row>
    <row r="1347" spans="1:3">
      <c r="A1347" s="171" t="s">
        <v>5943</v>
      </c>
      <c r="B1347" s="221" t="s">
        <v>5945</v>
      </c>
    </row>
    <row r="1348" spans="1:3">
      <c r="A1348" s="171" t="s">
        <v>5943</v>
      </c>
      <c r="B1348" s="221" t="s">
        <v>5946</v>
      </c>
    </row>
    <row r="1349" spans="1:3">
      <c r="A1349" s="171" t="s">
        <v>5943</v>
      </c>
      <c r="B1349" s="221" t="s">
        <v>5947</v>
      </c>
    </row>
    <row r="1350" spans="1:3">
      <c r="A1350" s="171" t="s">
        <v>5943</v>
      </c>
      <c r="B1350" s="221" t="s">
        <v>5948</v>
      </c>
    </row>
    <row r="1351" spans="1:3">
      <c r="A1351" s="171" t="s">
        <v>5943</v>
      </c>
      <c r="B1351" s="221" t="s">
        <v>5949</v>
      </c>
    </row>
    <row r="1352" spans="1:3">
      <c r="A1352" s="171" t="s">
        <v>5943</v>
      </c>
      <c r="B1352" s="221" t="s">
        <v>5950</v>
      </c>
    </row>
    <row r="1353" spans="1:3">
      <c r="A1353" s="171" t="s">
        <v>5943</v>
      </c>
      <c r="B1353" s="221" t="s">
        <v>5952</v>
      </c>
    </row>
    <row r="1354" spans="1:3">
      <c r="A1354" s="171" t="s">
        <v>5943</v>
      </c>
      <c r="B1354" s="221" t="s">
        <v>5954</v>
      </c>
    </row>
    <row r="1355" spans="1:3">
      <c r="A1355" s="171" t="s">
        <v>5943</v>
      </c>
      <c r="B1355" s="221" t="s">
        <v>5955</v>
      </c>
    </row>
    <row r="1356" spans="1:3">
      <c r="A1356" s="171" t="s">
        <v>5943</v>
      </c>
      <c r="B1356" s="221" t="s">
        <v>5956</v>
      </c>
    </row>
    <row r="1357" spans="1:3">
      <c r="A1357" s="171" t="s">
        <v>5943</v>
      </c>
      <c r="B1357" s="221" t="s">
        <v>5957</v>
      </c>
    </row>
    <row r="1358" spans="1:3">
      <c r="A1358" s="171" t="s">
        <v>5943</v>
      </c>
      <c r="B1358" s="221" t="s">
        <v>5958</v>
      </c>
    </row>
    <row r="1359" spans="1:3">
      <c r="A1359" s="171" t="s">
        <v>5943</v>
      </c>
      <c r="B1359" s="221" t="s">
        <v>5959</v>
      </c>
    </row>
    <row r="1360" spans="1:3">
      <c r="A1360" s="171" t="s">
        <v>5943</v>
      </c>
      <c r="B1360" s="221" t="s">
        <v>5960</v>
      </c>
    </row>
    <row r="1361" spans="1:2">
      <c r="A1361" s="171" t="s">
        <v>5943</v>
      </c>
      <c r="B1361" s="221" t="s">
        <v>5089</v>
      </c>
    </row>
    <row r="1362" spans="1:2">
      <c r="A1362" s="171" t="s">
        <v>5943</v>
      </c>
      <c r="B1362" s="221" t="s">
        <v>5961</v>
      </c>
    </row>
    <row r="1363" spans="1:2">
      <c r="A1363" s="171" t="s">
        <v>5943</v>
      </c>
      <c r="B1363" s="221" t="s">
        <v>5962</v>
      </c>
    </row>
    <row r="1364" spans="1:2">
      <c r="A1364" s="171" t="s">
        <v>5943</v>
      </c>
      <c r="B1364" s="221" t="s">
        <v>5963</v>
      </c>
    </row>
    <row r="1365" spans="1:2">
      <c r="A1365" s="171" t="s">
        <v>5943</v>
      </c>
      <c r="B1365" s="221" t="s">
        <v>5964</v>
      </c>
    </row>
    <row r="1366" spans="1:2">
      <c r="A1366" s="171" t="s">
        <v>5943</v>
      </c>
      <c r="B1366" s="221" t="s">
        <v>5965</v>
      </c>
    </row>
    <row r="1367" spans="1:2">
      <c r="A1367" s="171" t="s">
        <v>5943</v>
      </c>
      <c r="B1367" s="221" t="s">
        <v>5966</v>
      </c>
    </row>
    <row r="1368" spans="1:2">
      <c r="A1368" s="171" t="s">
        <v>5943</v>
      </c>
      <c r="B1368" s="221" t="s">
        <v>5967</v>
      </c>
    </row>
    <row r="1369" spans="1:2">
      <c r="A1369" s="171" t="s">
        <v>5943</v>
      </c>
      <c r="B1369" s="221" t="s">
        <v>5968</v>
      </c>
    </row>
    <row r="1370" spans="1:2">
      <c r="A1370" s="171" t="s">
        <v>5943</v>
      </c>
      <c r="B1370" s="221" t="s">
        <v>5969</v>
      </c>
    </row>
    <row r="1371" spans="1:2">
      <c r="A1371" s="171" t="s">
        <v>5943</v>
      </c>
      <c r="B1371" s="221" t="s">
        <v>5970</v>
      </c>
    </row>
    <row r="1372" spans="1:2">
      <c r="A1372" s="171" t="s">
        <v>5943</v>
      </c>
      <c r="B1372" s="221" t="s">
        <v>5971</v>
      </c>
    </row>
    <row r="1373" spans="1:2">
      <c r="A1373" s="171" t="s">
        <v>5943</v>
      </c>
      <c r="B1373" s="221" t="s">
        <v>5972</v>
      </c>
    </row>
    <row r="1374" spans="1:2">
      <c r="A1374" s="171" t="s">
        <v>5943</v>
      </c>
      <c r="B1374" s="221" t="s">
        <v>5974</v>
      </c>
    </row>
    <row r="1375" spans="1:2">
      <c r="A1375" s="171" t="s">
        <v>5943</v>
      </c>
      <c r="B1375" s="221" t="s">
        <v>5976</v>
      </c>
    </row>
    <row r="1376" spans="1:2">
      <c r="A1376" s="171" t="s">
        <v>5943</v>
      </c>
      <c r="B1376" s="221" t="s">
        <v>5979</v>
      </c>
    </row>
    <row r="1377" spans="1:2">
      <c r="A1377" s="171" t="s">
        <v>5943</v>
      </c>
      <c r="B1377" s="221" t="s">
        <v>5980</v>
      </c>
    </row>
    <row r="1378" spans="1:2">
      <c r="A1378" s="171" t="s">
        <v>5943</v>
      </c>
      <c r="B1378" s="221" t="s">
        <v>5981</v>
      </c>
    </row>
    <row r="1379" spans="1:2">
      <c r="A1379" s="171" t="s">
        <v>5943</v>
      </c>
      <c r="B1379" s="221" t="s">
        <v>5982</v>
      </c>
    </row>
    <row r="1380" spans="1:2">
      <c r="A1380" s="171" t="s">
        <v>5943</v>
      </c>
      <c r="B1380" s="221" t="s">
        <v>5983</v>
      </c>
    </row>
    <row r="1381" spans="1:2">
      <c r="A1381" s="171" t="s">
        <v>5943</v>
      </c>
      <c r="B1381" s="221" t="s">
        <v>5984</v>
      </c>
    </row>
    <row r="1382" spans="1:2">
      <c r="A1382" s="171" t="s">
        <v>5943</v>
      </c>
      <c r="B1382" s="221" t="s">
        <v>5986</v>
      </c>
    </row>
    <row r="1383" spans="1:2">
      <c r="A1383" s="171" t="s">
        <v>5943</v>
      </c>
      <c r="B1383" s="221" t="s">
        <v>5987</v>
      </c>
    </row>
    <row r="1384" spans="1:2">
      <c r="A1384" s="171" t="s">
        <v>5943</v>
      </c>
      <c r="B1384" s="221" t="s">
        <v>5990</v>
      </c>
    </row>
    <row r="1385" spans="1:2">
      <c r="A1385" s="171" t="s">
        <v>5943</v>
      </c>
      <c r="B1385" s="221" t="s">
        <v>5992</v>
      </c>
    </row>
    <row r="1386" spans="1:2">
      <c r="A1386" s="171" t="s">
        <v>5943</v>
      </c>
      <c r="B1386" s="221" t="s">
        <v>5993</v>
      </c>
    </row>
    <row r="1387" spans="1:2">
      <c r="A1387" s="171" t="s">
        <v>5943</v>
      </c>
      <c r="B1387" s="221" t="s">
        <v>5994</v>
      </c>
    </row>
    <row r="1388" spans="1:2">
      <c r="A1388" s="171" t="s">
        <v>5943</v>
      </c>
      <c r="B1388" s="221" t="s">
        <v>5995</v>
      </c>
    </row>
    <row r="1389" spans="1:2">
      <c r="A1389" s="171" t="s">
        <v>5943</v>
      </c>
      <c r="B1389" s="221" t="s">
        <v>5996</v>
      </c>
    </row>
    <row r="1390" spans="1:2">
      <c r="A1390" s="171" t="s">
        <v>5943</v>
      </c>
      <c r="B1390" s="221" t="s">
        <v>5998</v>
      </c>
    </row>
    <row r="1391" spans="1:2">
      <c r="A1391" s="171" t="s">
        <v>5943</v>
      </c>
      <c r="B1391" s="221" t="s">
        <v>5999</v>
      </c>
    </row>
    <row r="1392" spans="1:2">
      <c r="A1392" s="171" t="s">
        <v>5943</v>
      </c>
      <c r="B1392" s="221" t="s">
        <v>6000</v>
      </c>
    </row>
    <row r="1393" spans="1:2">
      <c r="A1393" s="171" t="s">
        <v>5943</v>
      </c>
      <c r="B1393" s="221" t="s">
        <v>6002</v>
      </c>
    </row>
    <row r="1394" spans="1:2">
      <c r="A1394" s="171" t="s">
        <v>5943</v>
      </c>
      <c r="B1394" s="221" t="s">
        <v>6003</v>
      </c>
    </row>
    <row r="1395" spans="1:2">
      <c r="A1395" s="171" t="s">
        <v>5943</v>
      </c>
      <c r="B1395" s="221" t="s">
        <v>6004</v>
      </c>
    </row>
    <row r="1396" spans="1:2">
      <c r="A1396" s="171" t="s">
        <v>5943</v>
      </c>
      <c r="B1396" s="221" t="s">
        <v>6005</v>
      </c>
    </row>
    <row r="1397" spans="1:2">
      <c r="A1397" s="171" t="s">
        <v>5943</v>
      </c>
      <c r="B1397" s="221" t="s">
        <v>6006</v>
      </c>
    </row>
    <row r="1398" spans="1:2">
      <c r="A1398" s="171" t="s">
        <v>5943</v>
      </c>
      <c r="B1398" s="221" t="s">
        <v>6007</v>
      </c>
    </row>
    <row r="1399" spans="1:2">
      <c r="A1399" s="171" t="s">
        <v>5943</v>
      </c>
      <c r="B1399" s="221" t="s">
        <v>6008</v>
      </c>
    </row>
    <row r="1400" spans="1:2">
      <c r="A1400" s="171" t="s">
        <v>5943</v>
      </c>
      <c r="B1400" s="221" t="s">
        <v>6010</v>
      </c>
    </row>
    <row r="1401" spans="1:2">
      <c r="A1401" s="171" t="s">
        <v>5943</v>
      </c>
      <c r="B1401" s="221" t="s">
        <v>6011</v>
      </c>
    </row>
    <row r="1402" spans="1:2">
      <c r="A1402" s="171" t="s">
        <v>5943</v>
      </c>
      <c r="B1402" s="221" t="s">
        <v>6014</v>
      </c>
    </row>
    <row r="1403" spans="1:2">
      <c r="A1403" s="171" t="s">
        <v>5943</v>
      </c>
      <c r="B1403" s="221" t="s">
        <v>6015</v>
      </c>
    </row>
    <row r="1404" spans="1:2">
      <c r="A1404" s="171" t="s">
        <v>5943</v>
      </c>
      <c r="B1404" s="221" t="s">
        <v>6016</v>
      </c>
    </row>
    <row r="1405" spans="1:2">
      <c r="A1405" s="171" t="s">
        <v>5943</v>
      </c>
      <c r="B1405" s="221" t="s">
        <v>6017</v>
      </c>
    </row>
    <row r="1406" spans="1:2">
      <c r="A1406" s="171" t="s">
        <v>5943</v>
      </c>
      <c r="B1406" s="221" t="s">
        <v>6018</v>
      </c>
    </row>
    <row r="1407" spans="1:2">
      <c r="A1407" s="171" t="s">
        <v>5943</v>
      </c>
      <c r="B1407" s="221" t="s">
        <v>6020</v>
      </c>
    </row>
    <row r="1408" spans="1:2">
      <c r="A1408" s="171" t="s">
        <v>5943</v>
      </c>
      <c r="B1408" s="221" t="s">
        <v>6021</v>
      </c>
    </row>
    <row r="1409" spans="1:2">
      <c r="A1409" s="171" t="s">
        <v>5943</v>
      </c>
      <c r="B1409" s="221" t="s">
        <v>6022</v>
      </c>
    </row>
    <row r="1410" spans="1:2">
      <c r="A1410" s="171" t="s">
        <v>5943</v>
      </c>
      <c r="B1410" s="221" t="s">
        <v>6023</v>
      </c>
    </row>
    <row r="1411" spans="1:2">
      <c r="A1411" s="171" t="s">
        <v>5943</v>
      </c>
      <c r="B1411" s="221" t="s">
        <v>6024</v>
      </c>
    </row>
    <row r="1412" spans="1:2">
      <c r="A1412" s="171" t="s">
        <v>5943</v>
      </c>
      <c r="B1412" s="221" t="s">
        <v>6025</v>
      </c>
    </row>
    <row r="1413" spans="1:2">
      <c r="A1413" s="171" t="s">
        <v>5943</v>
      </c>
      <c r="B1413" s="221" t="s">
        <v>6026</v>
      </c>
    </row>
    <row r="1414" spans="1:2">
      <c r="A1414" s="171" t="s">
        <v>5943</v>
      </c>
      <c r="B1414" s="221" t="s">
        <v>6027</v>
      </c>
    </row>
    <row r="1415" spans="1:2">
      <c r="A1415" s="171" t="s">
        <v>5943</v>
      </c>
      <c r="B1415" s="221" t="s">
        <v>6028</v>
      </c>
    </row>
    <row r="1416" spans="1:2">
      <c r="A1416" s="171" t="s">
        <v>5943</v>
      </c>
      <c r="B1416" s="221" t="s">
        <v>6030</v>
      </c>
    </row>
    <row r="1417" spans="1:2">
      <c r="A1417" s="171" t="s">
        <v>5943</v>
      </c>
      <c r="B1417" s="221" t="s">
        <v>6031</v>
      </c>
    </row>
    <row r="1418" spans="1:2">
      <c r="A1418" s="171" t="s">
        <v>5943</v>
      </c>
      <c r="B1418" s="221" t="s">
        <v>6033</v>
      </c>
    </row>
    <row r="1419" spans="1:2">
      <c r="A1419" s="171" t="s">
        <v>5943</v>
      </c>
      <c r="B1419" s="221" t="s">
        <v>6034</v>
      </c>
    </row>
    <row r="1420" spans="1:2">
      <c r="A1420" s="171" t="s">
        <v>5943</v>
      </c>
      <c r="B1420" s="221" t="s">
        <v>6035</v>
      </c>
    </row>
    <row r="1421" spans="1:2">
      <c r="A1421" s="171" t="s">
        <v>5943</v>
      </c>
      <c r="B1421" s="221" t="s">
        <v>6036</v>
      </c>
    </row>
    <row r="1422" spans="1:2">
      <c r="A1422" s="171" t="s">
        <v>5943</v>
      </c>
      <c r="B1422" s="221" t="s">
        <v>6037</v>
      </c>
    </row>
    <row r="1423" spans="1:2">
      <c r="A1423" s="171" t="s">
        <v>5943</v>
      </c>
      <c r="B1423" s="221" t="s">
        <v>6038</v>
      </c>
    </row>
    <row r="1424" spans="1:2">
      <c r="A1424" s="171" t="s">
        <v>5943</v>
      </c>
      <c r="B1424" s="221" t="s">
        <v>6039</v>
      </c>
    </row>
    <row r="1425" spans="1:2">
      <c r="A1425" s="171" t="s">
        <v>5943</v>
      </c>
      <c r="B1425" s="221" t="s">
        <v>6042</v>
      </c>
    </row>
    <row r="1426" spans="1:2">
      <c r="A1426" s="171" t="s">
        <v>5943</v>
      </c>
      <c r="B1426" s="221" t="s">
        <v>6043</v>
      </c>
    </row>
    <row r="1427" spans="1:2">
      <c r="A1427" s="171" t="s">
        <v>5943</v>
      </c>
      <c r="B1427" s="221" t="s">
        <v>6044</v>
      </c>
    </row>
    <row r="1428" spans="1:2">
      <c r="A1428" s="171" t="s">
        <v>5943</v>
      </c>
      <c r="B1428" s="221" t="s">
        <v>6045</v>
      </c>
    </row>
    <row r="1429" spans="1:2">
      <c r="A1429" s="171" t="s">
        <v>5943</v>
      </c>
      <c r="B1429" s="221" t="s">
        <v>6046</v>
      </c>
    </row>
    <row r="1430" spans="1:2">
      <c r="A1430" s="171" t="s">
        <v>5943</v>
      </c>
      <c r="B1430" s="221" t="s">
        <v>6047</v>
      </c>
    </row>
    <row r="1431" spans="1:2">
      <c r="A1431" s="171" t="s">
        <v>5943</v>
      </c>
      <c r="B1431" s="221" t="s">
        <v>6048</v>
      </c>
    </row>
    <row r="1432" spans="1:2">
      <c r="A1432" s="171" t="s">
        <v>5943</v>
      </c>
      <c r="B1432" s="221" t="s">
        <v>6049</v>
      </c>
    </row>
    <row r="1433" spans="1:2">
      <c r="A1433" s="171" t="s">
        <v>5943</v>
      </c>
      <c r="B1433" s="221" t="s">
        <v>6051</v>
      </c>
    </row>
    <row r="1434" spans="1:2">
      <c r="A1434" s="171" t="s">
        <v>5943</v>
      </c>
      <c r="B1434" s="221" t="s">
        <v>6052</v>
      </c>
    </row>
    <row r="1435" spans="1:2">
      <c r="A1435" s="171" t="s">
        <v>5943</v>
      </c>
      <c r="B1435" s="221" t="s">
        <v>6053</v>
      </c>
    </row>
    <row r="1436" spans="1:2">
      <c r="A1436" s="171" t="s">
        <v>5943</v>
      </c>
      <c r="B1436" s="221" t="s">
        <v>6058</v>
      </c>
    </row>
    <row r="1437" spans="1:2">
      <c r="A1437" s="171" t="s">
        <v>5943</v>
      </c>
      <c r="B1437" s="221" t="s">
        <v>6059</v>
      </c>
    </row>
    <row r="1438" spans="1:2">
      <c r="A1438" s="171" t="s">
        <v>5943</v>
      </c>
      <c r="B1438" s="221" t="s">
        <v>6061</v>
      </c>
    </row>
    <row r="1439" spans="1:2">
      <c r="A1439" s="171" t="s">
        <v>5943</v>
      </c>
      <c r="B1439" s="221" t="s">
        <v>6062</v>
      </c>
    </row>
    <row r="1440" spans="1:2">
      <c r="A1440" s="171" t="s">
        <v>5943</v>
      </c>
      <c r="B1440" s="221" t="s">
        <v>6063</v>
      </c>
    </row>
    <row r="1441" spans="1:2">
      <c r="A1441" s="171" t="s">
        <v>5943</v>
      </c>
      <c r="B1441" s="221" t="s">
        <v>6064</v>
      </c>
    </row>
    <row r="1442" spans="1:2">
      <c r="A1442" s="171" t="s">
        <v>5943</v>
      </c>
      <c r="B1442" s="221" t="s">
        <v>6066</v>
      </c>
    </row>
    <row r="1443" spans="1:2">
      <c r="A1443" s="171" t="s">
        <v>5943</v>
      </c>
      <c r="B1443" s="221" t="s">
        <v>6067</v>
      </c>
    </row>
    <row r="1444" spans="1:2">
      <c r="A1444" s="171" t="s">
        <v>5943</v>
      </c>
      <c r="B1444" s="221" t="s">
        <v>6068</v>
      </c>
    </row>
    <row r="1445" spans="1:2">
      <c r="A1445" s="171" t="s">
        <v>5943</v>
      </c>
      <c r="B1445" s="221" t="s">
        <v>6070</v>
      </c>
    </row>
    <row r="1446" spans="1:2">
      <c r="A1446" s="171" t="s">
        <v>5943</v>
      </c>
      <c r="B1446" s="221" t="s">
        <v>6072</v>
      </c>
    </row>
    <row r="1447" spans="1:2">
      <c r="A1447" s="171" t="s">
        <v>5943</v>
      </c>
      <c r="B1447" s="221" t="s">
        <v>6073</v>
      </c>
    </row>
    <row r="1448" spans="1:2">
      <c r="A1448" s="171" t="s">
        <v>5943</v>
      </c>
      <c r="B1448" s="221" t="s">
        <v>6074</v>
      </c>
    </row>
    <row r="1449" spans="1:2">
      <c r="A1449" s="171" t="s">
        <v>5943</v>
      </c>
      <c r="B1449" s="221" t="s">
        <v>6075</v>
      </c>
    </row>
    <row r="1450" spans="1:2">
      <c r="A1450" s="171" t="s">
        <v>5943</v>
      </c>
      <c r="B1450" s="221" t="s">
        <v>6076</v>
      </c>
    </row>
    <row r="1451" spans="1:2">
      <c r="A1451" s="171" t="s">
        <v>5943</v>
      </c>
      <c r="B1451" s="221" t="s">
        <v>6077</v>
      </c>
    </row>
    <row r="1452" spans="1:2">
      <c r="A1452" s="171" t="s">
        <v>5943</v>
      </c>
      <c r="B1452" s="221" t="s">
        <v>6078</v>
      </c>
    </row>
    <row r="1453" spans="1:2">
      <c r="A1453" s="171" t="s">
        <v>5943</v>
      </c>
      <c r="B1453" s="221" t="s">
        <v>6079</v>
      </c>
    </row>
    <row r="1454" spans="1:2">
      <c r="A1454" s="171" t="s">
        <v>5943</v>
      </c>
      <c r="B1454" s="221" t="s">
        <v>6080</v>
      </c>
    </row>
    <row r="1455" spans="1:2">
      <c r="A1455" s="171" t="s">
        <v>5943</v>
      </c>
      <c r="B1455" s="221" t="s">
        <v>6081</v>
      </c>
    </row>
    <row r="1456" spans="1:2">
      <c r="A1456" s="171" t="s">
        <v>5943</v>
      </c>
      <c r="B1456" s="221" t="s">
        <v>6082</v>
      </c>
    </row>
    <row r="1457" spans="1:2">
      <c r="A1457" s="171" t="s">
        <v>5943</v>
      </c>
      <c r="B1457" s="221" t="s">
        <v>6083</v>
      </c>
    </row>
    <row r="1458" spans="1:2">
      <c r="A1458" s="171" t="s">
        <v>5943</v>
      </c>
      <c r="B1458" s="221" t="s">
        <v>6084</v>
      </c>
    </row>
    <row r="1459" spans="1:2">
      <c r="A1459" s="171" t="s">
        <v>5943</v>
      </c>
      <c r="B1459" s="221" t="s">
        <v>6085</v>
      </c>
    </row>
    <row r="1460" spans="1:2">
      <c r="A1460" s="171" t="s">
        <v>5943</v>
      </c>
      <c r="B1460" s="221" t="s">
        <v>6086</v>
      </c>
    </row>
    <row r="1461" spans="1:2">
      <c r="A1461" s="171" t="s">
        <v>5943</v>
      </c>
      <c r="B1461" s="221" t="s">
        <v>6087</v>
      </c>
    </row>
    <row r="1462" spans="1:2">
      <c r="A1462" s="171" t="s">
        <v>5943</v>
      </c>
      <c r="B1462" s="221" t="s">
        <v>6088</v>
      </c>
    </row>
    <row r="1463" spans="1:2">
      <c r="A1463" s="171" t="s">
        <v>5943</v>
      </c>
      <c r="B1463" s="221" t="s">
        <v>6089</v>
      </c>
    </row>
    <row r="1464" spans="1:2">
      <c r="A1464" s="171" t="s">
        <v>5943</v>
      </c>
      <c r="B1464" s="221" t="s">
        <v>6090</v>
      </c>
    </row>
    <row r="1465" spans="1:2">
      <c r="A1465" s="171" t="s">
        <v>5943</v>
      </c>
      <c r="B1465" s="221" t="s">
        <v>6091</v>
      </c>
    </row>
    <row r="1466" spans="1:2">
      <c r="A1466" s="171" t="s">
        <v>5943</v>
      </c>
      <c r="B1466" s="221" t="s">
        <v>6092</v>
      </c>
    </row>
    <row r="1467" spans="1:2">
      <c r="A1467" s="171" t="s">
        <v>5943</v>
      </c>
      <c r="B1467" s="221" t="s">
        <v>6095</v>
      </c>
    </row>
    <row r="1468" spans="1:2">
      <c r="A1468" s="171" t="s">
        <v>5943</v>
      </c>
      <c r="B1468" s="221" t="s">
        <v>6096</v>
      </c>
    </row>
    <row r="1469" spans="1:2">
      <c r="A1469" s="171" t="s">
        <v>5943</v>
      </c>
      <c r="B1469" s="221" t="s">
        <v>6097</v>
      </c>
    </row>
    <row r="1470" spans="1:2">
      <c r="A1470" s="171" t="s">
        <v>5943</v>
      </c>
      <c r="B1470" s="221" t="s">
        <v>6098</v>
      </c>
    </row>
    <row r="1471" spans="1:2">
      <c r="A1471" s="171" t="s">
        <v>5943</v>
      </c>
      <c r="B1471" s="221" t="s">
        <v>6103</v>
      </c>
    </row>
    <row r="1472" spans="1:2">
      <c r="A1472" s="171" t="s">
        <v>5943</v>
      </c>
      <c r="B1472" s="221" t="s">
        <v>6104</v>
      </c>
    </row>
    <row r="1473" spans="1:2">
      <c r="A1473" s="171" t="s">
        <v>5943</v>
      </c>
      <c r="B1473" s="221" t="s">
        <v>6105</v>
      </c>
    </row>
    <row r="1474" spans="1:2">
      <c r="A1474" s="171" t="s">
        <v>5943</v>
      </c>
      <c r="B1474" s="221" t="s">
        <v>6106</v>
      </c>
    </row>
    <row r="1475" spans="1:2">
      <c r="A1475" s="171" t="s">
        <v>5943</v>
      </c>
      <c r="B1475" s="221" t="s">
        <v>6107</v>
      </c>
    </row>
    <row r="1476" spans="1:2">
      <c r="A1476" s="171" t="s">
        <v>5943</v>
      </c>
      <c r="B1476" s="221" t="s">
        <v>6108</v>
      </c>
    </row>
    <row r="1477" spans="1:2">
      <c r="A1477" s="171" t="s">
        <v>5943</v>
      </c>
      <c r="B1477" s="221" t="s">
        <v>6109</v>
      </c>
    </row>
    <row r="1478" spans="1:2">
      <c r="A1478" s="171" t="s">
        <v>5943</v>
      </c>
      <c r="B1478" s="221" t="s">
        <v>6110</v>
      </c>
    </row>
    <row r="1479" spans="1:2">
      <c r="A1479" s="171" t="s">
        <v>5943</v>
      </c>
      <c r="B1479" s="221" t="s">
        <v>6111</v>
      </c>
    </row>
    <row r="1480" spans="1:2">
      <c r="A1480" s="171" t="s">
        <v>5943</v>
      </c>
      <c r="B1480" s="221" t="s">
        <v>6112</v>
      </c>
    </row>
    <row r="1481" spans="1:2">
      <c r="A1481" s="171" t="s">
        <v>5943</v>
      </c>
      <c r="B1481" s="221" t="s">
        <v>6113</v>
      </c>
    </row>
    <row r="1482" spans="1:2">
      <c r="A1482" s="171" t="s">
        <v>5943</v>
      </c>
      <c r="B1482" s="221" t="s">
        <v>6114</v>
      </c>
    </row>
    <row r="1483" spans="1:2">
      <c r="A1483" s="171" t="s">
        <v>5943</v>
      </c>
      <c r="B1483" s="221" t="s">
        <v>6115</v>
      </c>
    </row>
    <row r="1484" spans="1:2">
      <c r="A1484" s="171" t="s">
        <v>5943</v>
      </c>
      <c r="B1484" s="221" t="s">
        <v>6116</v>
      </c>
    </row>
    <row r="1485" spans="1:2">
      <c r="A1485" s="171" t="s">
        <v>5943</v>
      </c>
      <c r="B1485" s="221" t="s">
        <v>6118</v>
      </c>
    </row>
    <row r="1486" spans="1:2">
      <c r="A1486" s="171" t="s">
        <v>5943</v>
      </c>
      <c r="B1486" s="221" t="s">
        <v>6119</v>
      </c>
    </row>
    <row r="1487" spans="1:2">
      <c r="A1487" s="171" t="s">
        <v>5943</v>
      </c>
      <c r="B1487" s="221" t="s">
        <v>6120</v>
      </c>
    </row>
    <row r="1488" spans="1:2">
      <c r="A1488" s="171" t="s">
        <v>5943</v>
      </c>
      <c r="B1488" s="221" t="s">
        <v>6121</v>
      </c>
    </row>
    <row r="1489" spans="1:2">
      <c r="A1489" s="171" t="s">
        <v>5943</v>
      </c>
      <c r="B1489" s="221" t="s">
        <v>6122</v>
      </c>
    </row>
    <row r="1490" spans="1:2">
      <c r="A1490" s="171" t="s">
        <v>5943</v>
      </c>
      <c r="B1490" s="221" t="s">
        <v>6124</v>
      </c>
    </row>
    <row r="1491" spans="1:2">
      <c r="A1491" s="171" t="s">
        <v>5943</v>
      </c>
      <c r="B1491" s="221" t="s">
        <v>6125</v>
      </c>
    </row>
    <row r="1492" spans="1:2">
      <c r="A1492" s="171" t="s">
        <v>5943</v>
      </c>
      <c r="B1492" s="221" t="s">
        <v>6126</v>
      </c>
    </row>
    <row r="1493" spans="1:2">
      <c r="A1493" s="171" t="s">
        <v>5943</v>
      </c>
      <c r="B1493" s="221" t="s">
        <v>6127</v>
      </c>
    </row>
    <row r="1494" spans="1:2">
      <c r="A1494" s="171" t="s">
        <v>5943</v>
      </c>
      <c r="B1494" s="221" t="s">
        <v>6128</v>
      </c>
    </row>
    <row r="1495" spans="1:2">
      <c r="A1495" s="171" t="s">
        <v>5943</v>
      </c>
      <c r="B1495" s="221" t="s">
        <v>6129</v>
      </c>
    </row>
    <row r="1496" spans="1:2">
      <c r="A1496" s="171" t="s">
        <v>5943</v>
      </c>
      <c r="B1496" s="221" t="s">
        <v>6130</v>
      </c>
    </row>
    <row r="1497" spans="1:2">
      <c r="A1497" s="171" t="s">
        <v>5943</v>
      </c>
      <c r="B1497" s="221" t="s">
        <v>6131</v>
      </c>
    </row>
    <row r="1498" spans="1:2">
      <c r="A1498" s="171" t="s">
        <v>5943</v>
      </c>
      <c r="B1498" s="221" t="s">
        <v>6132</v>
      </c>
    </row>
    <row r="1499" spans="1:2">
      <c r="A1499" s="171" t="s">
        <v>5943</v>
      </c>
      <c r="B1499" s="221" t="s">
        <v>6134</v>
      </c>
    </row>
    <row r="1500" spans="1:2">
      <c r="A1500" s="171" t="s">
        <v>5943</v>
      </c>
      <c r="B1500" s="221" t="s">
        <v>6135</v>
      </c>
    </row>
    <row r="1501" spans="1:2">
      <c r="A1501" s="171" t="s">
        <v>5943</v>
      </c>
      <c r="B1501" s="221" t="s">
        <v>6137</v>
      </c>
    </row>
    <row r="1502" spans="1:2">
      <c r="A1502" s="171" t="s">
        <v>5943</v>
      </c>
      <c r="B1502" s="221" t="s">
        <v>6140</v>
      </c>
    </row>
    <row r="1503" spans="1:2">
      <c r="A1503" s="171" t="s">
        <v>5943</v>
      </c>
      <c r="B1503" s="221" t="s">
        <v>6141</v>
      </c>
    </row>
    <row r="1504" spans="1:2">
      <c r="A1504" s="171" t="s">
        <v>5943</v>
      </c>
      <c r="B1504" s="221" t="s">
        <v>6142</v>
      </c>
    </row>
    <row r="1505" spans="1:2">
      <c r="A1505" s="171" t="s">
        <v>5943</v>
      </c>
      <c r="B1505" s="221" t="s">
        <v>6143</v>
      </c>
    </row>
    <row r="1506" spans="1:2">
      <c r="A1506" s="171" t="s">
        <v>5943</v>
      </c>
      <c r="B1506" s="221" t="s">
        <v>6144</v>
      </c>
    </row>
    <row r="1507" spans="1:2">
      <c r="A1507" s="171" t="s">
        <v>5943</v>
      </c>
      <c r="B1507" s="221" t="s">
        <v>6145</v>
      </c>
    </row>
    <row r="1508" spans="1:2">
      <c r="A1508" s="171" t="s">
        <v>5943</v>
      </c>
      <c r="B1508" s="221" t="s">
        <v>6146</v>
      </c>
    </row>
    <row r="1509" spans="1:2">
      <c r="A1509" s="171" t="s">
        <v>5943</v>
      </c>
      <c r="B1509" s="221" t="s">
        <v>6147</v>
      </c>
    </row>
    <row r="1510" spans="1:2">
      <c r="A1510" s="171" t="s">
        <v>5943</v>
      </c>
      <c r="B1510" s="221" t="s">
        <v>6148</v>
      </c>
    </row>
    <row r="1511" spans="1:2">
      <c r="A1511" s="171" t="s">
        <v>5943</v>
      </c>
      <c r="B1511" s="221" t="s">
        <v>6149</v>
      </c>
    </row>
    <row r="1512" spans="1:2">
      <c r="A1512" s="171" t="s">
        <v>5943</v>
      </c>
      <c r="B1512" s="221" t="s">
        <v>6150</v>
      </c>
    </row>
    <row r="1513" spans="1:2">
      <c r="A1513" s="171" t="s">
        <v>5943</v>
      </c>
      <c r="B1513" s="221" t="s">
        <v>6151</v>
      </c>
    </row>
    <row r="1514" spans="1:2">
      <c r="A1514" s="171" t="s">
        <v>5943</v>
      </c>
      <c r="B1514" s="221" t="s">
        <v>6152</v>
      </c>
    </row>
    <row r="1515" spans="1:2">
      <c r="A1515" s="171" t="s">
        <v>5943</v>
      </c>
      <c r="B1515" s="221" t="s">
        <v>6153</v>
      </c>
    </row>
    <row r="1516" spans="1:2">
      <c r="A1516" s="171" t="s">
        <v>5943</v>
      </c>
      <c r="B1516" s="221" t="s">
        <v>6154</v>
      </c>
    </row>
    <row r="1517" spans="1:2">
      <c r="A1517" s="171" t="s">
        <v>5943</v>
      </c>
      <c r="B1517" s="221" t="s">
        <v>6155</v>
      </c>
    </row>
    <row r="1518" spans="1:2">
      <c r="A1518" s="171" t="s">
        <v>5943</v>
      </c>
      <c r="B1518" s="221" t="s">
        <v>6156</v>
      </c>
    </row>
    <row r="1519" spans="1:2">
      <c r="A1519" s="171" t="s">
        <v>5943</v>
      </c>
      <c r="B1519" s="221" t="s">
        <v>6157</v>
      </c>
    </row>
    <row r="1520" spans="1:2">
      <c r="A1520" s="171" t="s">
        <v>5943</v>
      </c>
      <c r="B1520" s="221" t="s">
        <v>6158</v>
      </c>
    </row>
    <row r="1521" spans="1:2">
      <c r="A1521" s="171" t="s">
        <v>5943</v>
      </c>
      <c r="B1521" s="221" t="s">
        <v>5054</v>
      </c>
    </row>
    <row r="1522" spans="1:2">
      <c r="A1522" s="171" t="s">
        <v>5943</v>
      </c>
      <c r="B1522" s="221" t="s">
        <v>6159</v>
      </c>
    </row>
    <row r="1523" spans="1:2">
      <c r="A1523" s="171" t="s">
        <v>5943</v>
      </c>
      <c r="B1523" s="221" t="s">
        <v>6162</v>
      </c>
    </row>
    <row r="1524" spans="1:2">
      <c r="A1524" s="171" t="s">
        <v>5943</v>
      </c>
      <c r="B1524" s="221" t="s">
        <v>5312</v>
      </c>
    </row>
    <row r="1525" spans="1:2">
      <c r="A1525" s="171" t="s">
        <v>5943</v>
      </c>
      <c r="B1525" s="221" t="s">
        <v>6163</v>
      </c>
    </row>
    <row r="1526" spans="1:2">
      <c r="A1526" s="171" t="s">
        <v>5943</v>
      </c>
      <c r="B1526" s="221" t="s">
        <v>5317</v>
      </c>
    </row>
    <row r="1527" spans="1:2">
      <c r="A1527" s="171" t="s">
        <v>5943</v>
      </c>
      <c r="B1527" s="221" t="s">
        <v>6164</v>
      </c>
    </row>
    <row r="1528" spans="1:2">
      <c r="A1528" s="171" t="s">
        <v>5943</v>
      </c>
      <c r="B1528" s="221" t="s">
        <v>6165</v>
      </c>
    </row>
    <row r="1529" spans="1:2">
      <c r="A1529" s="171" t="s">
        <v>5943</v>
      </c>
      <c r="B1529" s="221" t="s">
        <v>6166</v>
      </c>
    </row>
    <row r="1530" spans="1:2">
      <c r="A1530" s="171" t="s">
        <v>5943</v>
      </c>
      <c r="B1530" s="221" t="s">
        <v>6167</v>
      </c>
    </row>
    <row r="1531" spans="1:2">
      <c r="A1531" s="171" t="s">
        <v>5943</v>
      </c>
      <c r="B1531" s="221" t="s">
        <v>6168</v>
      </c>
    </row>
    <row r="1532" spans="1:2">
      <c r="A1532" s="171" t="s">
        <v>5943</v>
      </c>
      <c r="B1532" s="221" t="s">
        <v>6169</v>
      </c>
    </row>
    <row r="1533" spans="1:2">
      <c r="A1533" s="171" t="s">
        <v>5943</v>
      </c>
      <c r="B1533" s="221" t="s">
        <v>6170</v>
      </c>
    </row>
    <row r="1534" spans="1:2">
      <c r="A1534" s="171" t="s">
        <v>5943</v>
      </c>
      <c r="B1534" s="221" t="s">
        <v>6171</v>
      </c>
    </row>
    <row r="1535" spans="1:2">
      <c r="A1535" s="171" t="s">
        <v>5943</v>
      </c>
      <c r="B1535" s="221" t="s">
        <v>6172</v>
      </c>
    </row>
    <row r="1536" spans="1:2">
      <c r="A1536" s="171" t="s">
        <v>5943</v>
      </c>
      <c r="B1536" s="221" t="s">
        <v>6174</v>
      </c>
    </row>
    <row r="1537" spans="1:5">
      <c r="A1537" s="171" t="s">
        <v>5943</v>
      </c>
      <c r="B1537" s="221" t="s">
        <v>6175</v>
      </c>
    </row>
    <row r="1538" spans="1:5">
      <c r="A1538" s="171" t="s">
        <v>5943</v>
      </c>
      <c r="B1538" s="221" t="s">
        <v>5331</v>
      </c>
    </row>
    <row r="1539" spans="1:5">
      <c r="A1539" s="171" t="s">
        <v>5943</v>
      </c>
      <c r="B1539" s="221" t="s">
        <v>6176</v>
      </c>
    </row>
    <row r="1540" spans="1:5">
      <c r="A1540" s="171" t="s">
        <v>5943</v>
      </c>
      <c r="B1540" s="221" t="s">
        <v>6177</v>
      </c>
    </row>
    <row r="1541" spans="1:5">
      <c r="A1541" s="171" t="s">
        <v>5943</v>
      </c>
      <c r="B1541" s="221" t="s">
        <v>6178</v>
      </c>
    </row>
    <row r="1542" spans="1:5">
      <c r="A1542" s="171" t="s">
        <v>5943</v>
      </c>
      <c r="B1542" s="221" t="s">
        <v>6180</v>
      </c>
    </row>
    <row r="1543" spans="1:5">
      <c r="A1543" s="171" t="s">
        <v>5943</v>
      </c>
      <c r="B1543" s="221" t="s">
        <v>6181</v>
      </c>
    </row>
    <row r="1544" spans="1:5">
      <c r="A1544" s="171" t="s">
        <v>5943</v>
      </c>
      <c r="B1544" s="221" t="s">
        <v>6182</v>
      </c>
    </row>
    <row r="1545" spans="1:5">
      <c r="A1545" s="171" t="s">
        <v>6183</v>
      </c>
      <c r="B1545" s="221" t="s">
        <v>6188</v>
      </c>
      <c r="C1545" s="171" t="s">
        <v>11</v>
      </c>
      <c r="E1545" s="171" t="s">
        <v>6189</v>
      </c>
    </row>
    <row r="1546" spans="1:5">
      <c r="A1546" s="171" t="s">
        <v>6183</v>
      </c>
      <c r="B1546" s="221" t="s">
        <v>6193</v>
      </c>
      <c r="C1546" s="171" t="s">
        <v>11</v>
      </c>
      <c r="E1546" s="171" t="s">
        <v>6189</v>
      </c>
    </row>
    <row r="1547" spans="1:5">
      <c r="A1547" s="171" t="s">
        <v>6183</v>
      </c>
      <c r="B1547" s="221" t="s">
        <v>6198</v>
      </c>
      <c r="C1547" s="171" t="s">
        <v>11</v>
      </c>
      <c r="E1547" s="171" t="s">
        <v>6189</v>
      </c>
    </row>
    <row r="1548" spans="1:5">
      <c r="A1548" s="171" t="s">
        <v>6183</v>
      </c>
      <c r="B1548" s="221" t="s">
        <v>6213</v>
      </c>
      <c r="C1548" s="171" t="s">
        <v>11</v>
      </c>
      <c r="E1548" s="171" t="s">
        <v>6189</v>
      </c>
    </row>
    <row r="1549" spans="1:5">
      <c r="A1549" s="171" t="s">
        <v>6183</v>
      </c>
      <c r="B1549" s="221" t="s">
        <v>6214</v>
      </c>
      <c r="C1549" s="171" t="s">
        <v>11</v>
      </c>
      <c r="E1549" s="171" t="s">
        <v>6189</v>
      </c>
    </row>
    <row r="1550" spans="1:5">
      <c r="A1550" s="171" t="s">
        <v>6183</v>
      </c>
      <c r="B1550" s="221" t="s">
        <v>6235</v>
      </c>
      <c r="C1550" s="171" t="s">
        <v>11</v>
      </c>
      <c r="E1550" s="171" t="s">
        <v>6189</v>
      </c>
    </row>
    <row r="1551" spans="1:5">
      <c r="A1551" s="171" t="s">
        <v>6183</v>
      </c>
      <c r="B1551" s="221" t="s">
        <v>6240</v>
      </c>
      <c r="C1551" s="171" t="s">
        <v>11</v>
      </c>
      <c r="E1551" s="171" t="s">
        <v>6189</v>
      </c>
    </row>
    <row r="1552" spans="1:5">
      <c r="A1552" s="171" t="s">
        <v>6183</v>
      </c>
      <c r="B1552" s="221" t="s">
        <v>6241</v>
      </c>
      <c r="C1552" s="171" t="s">
        <v>11</v>
      </c>
      <c r="E1552" s="171" t="s">
        <v>6189</v>
      </c>
    </row>
    <row r="1553" spans="1:5">
      <c r="A1553" s="171" t="s">
        <v>6183</v>
      </c>
      <c r="B1553" s="221" t="s">
        <v>6300</v>
      </c>
      <c r="C1553" s="171" t="s">
        <v>11</v>
      </c>
      <c r="E1553" s="171" t="s">
        <v>6189</v>
      </c>
    </row>
    <row r="1554" spans="1:5">
      <c r="A1554" s="171" t="s">
        <v>6183</v>
      </c>
      <c r="B1554" s="221" t="s">
        <v>6310</v>
      </c>
      <c r="C1554" s="171" t="s">
        <v>11</v>
      </c>
      <c r="E1554" s="171" t="s">
        <v>6189</v>
      </c>
    </row>
    <row r="1555" spans="1:5">
      <c r="A1555" s="171" t="s">
        <v>6183</v>
      </c>
      <c r="B1555" s="221" t="s">
        <v>6330</v>
      </c>
      <c r="C1555" s="171" t="s">
        <v>11</v>
      </c>
      <c r="E1555" s="171" t="s">
        <v>6189</v>
      </c>
    </row>
    <row r="1556" spans="1:5">
      <c r="A1556" s="171" t="s">
        <v>6183</v>
      </c>
      <c r="B1556" s="221" t="s">
        <v>6331</v>
      </c>
      <c r="C1556" s="171" t="s">
        <v>11</v>
      </c>
      <c r="E1556" s="171" t="s">
        <v>6189</v>
      </c>
    </row>
    <row r="1557" spans="1:5">
      <c r="A1557" s="171" t="s">
        <v>6183</v>
      </c>
      <c r="B1557" s="221" t="s">
        <v>6343</v>
      </c>
      <c r="C1557" s="171" t="s">
        <v>11</v>
      </c>
      <c r="E1557" s="171" t="s">
        <v>6189</v>
      </c>
    </row>
    <row r="1558" spans="1:5">
      <c r="A1558" s="171" t="s">
        <v>6183</v>
      </c>
      <c r="B1558" s="221" t="s">
        <v>6377</v>
      </c>
      <c r="C1558" s="171" t="s">
        <v>11</v>
      </c>
      <c r="E1558" s="171" t="s">
        <v>6189</v>
      </c>
    </row>
    <row r="1559" spans="1:5">
      <c r="A1559" s="171" t="s">
        <v>6183</v>
      </c>
      <c r="B1559" s="221" t="s">
        <v>6398</v>
      </c>
      <c r="C1559" s="171" t="s">
        <v>11</v>
      </c>
      <c r="E1559" s="171" t="s">
        <v>6189</v>
      </c>
    </row>
    <row r="1560" spans="1:5">
      <c r="A1560" s="171" t="s">
        <v>6183</v>
      </c>
      <c r="B1560" s="221" t="s">
        <v>6431</v>
      </c>
      <c r="C1560" s="171" t="s">
        <v>11</v>
      </c>
      <c r="E1560" s="171" t="s">
        <v>6189</v>
      </c>
    </row>
    <row r="1561" spans="1:5">
      <c r="A1561" s="171" t="s">
        <v>6183</v>
      </c>
      <c r="B1561" s="221" t="s">
        <v>6434</v>
      </c>
      <c r="C1561" s="171" t="s">
        <v>11</v>
      </c>
      <c r="E1561" s="171" t="s">
        <v>6189</v>
      </c>
    </row>
    <row r="1562" spans="1:5">
      <c r="A1562" s="171" t="s">
        <v>6183</v>
      </c>
      <c r="B1562" s="221" t="s">
        <v>6435</v>
      </c>
      <c r="C1562" s="171" t="s">
        <v>11</v>
      </c>
      <c r="E1562" s="171" t="s">
        <v>6189</v>
      </c>
    </row>
    <row r="1563" spans="1:5">
      <c r="A1563" s="171" t="s">
        <v>6183</v>
      </c>
      <c r="B1563" s="221" t="s">
        <v>6440</v>
      </c>
      <c r="C1563" s="171" t="s">
        <v>11</v>
      </c>
      <c r="E1563" s="171" t="s">
        <v>6189</v>
      </c>
    </row>
    <row r="1564" spans="1:5">
      <c r="A1564" s="171" t="s">
        <v>6183</v>
      </c>
      <c r="B1564" s="221" t="s">
        <v>6445</v>
      </c>
      <c r="C1564" s="171" t="s">
        <v>11</v>
      </c>
      <c r="E1564" s="171" t="s">
        <v>6189</v>
      </c>
    </row>
    <row r="1565" spans="1:5">
      <c r="A1565" s="171" t="s">
        <v>6183</v>
      </c>
      <c r="B1565" s="221" t="s">
        <v>6452</v>
      </c>
      <c r="C1565" s="171" t="s">
        <v>11</v>
      </c>
      <c r="E1565" s="171" t="s">
        <v>6189</v>
      </c>
    </row>
    <row r="1566" spans="1:5">
      <c r="A1566" s="171" t="s">
        <v>6183</v>
      </c>
      <c r="B1566" s="221" t="s">
        <v>6459</v>
      </c>
      <c r="C1566" s="171" t="s">
        <v>11</v>
      </c>
      <c r="E1566" s="171" t="s">
        <v>6189</v>
      </c>
    </row>
    <row r="1567" spans="1:5">
      <c r="A1567" s="171" t="s">
        <v>6183</v>
      </c>
      <c r="B1567" s="221" t="s">
        <v>6462</v>
      </c>
      <c r="C1567" s="171" t="s">
        <v>11</v>
      </c>
      <c r="E1567" s="171" t="s">
        <v>6189</v>
      </c>
    </row>
    <row r="1568" spans="1:5">
      <c r="A1568" s="171" t="s">
        <v>6183</v>
      </c>
      <c r="B1568" s="221" t="s">
        <v>6483</v>
      </c>
      <c r="C1568" s="171" t="s">
        <v>11</v>
      </c>
      <c r="E1568" s="171" t="s">
        <v>6189</v>
      </c>
    </row>
    <row r="1569" spans="1:5">
      <c r="A1569" s="171" t="s">
        <v>6183</v>
      </c>
      <c r="B1569" s="221" t="s">
        <v>6486</v>
      </c>
      <c r="C1569" s="171" t="s">
        <v>11</v>
      </c>
      <c r="E1569" s="171" t="s">
        <v>6189</v>
      </c>
    </row>
    <row r="1570" spans="1:5">
      <c r="A1570" s="171" t="s">
        <v>6183</v>
      </c>
      <c r="B1570" s="221" t="s">
        <v>6489</v>
      </c>
      <c r="C1570" s="171" t="s">
        <v>11</v>
      </c>
      <c r="E1570" s="171" t="s">
        <v>6189</v>
      </c>
    </row>
    <row r="1571" spans="1:5">
      <c r="A1571" s="171" t="s">
        <v>6183</v>
      </c>
      <c r="B1571" s="221" t="s">
        <v>6496</v>
      </c>
      <c r="C1571" s="171" t="s">
        <v>11</v>
      </c>
      <c r="E1571" s="171" t="s">
        <v>6189</v>
      </c>
    </row>
    <row r="1572" spans="1:5">
      <c r="A1572" s="171" t="s">
        <v>6183</v>
      </c>
      <c r="B1572" s="221" t="s">
        <v>6184</v>
      </c>
      <c r="C1572" s="171" t="s">
        <v>11</v>
      </c>
      <c r="D1572" s="171" t="s">
        <v>353</v>
      </c>
      <c r="E1572" s="171" t="s">
        <v>6185</v>
      </c>
    </row>
    <row r="1573" spans="1:5">
      <c r="A1573" s="171" t="s">
        <v>6183</v>
      </c>
      <c r="B1573" s="221" t="s">
        <v>6186</v>
      </c>
      <c r="C1573" s="171" t="s">
        <v>11</v>
      </c>
      <c r="E1573" s="171" t="s">
        <v>6185</v>
      </c>
    </row>
    <row r="1574" spans="1:5">
      <c r="A1574" s="171" t="s">
        <v>6183</v>
      </c>
      <c r="B1574" s="221" t="s">
        <v>6209</v>
      </c>
      <c r="C1574" s="171" t="s">
        <v>11</v>
      </c>
      <c r="E1574" s="171" t="s">
        <v>6210</v>
      </c>
    </row>
    <row r="1575" spans="1:5">
      <c r="A1575" s="171" t="s">
        <v>6183</v>
      </c>
      <c r="B1575" s="221" t="s">
        <v>6231</v>
      </c>
      <c r="C1575" s="171" t="s">
        <v>11</v>
      </c>
      <c r="E1575" s="171" t="s">
        <v>6210</v>
      </c>
    </row>
    <row r="1576" spans="1:5">
      <c r="A1576" s="171" t="s">
        <v>6183</v>
      </c>
      <c r="B1576" s="221" t="s">
        <v>6297</v>
      </c>
      <c r="C1576" s="171" t="s">
        <v>11</v>
      </c>
      <c r="E1576" s="171" t="s">
        <v>6298</v>
      </c>
    </row>
    <row r="1577" spans="1:5">
      <c r="A1577" s="171" t="s">
        <v>6183</v>
      </c>
      <c r="B1577" s="221" t="s">
        <v>6418</v>
      </c>
      <c r="C1577" s="171" t="s">
        <v>11</v>
      </c>
      <c r="E1577" s="171" t="s">
        <v>6298</v>
      </c>
    </row>
    <row r="1578" spans="1:5">
      <c r="A1578" s="171" t="s">
        <v>6183</v>
      </c>
      <c r="B1578" s="221" t="s">
        <v>3870</v>
      </c>
      <c r="C1578" s="171" t="s">
        <v>11</v>
      </c>
    </row>
    <row r="1579" spans="1:5">
      <c r="A1579" s="171" t="s">
        <v>6183</v>
      </c>
      <c r="B1579" s="221" t="s">
        <v>3873</v>
      </c>
      <c r="C1579" s="171" t="s">
        <v>11</v>
      </c>
    </row>
    <row r="1580" spans="1:5">
      <c r="A1580" s="171" t="s">
        <v>6183</v>
      </c>
      <c r="B1580" s="221" t="s">
        <v>6432</v>
      </c>
      <c r="C1580" s="171" t="s">
        <v>11</v>
      </c>
    </row>
    <row r="1581" spans="1:5">
      <c r="A1581" s="171" t="s">
        <v>6183</v>
      </c>
      <c r="B1581" s="221" t="s">
        <v>6433</v>
      </c>
      <c r="C1581" s="171" t="s">
        <v>11</v>
      </c>
    </row>
    <row r="1582" spans="1:5">
      <c r="A1582" s="171" t="s">
        <v>6183</v>
      </c>
      <c r="B1582" s="221" t="s">
        <v>6490</v>
      </c>
      <c r="C1582" s="171" t="s">
        <v>11</v>
      </c>
    </row>
    <row r="1583" spans="1:5">
      <c r="A1583" s="171" t="s">
        <v>6183</v>
      </c>
      <c r="B1583" s="221" t="s">
        <v>6499</v>
      </c>
      <c r="C1583" s="171" t="s">
        <v>11</v>
      </c>
    </row>
    <row r="1584" spans="1:5">
      <c r="A1584" s="171" t="s">
        <v>6183</v>
      </c>
      <c r="B1584" s="221" t="s">
        <v>6187</v>
      </c>
    </row>
    <row r="1585" spans="1:2">
      <c r="A1585" s="171" t="s">
        <v>6183</v>
      </c>
      <c r="B1585" s="221" t="s">
        <v>6190</v>
      </c>
    </row>
    <row r="1586" spans="1:2">
      <c r="A1586" s="171" t="s">
        <v>6183</v>
      </c>
      <c r="B1586" s="221" t="s">
        <v>6191</v>
      </c>
    </row>
    <row r="1587" spans="1:2">
      <c r="A1587" s="171" t="s">
        <v>6183</v>
      </c>
      <c r="B1587" s="221" t="s">
        <v>6192</v>
      </c>
    </row>
    <row r="1588" spans="1:2">
      <c r="A1588" s="171" t="s">
        <v>6183</v>
      </c>
      <c r="B1588" s="221" t="s">
        <v>6194</v>
      </c>
    </row>
    <row r="1589" spans="1:2">
      <c r="A1589" s="171" t="s">
        <v>6183</v>
      </c>
      <c r="B1589" s="221" t="s">
        <v>6195</v>
      </c>
    </row>
    <row r="1590" spans="1:2">
      <c r="A1590" s="171" t="s">
        <v>6183</v>
      </c>
      <c r="B1590" s="221" t="s">
        <v>6196</v>
      </c>
    </row>
    <row r="1591" spans="1:2">
      <c r="A1591" s="171" t="s">
        <v>6183</v>
      </c>
      <c r="B1591" s="221" t="s">
        <v>6197</v>
      </c>
    </row>
    <row r="1592" spans="1:2">
      <c r="A1592" s="171" t="s">
        <v>6183</v>
      </c>
      <c r="B1592" s="221" t="s">
        <v>6199</v>
      </c>
    </row>
    <row r="1593" spans="1:2">
      <c r="A1593" s="171" t="s">
        <v>6183</v>
      </c>
      <c r="B1593" s="221" t="s">
        <v>6200</v>
      </c>
    </row>
    <row r="1594" spans="1:2">
      <c r="A1594" s="171" t="s">
        <v>6183</v>
      </c>
      <c r="B1594" s="221" t="s">
        <v>6201</v>
      </c>
    </row>
    <row r="1595" spans="1:2">
      <c r="A1595" s="171" t="s">
        <v>6183</v>
      </c>
      <c r="B1595" s="221" t="s">
        <v>6202</v>
      </c>
    </row>
    <row r="1596" spans="1:2">
      <c r="A1596" s="171" t="s">
        <v>6183</v>
      </c>
      <c r="B1596" s="221" t="s">
        <v>6203</v>
      </c>
    </row>
    <row r="1597" spans="1:2">
      <c r="A1597" s="171" t="s">
        <v>6183</v>
      </c>
      <c r="B1597" s="221" t="s">
        <v>6204</v>
      </c>
    </row>
    <row r="1598" spans="1:2">
      <c r="A1598" s="171" t="s">
        <v>6183</v>
      </c>
      <c r="B1598" s="221" t="s">
        <v>6205</v>
      </c>
    </row>
    <row r="1599" spans="1:2">
      <c r="A1599" s="171" t="s">
        <v>6183</v>
      </c>
      <c r="B1599" s="221" t="s">
        <v>6206</v>
      </c>
    </row>
    <row r="1600" spans="1:2">
      <c r="A1600" s="171" t="s">
        <v>6183</v>
      </c>
      <c r="B1600" s="221" t="s">
        <v>6207</v>
      </c>
    </row>
    <row r="1601" spans="1:2">
      <c r="A1601" s="171" t="s">
        <v>6183</v>
      </c>
      <c r="B1601" s="221" t="s">
        <v>6208</v>
      </c>
    </row>
    <row r="1602" spans="1:2">
      <c r="A1602" s="171" t="s">
        <v>6183</v>
      </c>
      <c r="B1602" s="221" t="s">
        <v>6211</v>
      </c>
    </row>
    <row r="1603" spans="1:2">
      <c r="A1603" s="171" t="s">
        <v>6183</v>
      </c>
      <c r="B1603" s="221" t="s">
        <v>6212</v>
      </c>
    </row>
    <row r="1604" spans="1:2">
      <c r="A1604" s="171" t="s">
        <v>6183</v>
      </c>
      <c r="B1604" s="221" t="s">
        <v>6215</v>
      </c>
    </row>
    <row r="1605" spans="1:2">
      <c r="A1605" s="171" t="s">
        <v>6183</v>
      </c>
      <c r="B1605" s="221" t="s">
        <v>6216</v>
      </c>
    </row>
    <row r="1606" spans="1:2">
      <c r="A1606" s="171" t="s">
        <v>6183</v>
      </c>
      <c r="B1606" s="221" t="s">
        <v>6217</v>
      </c>
    </row>
    <row r="1607" spans="1:2">
      <c r="A1607" s="171" t="s">
        <v>6183</v>
      </c>
      <c r="B1607" s="221" t="s">
        <v>6218</v>
      </c>
    </row>
    <row r="1608" spans="1:2">
      <c r="A1608" s="171" t="s">
        <v>6183</v>
      </c>
      <c r="B1608" s="221" t="s">
        <v>6219</v>
      </c>
    </row>
    <row r="1609" spans="1:2">
      <c r="A1609" s="171" t="s">
        <v>6183</v>
      </c>
      <c r="B1609" s="221" t="s">
        <v>6220</v>
      </c>
    </row>
    <row r="1610" spans="1:2">
      <c r="A1610" s="171" t="s">
        <v>6183</v>
      </c>
      <c r="B1610" s="221" t="s">
        <v>6221</v>
      </c>
    </row>
    <row r="1611" spans="1:2">
      <c r="A1611" s="171" t="s">
        <v>6183</v>
      </c>
      <c r="B1611" s="221" t="s">
        <v>6222</v>
      </c>
    </row>
    <row r="1612" spans="1:2">
      <c r="A1612" s="171" t="s">
        <v>6183</v>
      </c>
      <c r="B1612" s="221" t="s">
        <v>6223</v>
      </c>
    </row>
    <row r="1613" spans="1:2">
      <c r="A1613" s="171" t="s">
        <v>6183</v>
      </c>
      <c r="B1613" s="221" t="s">
        <v>6224</v>
      </c>
    </row>
    <row r="1614" spans="1:2">
      <c r="A1614" s="171" t="s">
        <v>6183</v>
      </c>
      <c r="B1614" s="221" t="s">
        <v>6225</v>
      </c>
    </row>
    <row r="1615" spans="1:2">
      <c r="A1615" s="171" t="s">
        <v>6183</v>
      </c>
      <c r="B1615" s="221" t="s">
        <v>6226</v>
      </c>
    </row>
    <row r="1616" spans="1:2">
      <c r="A1616" s="171" t="s">
        <v>6183</v>
      </c>
      <c r="B1616" s="221" t="s">
        <v>6227</v>
      </c>
    </row>
    <row r="1617" spans="1:2">
      <c r="A1617" s="171" t="s">
        <v>6183</v>
      </c>
      <c r="B1617" s="221" t="s">
        <v>6228</v>
      </c>
    </row>
    <row r="1618" spans="1:2">
      <c r="A1618" s="171" t="s">
        <v>6183</v>
      </c>
      <c r="B1618" s="221" t="s">
        <v>6229</v>
      </c>
    </row>
    <row r="1619" spans="1:2">
      <c r="A1619" s="171" t="s">
        <v>6183</v>
      </c>
      <c r="B1619" s="221" t="s">
        <v>6230</v>
      </c>
    </row>
    <row r="1620" spans="1:2">
      <c r="A1620" s="171" t="s">
        <v>6183</v>
      </c>
      <c r="B1620" s="221" t="s">
        <v>6232</v>
      </c>
    </row>
    <row r="1621" spans="1:2">
      <c r="A1621" s="171" t="s">
        <v>6183</v>
      </c>
      <c r="B1621" s="221" t="s">
        <v>6233</v>
      </c>
    </row>
    <row r="1622" spans="1:2">
      <c r="A1622" s="171" t="s">
        <v>6183</v>
      </c>
      <c r="B1622" s="221" t="s">
        <v>6234</v>
      </c>
    </row>
    <row r="1623" spans="1:2">
      <c r="A1623" s="171" t="s">
        <v>6183</v>
      </c>
      <c r="B1623" s="221" t="s">
        <v>6236</v>
      </c>
    </row>
    <row r="1624" spans="1:2">
      <c r="A1624" s="171" t="s">
        <v>6183</v>
      </c>
      <c r="B1624" s="221" t="s">
        <v>6237</v>
      </c>
    </row>
    <row r="1625" spans="1:2">
      <c r="A1625" s="171" t="s">
        <v>6183</v>
      </c>
      <c r="B1625" s="221" t="s">
        <v>6238</v>
      </c>
    </row>
    <row r="1626" spans="1:2">
      <c r="A1626" s="171" t="s">
        <v>6183</v>
      </c>
      <c r="B1626" s="221" t="s">
        <v>6239</v>
      </c>
    </row>
    <row r="1627" spans="1:2">
      <c r="A1627" s="171" t="s">
        <v>6183</v>
      </c>
      <c r="B1627" s="221" t="s">
        <v>6242</v>
      </c>
    </row>
    <row r="1628" spans="1:2">
      <c r="A1628" s="171" t="s">
        <v>6183</v>
      </c>
      <c r="B1628" s="221" t="s">
        <v>6243</v>
      </c>
    </row>
    <row r="1629" spans="1:2">
      <c r="A1629" s="171" t="s">
        <v>6183</v>
      </c>
      <c r="B1629" s="221" t="s">
        <v>6244</v>
      </c>
    </row>
    <row r="1630" spans="1:2">
      <c r="A1630" s="171" t="s">
        <v>6183</v>
      </c>
      <c r="B1630" s="221" t="s">
        <v>6245</v>
      </c>
    </row>
    <row r="1631" spans="1:2">
      <c r="A1631" s="171" t="s">
        <v>6183</v>
      </c>
      <c r="B1631" s="221" t="s">
        <v>6246</v>
      </c>
    </row>
    <row r="1632" spans="1:2">
      <c r="A1632" s="171" t="s">
        <v>6183</v>
      </c>
      <c r="B1632" s="221" t="s">
        <v>6247</v>
      </c>
    </row>
    <row r="1633" spans="1:2">
      <c r="A1633" s="171" t="s">
        <v>6183</v>
      </c>
      <c r="B1633" s="221" t="s">
        <v>6248</v>
      </c>
    </row>
    <row r="1634" spans="1:2">
      <c r="A1634" s="171" t="s">
        <v>6183</v>
      </c>
      <c r="B1634" s="221" t="s">
        <v>6249</v>
      </c>
    </row>
    <row r="1635" spans="1:2">
      <c r="A1635" s="171" t="s">
        <v>6183</v>
      </c>
      <c r="B1635" s="221" t="s">
        <v>6250</v>
      </c>
    </row>
    <row r="1636" spans="1:2">
      <c r="A1636" s="171" t="s">
        <v>6183</v>
      </c>
      <c r="B1636" s="221" t="s">
        <v>6251</v>
      </c>
    </row>
    <row r="1637" spans="1:2">
      <c r="A1637" s="171" t="s">
        <v>6183</v>
      </c>
      <c r="B1637" s="221" t="s">
        <v>6252</v>
      </c>
    </row>
    <row r="1638" spans="1:2">
      <c r="A1638" s="171" t="s">
        <v>6183</v>
      </c>
      <c r="B1638" s="221" t="s">
        <v>6253</v>
      </c>
    </row>
    <row r="1639" spans="1:2">
      <c r="A1639" s="171" t="s">
        <v>6183</v>
      </c>
      <c r="B1639" s="221" t="s">
        <v>6254</v>
      </c>
    </row>
    <row r="1640" spans="1:2">
      <c r="A1640" s="171" t="s">
        <v>6183</v>
      </c>
      <c r="B1640" s="221" t="s">
        <v>6255</v>
      </c>
    </row>
    <row r="1641" spans="1:2">
      <c r="A1641" s="171" t="s">
        <v>6183</v>
      </c>
      <c r="B1641" s="221" t="s">
        <v>6256</v>
      </c>
    </row>
    <row r="1642" spans="1:2">
      <c r="A1642" s="171" t="s">
        <v>6183</v>
      </c>
      <c r="B1642" s="221" t="s">
        <v>6257</v>
      </c>
    </row>
    <row r="1643" spans="1:2">
      <c r="A1643" s="171" t="s">
        <v>6183</v>
      </c>
      <c r="B1643" s="221" t="s">
        <v>6258</v>
      </c>
    </row>
    <row r="1644" spans="1:2">
      <c r="A1644" s="171" t="s">
        <v>6183</v>
      </c>
      <c r="B1644" s="221" t="s">
        <v>6259</v>
      </c>
    </row>
    <row r="1645" spans="1:2">
      <c r="A1645" s="171" t="s">
        <v>6183</v>
      </c>
      <c r="B1645" s="221" t="s">
        <v>6260</v>
      </c>
    </row>
    <row r="1646" spans="1:2">
      <c r="A1646" s="171" t="s">
        <v>6183</v>
      </c>
      <c r="B1646" s="221" t="s">
        <v>6261</v>
      </c>
    </row>
    <row r="1647" spans="1:2">
      <c r="A1647" s="171" t="s">
        <v>6183</v>
      </c>
      <c r="B1647" s="221" t="s">
        <v>6262</v>
      </c>
    </row>
    <row r="1648" spans="1:2">
      <c r="A1648" s="171" t="s">
        <v>6183</v>
      </c>
      <c r="B1648" s="221" t="s">
        <v>6263</v>
      </c>
    </row>
    <row r="1649" spans="1:2">
      <c r="A1649" s="171" t="s">
        <v>6183</v>
      </c>
      <c r="B1649" s="221" t="s">
        <v>6264</v>
      </c>
    </row>
    <row r="1650" spans="1:2">
      <c r="A1650" s="171" t="s">
        <v>6183</v>
      </c>
      <c r="B1650" s="221" t="s">
        <v>6265</v>
      </c>
    </row>
    <row r="1651" spans="1:2">
      <c r="A1651" s="171" t="s">
        <v>6183</v>
      </c>
      <c r="B1651" s="221" t="s">
        <v>6266</v>
      </c>
    </row>
    <row r="1652" spans="1:2">
      <c r="A1652" s="171" t="s">
        <v>6183</v>
      </c>
      <c r="B1652" s="221" t="s">
        <v>6267</v>
      </c>
    </row>
    <row r="1653" spans="1:2">
      <c r="A1653" s="171" t="s">
        <v>6183</v>
      </c>
      <c r="B1653" s="221" t="s">
        <v>6268</v>
      </c>
    </row>
    <row r="1654" spans="1:2">
      <c r="A1654" s="171" t="s">
        <v>6183</v>
      </c>
      <c r="B1654" s="221" t="s">
        <v>6269</v>
      </c>
    </row>
    <row r="1655" spans="1:2">
      <c r="A1655" s="171" t="s">
        <v>6183</v>
      </c>
      <c r="B1655" s="221" t="s">
        <v>6270</v>
      </c>
    </row>
    <row r="1656" spans="1:2">
      <c r="A1656" s="171" t="s">
        <v>6183</v>
      </c>
      <c r="B1656" s="221" t="s">
        <v>6271</v>
      </c>
    </row>
    <row r="1657" spans="1:2">
      <c r="A1657" s="171" t="s">
        <v>6183</v>
      </c>
      <c r="B1657" s="221" t="s">
        <v>6272</v>
      </c>
    </row>
    <row r="1658" spans="1:2">
      <c r="A1658" s="171" t="s">
        <v>6183</v>
      </c>
      <c r="B1658" s="221" t="s">
        <v>6273</v>
      </c>
    </row>
    <row r="1659" spans="1:2">
      <c r="A1659" s="171" t="s">
        <v>6183</v>
      </c>
      <c r="B1659" s="221" t="s">
        <v>6274</v>
      </c>
    </row>
    <row r="1660" spans="1:2">
      <c r="A1660" s="171" t="s">
        <v>6183</v>
      </c>
      <c r="B1660" s="221" t="s">
        <v>6275</v>
      </c>
    </row>
    <row r="1661" spans="1:2">
      <c r="A1661" s="171" t="s">
        <v>6183</v>
      </c>
      <c r="B1661" s="221" t="s">
        <v>6276</v>
      </c>
    </row>
    <row r="1662" spans="1:2">
      <c r="A1662" s="171" t="s">
        <v>6183</v>
      </c>
      <c r="B1662" s="221" t="s">
        <v>6277</v>
      </c>
    </row>
    <row r="1663" spans="1:2">
      <c r="A1663" s="171" t="s">
        <v>6183</v>
      </c>
      <c r="B1663" s="221" t="s">
        <v>6278</v>
      </c>
    </row>
    <row r="1664" spans="1:2">
      <c r="A1664" s="171" t="s">
        <v>6183</v>
      </c>
      <c r="B1664" s="221" t="s">
        <v>6279</v>
      </c>
    </row>
    <row r="1665" spans="1:2">
      <c r="A1665" s="171" t="s">
        <v>6183</v>
      </c>
      <c r="B1665" s="221" t="s">
        <v>6280</v>
      </c>
    </row>
    <row r="1666" spans="1:2">
      <c r="A1666" s="171" t="s">
        <v>6183</v>
      </c>
      <c r="B1666" s="221" t="s">
        <v>6281</v>
      </c>
    </row>
    <row r="1667" spans="1:2">
      <c r="A1667" s="171" t="s">
        <v>6183</v>
      </c>
      <c r="B1667" s="221" t="s">
        <v>6282</v>
      </c>
    </row>
    <row r="1668" spans="1:2">
      <c r="A1668" s="171" t="s">
        <v>6183</v>
      </c>
      <c r="B1668" s="221" t="s">
        <v>6283</v>
      </c>
    </row>
    <row r="1669" spans="1:2">
      <c r="A1669" s="171" t="s">
        <v>6183</v>
      </c>
      <c r="B1669" s="221" t="s">
        <v>6284</v>
      </c>
    </row>
    <row r="1670" spans="1:2">
      <c r="A1670" s="171" t="s">
        <v>6183</v>
      </c>
      <c r="B1670" s="221" t="s">
        <v>6285</v>
      </c>
    </row>
    <row r="1671" spans="1:2">
      <c r="A1671" s="171" t="s">
        <v>6183</v>
      </c>
      <c r="B1671" s="221" t="s">
        <v>6286</v>
      </c>
    </row>
    <row r="1672" spans="1:2">
      <c r="A1672" s="171" t="s">
        <v>6183</v>
      </c>
      <c r="B1672" s="221" t="s">
        <v>6287</v>
      </c>
    </row>
    <row r="1673" spans="1:2">
      <c r="A1673" s="171" t="s">
        <v>6183</v>
      </c>
      <c r="B1673" s="221" t="s">
        <v>6288</v>
      </c>
    </row>
    <row r="1674" spans="1:2">
      <c r="A1674" s="171" t="s">
        <v>6183</v>
      </c>
      <c r="B1674" s="221" t="s">
        <v>6289</v>
      </c>
    </row>
    <row r="1675" spans="1:2">
      <c r="A1675" s="171" t="s">
        <v>6183</v>
      </c>
      <c r="B1675" s="221" t="s">
        <v>6290</v>
      </c>
    </row>
    <row r="1676" spans="1:2">
      <c r="A1676" s="171" t="s">
        <v>6183</v>
      </c>
      <c r="B1676" s="221" t="s">
        <v>6291</v>
      </c>
    </row>
    <row r="1677" spans="1:2">
      <c r="A1677" s="171" t="s">
        <v>6183</v>
      </c>
      <c r="B1677" s="221" t="s">
        <v>6292</v>
      </c>
    </row>
    <row r="1678" spans="1:2">
      <c r="A1678" s="171" t="s">
        <v>6183</v>
      </c>
      <c r="B1678" s="221" t="s">
        <v>6293</v>
      </c>
    </row>
    <row r="1679" spans="1:2">
      <c r="A1679" s="171" t="s">
        <v>6183</v>
      </c>
      <c r="B1679" s="221" t="s">
        <v>6294</v>
      </c>
    </row>
    <row r="1680" spans="1:2">
      <c r="A1680" s="171" t="s">
        <v>6183</v>
      </c>
      <c r="B1680" s="221" t="s">
        <v>6295</v>
      </c>
    </row>
    <row r="1681" spans="1:2">
      <c r="A1681" s="171" t="s">
        <v>6183</v>
      </c>
      <c r="B1681" s="221" t="s">
        <v>6296</v>
      </c>
    </row>
    <row r="1682" spans="1:2">
      <c r="A1682" s="171" t="s">
        <v>6183</v>
      </c>
      <c r="B1682" s="221" t="s">
        <v>6299</v>
      </c>
    </row>
    <row r="1683" spans="1:2">
      <c r="A1683" s="171" t="s">
        <v>6183</v>
      </c>
      <c r="B1683" s="221" t="s">
        <v>6301</v>
      </c>
    </row>
    <row r="1684" spans="1:2">
      <c r="A1684" s="171" t="s">
        <v>6183</v>
      </c>
      <c r="B1684" s="221" t="s">
        <v>6302</v>
      </c>
    </row>
    <row r="1685" spans="1:2">
      <c r="A1685" s="171" t="s">
        <v>6183</v>
      </c>
      <c r="B1685" s="221" t="s">
        <v>6303</v>
      </c>
    </row>
    <row r="1686" spans="1:2">
      <c r="A1686" s="171" t="s">
        <v>6183</v>
      </c>
      <c r="B1686" s="221" t="s">
        <v>5187</v>
      </c>
    </row>
    <row r="1687" spans="1:2">
      <c r="A1687" s="171" t="s">
        <v>6183</v>
      </c>
      <c r="B1687" s="221" t="s">
        <v>6304</v>
      </c>
    </row>
    <row r="1688" spans="1:2">
      <c r="A1688" s="171" t="s">
        <v>6183</v>
      </c>
      <c r="B1688" s="221" t="s">
        <v>6305</v>
      </c>
    </row>
    <row r="1689" spans="1:2">
      <c r="A1689" s="171" t="s">
        <v>6183</v>
      </c>
      <c r="B1689" s="221" t="s">
        <v>6306</v>
      </c>
    </row>
    <row r="1690" spans="1:2">
      <c r="A1690" s="171" t="s">
        <v>6183</v>
      </c>
      <c r="B1690" s="221" t="s">
        <v>5808</v>
      </c>
    </row>
    <row r="1691" spans="1:2">
      <c r="A1691" s="171" t="s">
        <v>6183</v>
      </c>
      <c r="B1691" s="221" t="s">
        <v>6307</v>
      </c>
    </row>
    <row r="1692" spans="1:2">
      <c r="A1692" s="171" t="s">
        <v>6183</v>
      </c>
      <c r="B1692" s="221" t="s">
        <v>6308</v>
      </c>
    </row>
    <row r="1693" spans="1:2">
      <c r="A1693" s="171" t="s">
        <v>6183</v>
      </c>
      <c r="B1693" s="221" t="s">
        <v>6309</v>
      </c>
    </row>
    <row r="1694" spans="1:2">
      <c r="A1694" s="171" t="s">
        <v>6183</v>
      </c>
      <c r="B1694" s="221" t="s">
        <v>6311</v>
      </c>
    </row>
    <row r="1695" spans="1:2">
      <c r="A1695" s="171" t="s">
        <v>6183</v>
      </c>
      <c r="B1695" s="221" t="s">
        <v>6312</v>
      </c>
    </row>
    <row r="1696" spans="1:2">
      <c r="A1696" s="171" t="s">
        <v>6183</v>
      </c>
      <c r="B1696" s="221" t="s">
        <v>6313</v>
      </c>
    </row>
    <row r="1697" spans="1:2">
      <c r="A1697" s="171" t="s">
        <v>6183</v>
      </c>
      <c r="B1697" s="221" t="s">
        <v>6314</v>
      </c>
    </row>
    <row r="1698" spans="1:2">
      <c r="A1698" s="171" t="s">
        <v>6183</v>
      </c>
      <c r="B1698" s="221" t="s">
        <v>6315</v>
      </c>
    </row>
    <row r="1699" spans="1:2">
      <c r="A1699" s="171" t="s">
        <v>6183</v>
      </c>
      <c r="B1699" s="221" t="s">
        <v>6316</v>
      </c>
    </row>
    <row r="1700" spans="1:2">
      <c r="A1700" s="171" t="s">
        <v>6183</v>
      </c>
      <c r="B1700" s="221" t="s">
        <v>6317</v>
      </c>
    </row>
    <row r="1701" spans="1:2">
      <c r="A1701" s="171" t="s">
        <v>6183</v>
      </c>
      <c r="B1701" s="221" t="s">
        <v>6318</v>
      </c>
    </row>
    <row r="1702" spans="1:2">
      <c r="A1702" s="171" t="s">
        <v>6183</v>
      </c>
      <c r="B1702" s="221" t="s">
        <v>6319</v>
      </c>
    </row>
    <row r="1703" spans="1:2">
      <c r="A1703" s="171" t="s">
        <v>6183</v>
      </c>
      <c r="B1703" s="221" t="s">
        <v>6320</v>
      </c>
    </row>
    <row r="1704" spans="1:2">
      <c r="A1704" s="171" t="s">
        <v>6183</v>
      </c>
      <c r="B1704" s="221" t="s">
        <v>6321</v>
      </c>
    </row>
    <row r="1705" spans="1:2">
      <c r="A1705" s="171" t="s">
        <v>6183</v>
      </c>
      <c r="B1705" s="221" t="s">
        <v>6322</v>
      </c>
    </row>
    <row r="1706" spans="1:2">
      <c r="A1706" s="171" t="s">
        <v>6183</v>
      </c>
      <c r="B1706" s="221" t="s">
        <v>6323</v>
      </c>
    </row>
    <row r="1707" spans="1:2">
      <c r="A1707" s="171" t="s">
        <v>6183</v>
      </c>
      <c r="B1707" s="221" t="s">
        <v>6324</v>
      </c>
    </row>
    <row r="1708" spans="1:2">
      <c r="A1708" s="171" t="s">
        <v>6183</v>
      </c>
      <c r="B1708" s="221" t="s">
        <v>6325</v>
      </c>
    </row>
    <row r="1709" spans="1:2">
      <c r="A1709" s="171" t="s">
        <v>6183</v>
      </c>
      <c r="B1709" s="221" t="s">
        <v>6326</v>
      </c>
    </row>
    <row r="1710" spans="1:2">
      <c r="A1710" s="171" t="s">
        <v>6183</v>
      </c>
      <c r="B1710" s="221" t="s">
        <v>6327</v>
      </c>
    </row>
    <row r="1711" spans="1:2">
      <c r="A1711" s="171" t="s">
        <v>6183</v>
      </c>
      <c r="B1711" s="221" t="s">
        <v>6328</v>
      </c>
    </row>
    <row r="1712" spans="1:2">
      <c r="A1712" s="171" t="s">
        <v>6183</v>
      </c>
      <c r="B1712" s="221" t="s">
        <v>6329</v>
      </c>
    </row>
    <row r="1713" spans="1:2">
      <c r="A1713" s="171" t="s">
        <v>6183</v>
      </c>
      <c r="B1713" s="221" t="s">
        <v>6332</v>
      </c>
    </row>
    <row r="1714" spans="1:2">
      <c r="A1714" s="171" t="s">
        <v>6183</v>
      </c>
      <c r="B1714" s="221" t="s">
        <v>6333</v>
      </c>
    </row>
    <row r="1715" spans="1:2">
      <c r="A1715" s="171" t="s">
        <v>6183</v>
      </c>
      <c r="B1715" s="221" t="s">
        <v>6334</v>
      </c>
    </row>
    <row r="1716" spans="1:2">
      <c r="A1716" s="171" t="s">
        <v>6183</v>
      </c>
      <c r="B1716" s="221" t="s">
        <v>6335</v>
      </c>
    </row>
    <row r="1717" spans="1:2">
      <c r="A1717" s="171" t="s">
        <v>6183</v>
      </c>
      <c r="B1717" s="221" t="s">
        <v>6336</v>
      </c>
    </row>
    <row r="1718" spans="1:2">
      <c r="A1718" s="171" t="s">
        <v>6183</v>
      </c>
      <c r="B1718" s="221" t="s">
        <v>6337</v>
      </c>
    </row>
    <row r="1719" spans="1:2">
      <c r="A1719" s="171" t="s">
        <v>6183</v>
      </c>
      <c r="B1719" s="221" t="s">
        <v>6338</v>
      </c>
    </row>
    <row r="1720" spans="1:2">
      <c r="A1720" s="171" t="s">
        <v>6183</v>
      </c>
      <c r="B1720" s="221" t="s">
        <v>6339</v>
      </c>
    </row>
    <row r="1721" spans="1:2">
      <c r="A1721" s="171" t="s">
        <v>6183</v>
      </c>
      <c r="B1721" s="221" t="s">
        <v>6340</v>
      </c>
    </row>
    <row r="1722" spans="1:2">
      <c r="A1722" s="171" t="s">
        <v>6183</v>
      </c>
      <c r="B1722" s="221" t="s">
        <v>6341</v>
      </c>
    </row>
    <row r="1723" spans="1:2">
      <c r="A1723" s="171" t="s">
        <v>6183</v>
      </c>
      <c r="B1723" s="221" t="s">
        <v>6342</v>
      </c>
    </row>
    <row r="1724" spans="1:2">
      <c r="A1724" s="171" t="s">
        <v>6183</v>
      </c>
      <c r="B1724" s="221" t="s">
        <v>6344</v>
      </c>
    </row>
    <row r="1725" spans="1:2">
      <c r="A1725" s="171" t="s">
        <v>6183</v>
      </c>
      <c r="B1725" s="221" t="s">
        <v>6345</v>
      </c>
    </row>
    <row r="1726" spans="1:2">
      <c r="A1726" s="171" t="s">
        <v>6183</v>
      </c>
      <c r="B1726" s="221" t="s">
        <v>6346</v>
      </c>
    </row>
    <row r="1727" spans="1:2">
      <c r="A1727" s="171" t="s">
        <v>6183</v>
      </c>
      <c r="B1727" s="221" t="s">
        <v>6347</v>
      </c>
    </row>
    <row r="1728" spans="1:2">
      <c r="A1728" s="171" t="s">
        <v>6183</v>
      </c>
      <c r="B1728" s="221" t="s">
        <v>6348</v>
      </c>
    </row>
    <row r="1729" spans="1:2">
      <c r="A1729" s="171" t="s">
        <v>6183</v>
      </c>
      <c r="B1729" s="221" t="s">
        <v>6349</v>
      </c>
    </row>
    <row r="1730" spans="1:2">
      <c r="A1730" s="171" t="s">
        <v>6183</v>
      </c>
      <c r="B1730" s="221" t="s">
        <v>6350</v>
      </c>
    </row>
    <row r="1731" spans="1:2">
      <c r="A1731" s="171" t="s">
        <v>6183</v>
      </c>
      <c r="B1731" s="221" t="s">
        <v>6351</v>
      </c>
    </row>
    <row r="1732" spans="1:2">
      <c r="A1732" s="171" t="s">
        <v>6183</v>
      </c>
      <c r="B1732" s="221" t="s">
        <v>6352</v>
      </c>
    </row>
    <row r="1733" spans="1:2">
      <c r="A1733" s="171" t="s">
        <v>6183</v>
      </c>
      <c r="B1733" s="221" t="s">
        <v>6353</v>
      </c>
    </row>
    <row r="1734" spans="1:2">
      <c r="A1734" s="171" t="s">
        <v>6183</v>
      </c>
      <c r="B1734" s="221" t="s">
        <v>6354</v>
      </c>
    </row>
    <row r="1735" spans="1:2">
      <c r="A1735" s="171" t="s">
        <v>6183</v>
      </c>
      <c r="B1735" s="221" t="s">
        <v>6355</v>
      </c>
    </row>
    <row r="1736" spans="1:2">
      <c r="A1736" s="171" t="s">
        <v>6183</v>
      </c>
      <c r="B1736" s="221" t="s">
        <v>6356</v>
      </c>
    </row>
    <row r="1737" spans="1:2">
      <c r="A1737" s="171" t="s">
        <v>6183</v>
      </c>
      <c r="B1737" s="221" t="s">
        <v>6357</v>
      </c>
    </row>
    <row r="1738" spans="1:2">
      <c r="A1738" s="171" t="s">
        <v>6183</v>
      </c>
      <c r="B1738" s="221" t="s">
        <v>6358</v>
      </c>
    </row>
    <row r="1739" spans="1:2">
      <c r="A1739" s="171" t="s">
        <v>6183</v>
      </c>
      <c r="B1739" s="221" t="s">
        <v>6359</v>
      </c>
    </row>
    <row r="1740" spans="1:2">
      <c r="A1740" s="171" t="s">
        <v>6183</v>
      </c>
      <c r="B1740" s="221" t="s">
        <v>6360</v>
      </c>
    </row>
    <row r="1741" spans="1:2">
      <c r="A1741" s="171" t="s">
        <v>6183</v>
      </c>
      <c r="B1741" s="221" t="s">
        <v>6361</v>
      </c>
    </row>
    <row r="1742" spans="1:2">
      <c r="A1742" s="171" t="s">
        <v>6183</v>
      </c>
      <c r="B1742" s="221" t="s">
        <v>6362</v>
      </c>
    </row>
    <row r="1743" spans="1:2">
      <c r="A1743" s="171" t="s">
        <v>6183</v>
      </c>
      <c r="B1743" s="221" t="s">
        <v>6363</v>
      </c>
    </row>
    <row r="1744" spans="1:2">
      <c r="A1744" s="171" t="s">
        <v>6183</v>
      </c>
      <c r="B1744" s="221" t="s">
        <v>6364</v>
      </c>
    </row>
    <row r="1745" spans="1:2">
      <c r="A1745" s="171" t="s">
        <v>6183</v>
      </c>
      <c r="B1745" s="221" t="s">
        <v>6365</v>
      </c>
    </row>
    <row r="1746" spans="1:2">
      <c r="A1746" s="171" t="s">
        <v>6183</v>
      </c>
      <c r="B1746" s="221" t="s">
        <v>6366</v>
      </c>
    </row>
    <row r="1747" spans="1:2">
      <c r="A1747" s="171" t="s">
        <v>6183</v>
      </c>
      <c r="B1747" s="221" t="s">
        <v>6367</v>
      </c>
    </row>
    <row r="1748" spans="1:2">
      <c r="A1748" s="171" t="s">
        <v>6183</v>
      </c>
      <c r="B1748" s="221" t="s">
        <v>6368</v>
      </c>
    </row>
    <row r="1749" spans="1:2">
      <c r="A1749" s="171" t="s">
        <v>6183</v>
      </c>
      <c r="B1749" s="221" t="s">
        <v>6369</v>
      </c>
    </row>
    <row r="1750" spans="1:2">
      <c r="A1750" s="171" t="s">
        <v>6183</v>
      </c>
      <c r="B1750" s="221" t="s">
        <v>6370</v>
      </c>
    </row>
    <row r="1751" spans="1:2">
      <c r="A1751" s="171" t="s">
        <v>6183</v>
      </c>
      <c r="B1751" s="221" t="s">
        <v>6371</v>
      </c>
    </row>
    <row r="1752" spans="1:2">
      <c r="A1752" s="171" t="s">
        <v>6183</v>
      </c>
      <c r="B1752" s="221" t="s">
        <v>6372</v>
      </c>
    </row>
    <row r="1753" spans="1:2">
      <c r="A1753" s="171" t="s">
        <v>6183</v>
      </c>
      <c r="B1753" s="221" t="s">
        <v>6373</v>
      </c>
    </row>
    <row r="1754" spans="1:2">
      <c r="A1754" s="171" t="s">
        <v>6183</v>
      </c>
      <c r="B1754" s="221" t="s">
        <v>6374</v>
      </c>
    </row>
    <row r="1755" spans="1:2">
      <c r="A1755" s="171" t="s">
        <v>6183</v>
      </c>
      <c r="B1755" s="221" t="s">
        <v>6375</v>
      </c>
    </row>
    <row r="1756" spans="1:2">
      <c r="A1756" s="171" t="s">
        <v>6183</v>
      </c>
      <c r="B1756" s="221" t="s">
        <v>6376</v>
      </c>
    </row>
    <row r="1757" spans="1:2">
      <c r="A1757" s="171" t="s">
        <v>6183</v>
      </c>
      <c r="B1757" s="221" t="s">
        <v>6378</v>
      </c>
    </row>
    <row r="1758" spans="1:2">
      <c r="A1758" s="171" t="s">
        <v>6183</v>
      </c>
      <c r="B1758" s="221" t="s">
        <v>6379</v>
      </c>
    </row>
    <row r="1759" spans="1:2">
      <c r="A1759" s="171" t="s">
        <v>6183</v>
      </c>
      <c r="B1759" s="221" t="s">
        <v>6380</v>
      </c>
    </row>
    <row r="1760" spans="1:2">
      <c r="A1760" s="171" t="s">
        <v>6183</v>
      </c>
      <c r="B1760" s="221" t="s">
        <v>6381</v>
      </c>
    </row>
    <row r="1761" spans="1:2">
      <c r="A1761" s="171" t="s">
        <v>6183</v>
      </c>
      <c r="B1761" s="221" t="s">
        <v>6382</v>
      </c>
    </row>
    <row r="1762" spans="1:2">
      <c r="A1762" s="171" t="s">
        <v>6183</v>
      </c>
      <c r="B1762" s="221" t="s">
        <v>6383</v>
      </c>
    </row>
    <row r="1763" spans="1:2">
      <c r="A1763" s="171" t="s">
        <v>6183</v>
      </c>
      <c r="B1763" s="221" t="s">
        <v>6384</v>
      </c>
    </row>
    <row r="1764" spans="1:2">
      <c r="A1764" s="171" t="s">
        <v>6183</v>
      </c>
      <c r="B1764" s="221" t="s">
        <v>6385</v>
      </c>
    </row>
    <row r="1765" spans="1:2">
      <c r="A1765" s="171" t="s">
        <v>6183</v>
      </c>
      <c r="B1765" s="221" t="s">
        <v>6386</v>
      </c>
    </row>
    <row r="1766" spans="1:2">
      <c r="A1766" s="171" t="s">
        <v>6183</v>
      </c>
      <c r="B1766" s="221" t="s">
        <v>6387</v>
      </c>
    </row>
    <row r="1767" spans="1:2">
      <c r="A1767" s="171" t="s">
        <v>6183</v>
      </c>
      <c r="B1767" s="221" t="s">
        <v>6388</v>
      </c>
    </row>
    <row r="1768" spans="1:2">
      <c r="A1768" s="171" t="s">
        <v>6183</v>
      </c>
      <c r="B1768" s="221" t="s">
        <v>6389</v>
      </c>
    </row>
    <row r="1769" spans="1:2">
      <c r="A1769" s="171" t="s">
        <v>6183</v>
      </c>
      <c r="B1769" s="221" t="s">
        <v>6390</v>
      </c>
    </row>
    <row r="1770" spans="1:2">
      <c r="A1770" s="171" t="s">
        <v>6183</v>
      </c>
      <c r="B1770" s="221" t="s">
        <v>6391</v>
      </c>
    </row>
    <row r="1771" spans="1:2">
      <c r="A1771" s="171" t="s">
        <v>6183</v>
      </c>
      <c r="B1771" s="221" t="s">
        <v>6392</v>
      </c>
    </row>
    <row r="1772" spans="1:2">
      <c r="A1772" s="171" t="s">
        <v>6183</v>
      </c>
      <c r="B1772" s="221" t="s">
        <v>6393</v>
      </c>
    </row>
    <row r="1773" spans="1:2">
      <c r="A1773" s="171" t="s">
        <v>6183</v>
      </c>
      <c r="B1773" s="221" t="s">
        <v>6394</v>
      </c>
    </row>
    <row r="1774" spans="1:2">
      <c r="A1774" s="171" t="s">
        <v>6183</v>
      </c>
      <c r="B1774" s="221" t="s">
        <v>6395</v>
      </c>
    </row>
    <row r="1775" spans="1:2">
      <c r="A1775" s="171" t="s">
        <v>6183</v>
      </c>
      <c r="B1775" s="221" t="s">
        <v>6396</v>
      </c>
    </row>
    <row r="1776" spans="1:2">
      <c r="A1776" s="171" t="s">
        <v>6183</v>
      </c>
      <c r="B1776" s="221" t="s">
        <v>6397</v>
      </c>
    </row>
    <row r="1777" spans="1:2">
      <c r="A1777" s="171" t="s">
        <v>6183</v>
      </c>
      <c r="B1777" s="221" t="s">
        <v>6399</v>
      </c>
    </row>
    <row r="1778" spans="1:2">
      <c r="A1778" s="171" t="s">
        <v>6183</v>
      </c>
      <c r="B1778" s="221" t="s">
        <v>6400</v>
      </c>
    </row>
    <row r="1779" spans="1:2">
      <c r="A1779" s="171" t="s">
        <v>6183</v>
      </c>
      <c r="B1779" s="221" t="s">
        <v>6401</v>
      </c>
    </row>
    <row r="1780" spans="1:2">
      <c r="A1780" s="171" t="s">
        <v>6183</v>
      </c>
      <c r="B1780" s="221" t="s">
        <v>6402</v>
      </c>
    </row>
    <row r="1781" spans="1:2">
      <c r="A1781" s="171" t="s">
        <v>6183</v>
      </c>
      <c r="B1781" s="221" t="s">
        <v>6403</v>
      </c>
    </row>
    <row r="1782" spans="1:2">
      <c r="A1782" s="171" t="s">
        <v>6183</v>
      </c>
      <c r="B1782" s="221" t="s">
        <v>6404</v>
      </c>
    </row>
    <row r="1783" spans="1:2">
      <c r="A1783" s="171" t="s">
        <v>6183</v>
      </c>
      <c r="B1783" s="221" t="s">
        <v>6405</v>
      </c>
    </row>
    <row r="1784" spans="1:2">
      <c r="A1784" s="171" t="s">
        <v>6183</v>
      </c>
      <c r="B1784" s="221" t="s">
        <v>6406</v>
      </c>
    </row>
    <row r="1785" spans="1:2">
      <c r="A1785" s="171" t="s">
        <v>6183</v>
      </c>
      <c r="B1785" s="221" t="s">
        <v>6407</v>
      </c>
    </row>
    <row r="1786" spans="1:2">
      <c r="A1786" s="171" t="s">
        <v>6183</v>
      </c>
      <c r="B1786" s="221" t="s">
        <v>6408</v>
      </c>
    </row>
    <row r="1787" spans="1:2">
      <c r="A1787" s="171" t="s">
        <v>6183</v>
      </c>
      <c r="B1787" s="221" t="s">
        <v>6409</v>
      </c>
    </row>
    <row r="1788" spans="1:2">
      <c r="A1788" s="171" t="s">
        <v>6183</v>
      </c>
      <c r="B1788" s="221" t="s">
        <v>4993</v>
      </c>
    </row>
    <row r="1789" spans="1:2">
      <c r="A1789" s="171" t="s">
        <v>6183</v>
      </c>
      <c r="B1789" s="221" t="s">
        <v>6410</v>
      </c>
    </row>
    <row r="1790" spans="1:2">
      <c r="A1790" s="171" t="s">
        <v>6183</v>
      </c>
      <c r="B1790" s="221" t="s">
        <v>6411</v>
      </c>
    </row>
    <row r="1791" spans="1:2">
      <c r="A1791" s="171" t="s">
        <v>6183</v>
      </c>
      <c r="B1791" s="221" t="s">
        <v>6412</v>
      </c>
    </row>
    <row r="1792" spans="1:2">
      <c r="A1792" s="171" t="s">
        <v>6183</v>
      </c>
      <c r="B1792" s="221" t="s">
        <v>6413</v>
      </c>
    </row>
    <row r="1793" spans="1:2">
      <c r="A1793" s="171" t="s">
        <v>6183</v>
      </c>
      <c r="B1793" s="221" t="s">
        <v>6414</v>
      </c>
    </row>
    <row r="1794" spans="1:2">
      <c r="A1794" s="171" t="s">
        <v>6183</v>
      </c>
      <c r="B1794" s="221" t="s">
        <v>6415</v>
      </c>
    </row>
    <row r="1795" spans="1:2">
      <c r="A1795" s="171" t="s">
        <v>6183</v>
      </c>
      <c r="B1795" s="221" t="s">
        <v>6416</v>
      </c>
    </row>
    <row r="1796" spans="1:2">
      <c r="A1796" s="171" t="s">
        <v>6183</v>
      </c>
      <c r="B1796" s="221" t="s">
        <v>6417</v>
      </c>
    </row>
    <row r="1797" spans="1:2">
      <c r="A1797" s="171" t="s">
        <v>6183</v>
      </c>
      <c r="B1797" s="221" t="s">
        <v>6419</v>
      </c>
    </row>
    <row r="1798" spans="1:2">
      <c r="A1798" s="171" t="s">
        <v>6183</v>
      </c>
      <c r="B1798" s="221" t="s">
        <v>6420</v>
      </c>
    </row>
    <row r="1799" spans="1:2">
      <c r="A1799" s="171" t="s">
        <v>6183</v>
      </c>
      <c r="B1799" s="221" t="s">
        <v>6421</v>
      </c>
    </row>
    <row r="1800" spans="1:2">
      <c r="A1800" s="171" t="s">
        <v>6183</v>
      </c>
      <c r="B1800" s="221" t="s">
        <v>6422</v>
      </c>
    </row>
    <row r="1801" spans="1:2">
      <c r="A1801" s="171" t="s">
        <v>6183</v>
      </c>
      <c r="B1801" s="221" t="s">
        <v>6423</v>
      </c>
    </row>
    <row r="1802" spans="1:2">
      <c r="A1802" s="171" t="s">
        <v>6183</v>
      </c>
      <c r="B1802" s="221" t="s">
        <v>6424</v>
      </c>
    </row>
    <row r="1803" spans="1:2">
      <c r="A1803" s="171" t="s">
        <v>6183</v>
      </c>
      <c r="B1803" s="221" t="s">
        <v>6425</v>
      </c>
    </row>
    <row r="1804" spans="1:2">
      <c r="A1804" s="171" t="s">
        <v>6183</v>
      </c>
      <c r="B1804" s="221" t="s">
        <v>6426</v>
      </c>
    </row>
    <row r="1805" spans="1:2">
      <c r="A1805" s="171" t="s">
        <v>6183</v>
      </c>
      <c r="B1805" s="221" t="s">
        <v>6427</v>
      </c>
    </row>
    <row r="1806" spans="1:2">
      <c r="A1806" s="171" t="s">
        <v>6183</v>
      </c>
      <c r="B1806" s="221" t="s">
        <v>6428</v>
      </c>
    </row>
    <row r="1807" spans="1:2">
      <c r="A1807" s="171" t="s">
        <v>6183</v>
      </c>
      <c r="B1807" s="221" t="s">
        <v>6429</v>
      </c>
    </row>
    <row r="1808" spans="1:2">
      <c r="A1808" s="171" t="s">
        <v>6183</v>
      </c>
      <c r="B1808" s="221" t="s">
        <v>6430</v>
      </c>
    </row>
    <row r="1809" spans="1:2">
      <c r="A1809" s="171" t="s">
        <v>6183</v>
      </c>
      <c r="B1809" s="221" t="s">
        <v>6436</v>
      </c>
    </row>
    <row r="1810" spans="1:2">
      <c r="A1810" s="171" t="s">
        <v>6183</v>
      </c>
      <c r="B1810" s="221" t="s">
        <v>6437</v>
      </c>
    </row>
    <row r="1811" spans="1:2">
      <c r="A1811" s="171" t="s">
        <v>6183</v>
      </c>
      <c r="B1811" s="221" t="s">
        <v>6438</v>
      </c>
    </row>
    <row r="1812" spans="1:2">
      <c r="A1812" s="171" t="s">
        <v>6183</v>
      </c>
      <c r="B1812" s="221" t="s">
        <v>6439</v>
      </c>
    </row>
    <row r="1813" spans="1:2">
      <c r="A1813" s="171" t="s">
        <v>6183</v>
      </c>
      <c r="B1813" s="221" t="s">
        <v>6441</v>
      </c>
    </row>
    <row r="1814" spans="1:2">
      <c r="A1814" s="171" t="s">
        <v>6183</v>
      </c>
      <c r="B1814" s="221" t="s">
        <v>6442</v>
      </c>
    </row>
    <row r="1815" spans="1:2">
      <c r="A1815" s="171" t="s">
        <v>6183</v>
      </c>
      <c r="B1815" s="221" t="s">
        <v>6443</v>
      </c>
    </row>
    <row r="1816" spans="1:2">
      <c r="A1816" s="171" t="s">
        <v>6183</v>
      </c>
      <c r="B1816" s="221" t="s">
        <v>6444</v>
      </c>
    </row>
    <row r="1817" spans="1:2">
      <c r="A1817" s="171" t="s">
        <v>6183</v>
      </c>
      <c r="B1817" s="221" t="s">
        <v>6446</v>
      </c>
    </row>
    <row r="1818" spans="1:2">
      <c r="A1818" s="171" t="s">
        <v>6183</v>
      </c>
      <c r="B1818" s="221" t="s">
        <v>6447</v>
      </c>
    </row>
    <row r="1819" spans="1:2">
      <c r="A1819" s="171" t="s">
        <v>6183</v>
      </c>
      <c r="B1819" s="221" t="s">
        <v>6448</v>
      </c>
    </row>
    <row r="1820" spans="1:2">
      <c r="A1820" s="171" t="s">
        <v>6183</v>
      </c>
      <c r="B1820" s="221" t="s">
        <v>6449</v>
      </c>
    </row>
    <row r="1821" spans="1:2">
      <c r="A1821" s="171" t="s">
        <v>6183</v>
      </c>
      <c r="B1821" s="221" t="s">
        <v>6450</v>
      </c>
    </row>
    <row r="1822" spans="1:2">
      <c r="A1822" s="171" t="s">
        <v>6183</v>
      </c>
      <c r="B1822" s="221" t="s">
        <v>6451</v>
      </c>
    </row>
    <row r="1823" spans="1:2">
      <c r="A1823" s="171" t="s">
        <v>6183</v>
      </c>
      <c r="B1823" s="221" t="s">
        <v>6453</v>
      </c>
    </row>
    <row r="1824" spans="1:2">
      <c r="A1824" s="171" t="s">
        <v>6183</v>
      </c>
      <c r="B1824" s="221" t="s">
        <v>6454</v>
      </c>
    </row>
    <row r="1825" spans="1:2">
      <c r="A1825" s="171" t="s">
        <v>6183</v>
      </c>
      <c r="B1825" s="221" t="s">
        <v>6455</v>
      </c>
    </row>
    <row r="1826" spans="1:2">
      <c r="A1826" s="171" t="s">
        <v>6183</v>
      </c>
      <c r="B1826" s="221" t="s">
        <v>6456</v>
      </c>
    </row>
    <row r="1827" spans="1:2">
      <c r="A1827" s="171" t="s">
        <v>6183</v>
      </c>
      <c r="B1827" s="221" t="s">
        <v>6457</v>
      </c>
    </row>
    <row r="1828" spans="1:2">
      <c r="A1828" s="171" t="s">
        <v>6183</v>
      </c>
      <c r="B1828" s="221" t="s">
        <v>6458</v>
      </c>
    </row>
    <row r="1829" spans="1:2">
      <c r="A1829" s="171" t="s">
        <v>6183</v>
      </c>
      <c r="B1829" s="221" t="s">
        <v>6460</v>
      </c>
    </row>
    <row r="1830" spans="1:2">
      <c r="A1830" s="171" t="s">
        <v>6183</v>
      </c>
      <c r="B1830" s="221" t="s">
        <v>6461</v>
      </c>
    </row>
    <row r="1831" spans="1:2">
      <c r="A1831" s="171" t="s">
        <v>6183</v>
      </c>
      <c r="B1831" s="221" t="s">
        <v>6463</v>
      </c>
    </row>
    <row r="1832" spans="1:2">
      <c r="A1832" s="171" t="s">
        <v>6183</v>
      </c>
      <c r="B1832" s="221" t="s">
        <v>6464</v>
      </c>
    </row>
    <row r="1833" spans="1:2">
      <c r="A1833" s="171" t="s">
        <v>6183</v>
      </c>
      <c r="B1833" s="221" t="s">
        <v>6465</v>
      </c>
    </row>
    <row r="1834" spans="1:2">
      <c r="A1834" s="171" t="s">
        <v>6183</v>
      </c>
      <c r="B1834" s="221" t="s">
        <v>6466</v>
      </c>
    </row>
    <row r="1835" spans="1:2">
      <c r="A1835" s="171" t="s">
        <v>6183</v>
      </c>
      <c r="B1835" s="221" t="s">
        <v>6467</v>
      </c>
    </row>
    <row r="1836" spans="1:2">
      <c r="A1836" s="171" t="s">
        <v>6183</v>
      </c>
      <c r="B1836" s="221" t="s">
        <v>6468</v>
      </c>
    </row>
    <row r="1837" spans="1:2">
      <c r="A1837" s="171" t="s">
        <v>6183</v>
      </c>
      <c r="B1837" s="221" t="s">
        <v>6469</v>
      </c>
    </row>
    <row r="1838" spans="1:2">
      <c r="A1838" s="171" t="s">
        <v>6183</v>
      </c>
      <c r="B1838" s="221" t="s">
        <v>6470</v>
      </c>
    </row>
    <row r="1839" spans="1:2">
      <c r="A1839" s="171" t="s">
        <v>6183</v>
      </c>
      <c r="B1839" s="221" t="s">
        <v>6471</v>
      </c>
    </row>
    <row r="1840" spans="1:2">
      <c r="A1840" s="171" t="s">
        <v>6183</v>
      </c>
      <c r="B1840" s="221" t="s">
        <v>6472</v>
      </c>
    </row>
    <row r="1841" spans="1:2">
      <c r="A1841" s="171" t="s">
        <v>6183</v>
      </c>
      <c r="B1841" s="221" t="s">
        <v>6473</v>
      </c>
    </row>
    <row r="1842" spans="1:2">
      <c r="A1842" s="171" t="s">
        <v>6183</v>
      </c>
      <c r="B1842" s="221" t="s">
        <v>6474</v>
      </c>
    </row>
    <row r="1843" spans="1:2">
      <c r="A1843" s="171" t="s">
        <v>6183</v>
      </c>
      <c r="B1843" s="221" t="s">
        <v>6475</v>
      </c>
    </row>
    <row r="1844" spans="1:2">
      <c r="A1844" s="171" t="s">
        <v>6183</v>
      </c>
      <c r="B1844" s="221" t="s">
        <v>6476</v>
      </c>
    </row>
    <row r="1845" spans="1:2">
      <c r="A1845" s="171" t="s">
        <v>6183</v>
      </c>
      <c r="B1845" s="221" t="s">
        <v>6477</v>
      </c>
    </row>
    <row r="1846" spans="1:2">
      <c r="A1846" s="171" t="s">
        <v>6183</v>
      </c>
      <c r="B1846" s="221" t="s">
        <v>6478</v>
      </c>
    </row>
    <row r="1847" spans="1:2">
      <c r="A1847" s="171" t="s">
        <v>6183</v>
      </c>
      <c r="B1847" s="221" t="s">
        <v>6479</v>
      </c>
    </row>
    <row r="1848" spans="1:2">
      <c r="A1848" s="171" t="s">
        <v>6183</v>
      </c>
      <c r="B1848" s="221" t="s">
        <v>6480</v>
      </c>
    </row>
    <row r="1849" spans="1:2">
      <c r="A1849" s="171" t="s">
        <v>6183</v>
      </c>
      <c r="B1849" s="221" t="s">
        <v>6481</v>
      </c>
    </row>
    <row r="1850" spans="1:2">
      <c r="A1850" s="171" t="s">
        <v>6183</v>
      </c>
      <c r="B1850" s="221" t="s">
        <v>6482</v>
      </c>
    </row>
    <row r="1851" spans="1:2">
      <c r="A1851" s="171" t="s">
        <v>6183</v>
      </c>
      <c r="B1851" s="221" t="s">
        <v>6484</v>
      </c>
    </row>
    <row r="1852" spans="1:2">
      <c r="A1852" s="171" t="s">
        <v>6183</v>
      </c>
      <c r="B1852" s="221" t="s">
        <v>6485</v>
      </c>
    </row>
    <row r="1853" spans="1:2">
      <c r="A1853" s="171" t="s">
        <v>6183</v>
      </c>
      <c r="B1853" s="221" t="s">
        <v>6487</v>
      </c>
    </row>
    <row r="1854" spans="1:2">
      <c r="A1854" s="171" t="s">
        <v>6183</v>
      </c>
      <c r="B1854" s="221" t="s">
        <v>6488</v>
      </c>
    </row>
    <row r="1855" spans="1:2">
      <c r="A1855" s="171" t="s">
        <v>6183</v>
      </c>
      <c r="B1855" s="221" t="s">
        <v>6491</v>
      </c>
    </row>
    <row r="1856" spans="1:2">
      <c r="A1856" s="171" t="s">
        <v>6183</v>
      </c>
      <c r="B1856" s="221" t="s">
        <v>6492</v>
      </c>
    </row>
    <row r="1857" spans="1:5">
      <c r="A1857" s="171" t="s">
        <v>6183</v>
      </c>
      <c r="B1857" s="221" t="s">
        <v>6493</v>
      </c>
    </row>
    <row r="1858" spans="1:5">
      <c r="A1858" s="171" t="s">
        <v>6183</v>
      </c>
      <c r="B1858" s="221" t="s">
        <v>6494</v>
      </c>
    </row>
    <row r="1859" spans="1:5">
      <c r="A1859" s="171" t="s">
        <v>6183</v>
      </c>
      <c r="B1859" s="221" t="s">
        <v>3674</v>
      </c>
    </row>
    <row r="1860" spans="1:5">
      <c r="A1860" s="171" t="s">
        <v>6183</v>
      </c>
      <c r="B1860" s="221" t="s">
        <v>6495</v>
      </c>
    </row>
    <row r="1861" spans="1:5">
      <c r="A1861" s="171" t="s">
        <v>6183</v>
      </c>
      <c r="B1861" s="221" t="s">
        <v>6497</v>
      </c>
    </row>
    <row r="1862" spans="1:5">
      <c r="A1862" s="171" t="s">
        <v>6183</v>
      </c>
      <c r="B1862" s="221" t="s">
        <v>6498</v>
      </c>
    </row>
    <row r="1863" spans="1:5">
      <c r="A1863" s="171" t="s">
        <v>6183</v>
      </c>
      <c r="B1863" s="221" t="s">
        <v>6500</v>
      </c>
    </row>
    <row r="1864" spans="1:5">
      <c r="A1864" s="171" t="s">
        <v>6183</v>
      </c>
      <c r="B1864" s="221" t="s">
        <v>6501</v>
      </c>
    </row>
    <row r="1865" spans="1:5">
      <c r="A1865" s="171" t="s">
        <v>6183</v>
      </c>
      <c r="B1865" s="221" t="s">
        <v>6502</v>
      </c>
    </row>
    <row r="1866" spans="1:5">
      <c r="A1866" s="171" t="s">
        <v>6183</v>
      </c>
      <c r="B1866" s="221" t="s">
        <v>6503</v>
      </c>
    </row>
    <row r="1867" spans="1:5">
      <c r="A1867" s="171" t="s">
        <v>6504</v>
      </c>
      <c r="B1867" s="221" t="s">
        <v>6505</v>
      </c>
      <c r="C1867" s="171" t="s">
        <v>11</v>
      </c>
      <c r="D1867" s="171" t="s">
        <v>6506</v>
      </c>
      <c r="E1867" s="171" t="s">
        <v>5649</v>
      </c>
    </row>
    <row r="1868" spans="1:5">
      <c r="A1868" s="171" t="s">
        <v>6504</v>
      </c>
      <c r="B1868" s="221" t="s">
        <v>6507</v>
      </c>
      <c r="C1868" s="171" t="s">
        <v>11</v>
      </c>
      <c r="D1868" s="171" t="s">
        <v>6506</v>
      </c>
      <c r="E1868" s="171" t="s">
        <v>5649</v>
      </c>
    </row>
    <row r="1869" spans="1:5">
      <c r="A1869" s="171" t="s">
        <v>6504</v>
      </c>
      <c r="B1869" s="221" t="s">
        <v>6508</v>
      </c>
      <c r="C1869" s="171" t="s">
        <v>11</v>
      </c>
      <c r="D1869" s="171" t="s">
        <v>6506</v>
      </c>
      <c r="E1869" s="171" t="s">
        <v>5649</v>
      </c>
    </row>
    <row r="1870" spans="1:5">
      <c r="A1870" s="171" t="s">
        <v>6504</v>
      </c>
      <c r="B1870" s="221" t="s">
        <v>6509</v>
      </c>
      <c r="C1870" s="171" t="s">
        <v>11</v>
      </c>
      <c r="D1870" s="171" t="s">
        <v>6506</v>
      </c>
      <c r="E1870" s="171" t="s">
        <v>5649</v>
      </c>
    </row>
    <row r="1871" spans="1:5">
      <c r="A1871" s="171" t="s">
        <v>6504</v>
      </c>
      <c r="B1871" s="221" t="s">
        <v>6510</v>
      </c>
      <c r="C1871" s="171" t="s">
        <v>11</v>
      </c>
      <c r="D1871" s="171" t="s">
        <v>6506</v>
      </c>
      <c r="E1871" s="171" t="s">
        <v>5649</v>
      </c>
    </row>
    <row r="1872" spans="1:5">
      <c r="A1872" s="171" t="s">
        <v>6504</v>
      </c>
      <c r="B1872" s="221" t="s">
        <v>6511</v>
      </c>
      <c r="C1872" s="171" t="s">
        <v>11</v>
      </c>
      <c r="D1872" s="171" t="s">
        <v>6506</v>
      </c>
      <c r="E1872" s="171" t="s">
        <v>5649</v>
      </c>
    </row>
    <row r="1873" spans="1:5">
      <c r="A1873" s="171" t="s">
        <v>6504</v>
      </c>
      <c r="B1873" s="221" t="s">
        <v>6512</v>
      </c>
      <c r="C1873" s="171" t="s">
        <v>11</v>
      </c>
      <c r="D1873" s="171" t="s">
        <v>6506</v>
      </c>
      <c r="E1873" s="171" t="s">
        <v>5649</v>
      </c>
    </row>
    <row r="1874" spans="1:5">
      <c r="A1874" s="171" t="s">
        <v>6504</v>
      </c>
      <c r="B1874" s="221" t="s">
        <v>6513</v>
      </c>
      <c r="C1874" s="171" t="s">
        <v>11</v>
      </c>
      <c r="D1874" s="171" t="s">
        <v>6506</v>
      </c>
      <c r="E1874" s="171" t="s">
        <v>5649</v>
      </c>
    </row>
    <row r="1875" spans="1:5">
      <c r="A1875" s="171" t="s">
        <v>6504</v>
      </c>
      <c r="B1875" s="221" t="s">
        <v>6514</v>
      </c>
      <c r="C1875" s="171" t="s">
        <v>11</v>
      </c>
      <c r="D1875" s="171" t="s">
        <v>6506</v>
      </c>
      <c r="E1875" s="171" t="s">
        <v>5649</v>
      </c>
    </row>
    <row r="1876" spans="1:5">
      <c r="A1876" s="171" t="s">
        <v>6504</v>
      </c>
      <c r="B1876" s="221" t="s">
        <v>6515</v>
      </c>
      <c r="C1876" s="171" t="s">
        <v>11</v>
      </c>
      <c r="D1876" s="171" t="s">
        <v>6506</v>
      </c>
      <c r="E1876" s="171" t="s">
        <v>5649</v>
      </c>
    </row>
    <row r="1877" spans="1:5">
      <c r="A1877" s="171" t="s">
        <v>6504</v>
      </c>
      <c r="B1877" s="221" t="s">
        <v>6516</v>
      </c>
      <c r="C1877" s="171" t="s">
        <v>11</v>
      </c>
      <c r="D1877" s="171" t="s">
        <v>6506</v>
      </c>
      <c r="E1877" s="171" t="s">
        <v>5649</v>
      </c>
    </row>
    <row r="1878" spans="1:5">
      <c r="A1878" s="171" t="s">
        <v>6504</v>
      </c>
      <c r="B1878" s="221" t="s">
        <v>6517</v>
      </c>
      <c r="C1878" s="171" t="s">
        <v>11</v>
      </c>
      <c r="D1878" s="171" t="s">
        <v>6506</v>
      </c>
      <c r="E1878" s="171" t="s">
        <v>5649</v>
      </c>
    </row>
    <row r="1879" spans="1:5">
      <c r="A1879" s="171" t="s">
        <v>6504</v>
      </c>
      <c r="B1879" s="221" t="s">
        <v>6518</v>
      </c>
      <c r="C1879" s="171" t="s">
        <v>11</v>
      </c>
      <c r="D1879" s="171" t="s">
        <v>6506</v>
      </c>
      <c r="E1879" s="171" t="s">
        <v>5649</v>
      </c>
    </row>
    <row r="1880" spans="1:5">
      <c r="A1880" s="171" t="s">
        <v>6504</v>
      </c>
      <c r="B1880" s="221" t="s">
        <v>6519</v>
      </c>
      <c r="C1880" s="171" t="s">
        <v>11</v>
      </c>
      <c r="D1880" s="171" t="s">
        <v>6506</v>
      </c>
      <c r="E1880" s="171" t="s">
        <v>5649</v>
      </c>
    </row>
    <row r="1881" spans="1:5">
      <c r="A1881" s="171" t="s">
        <v>6504</v>
      </c>
      <c r="B1881" s="221" t="s">
        <v>6520</v>
      </c>
      <c r="C1881" s="171" t="s">
        <v>11</v>
      </c>
      <c r="D1881" s="171" t="s">
        <v>6506</v>
      </c>
      <c r="E1881" s="171" t="s">
        <v>5649</v>
      </c>
    </row>
    <row r="1882" spans="1:5">
      <c r="A1882" s="171" t="s">
        <v>6504</v>
      </c>
      <c r="B1882" s="221" t="s">
        <v>6521</v>
      </c>
      <c r="C1882" s="171" t="s">
        <v>11</v>
      </c>
      <c r="D1882" s="171" t="s">
        <v>6506</v>
      </c>
      <c r="E1882" s="171" t="s">
        <v>5649</v>
      </c>
    </row>
    <row r="1883" spans="1:5">
      <c r="A1883" s="171" t="s">
        <v>6504</v>
      </c>
      <c r="B1883" s="221" t="s">
        <v>6522</v>
      </c>
      <c r="C1883" s="171" t="s">
        <v>11</v>
      </c>
      <c r="D1883" s="171" t="s">
        <v>6506</v>
      </c>
      <c r="E1883" s="171" t="s">
        <v>5649</v>
      </c>
    </row>
    <row r="1884" spans="1:5">
      <c r="A1884" s="171" t="s">
        <v>6504</v>
      </c>
      <c r="B1884" s="221" t="s">
        <v>6523</v>
      </c>
      <c r="C1884" s="171" t="s">
        <v>11</v>
      </c>
      <c r="D1884" s="171" t="s">
        <v>6506</v>
      </c>
      <c r="E1884" s="171" t="s">
        <v>5649</v>
      </c>
    </row>
    <row r="1885" spans="1:5">
      <c r="A1885" s="171" t="s">
        <v>6504</v>
      </c>
      <c r="B1885" s="221" t="s">
        <v>6524</v>
      </c>
      <c r="C1885" s="171" t="s">
        <v>11</v>
      </c>
      <c r="D1885" s="171" t="s">
        <v>6506</v>
      </c>
      <c r="E1885" s="171" t="s">
        <v>5649</v>
      </c>
    </row>
    <row r="1886" spans="1:5">
      <c r="A1886" s="171" t="s">
        <v>6504</v>
      </c>
      <c r="B1886" s="221" t="s">
        <v>6525</v>
      </c>
      <c r="C1886" s="171" t="s">
        <v>11</v>
      </c>
      <c r="D1886" s="171" t="s">
        <v>6506</v>
      </c>
      <c r="E1886" s="171" t="s">
        <v>5649</v>
      </c>
    </row>
    <row r="1887" spans="1:5">
      <c r="A1887" s="171" t="s">
        <v>6504</v>
      </c>
      <c r="B1887" s="221" t="s">
        <v>6526</v>
      </c>
      <c r="C1887" s="171" t="s">
        <v>11</v>
      </c>
      <c r="D1887" s="171" t="s">
        <v>6506</v>
      </c>
      <c r="E1887" s="171" t="s">
        <v>5649</v>
      </c>
    </row>
    <row r="1888" spans="1:5">
      <c r="A1888" s="171" t="s">
        <v>6504</v>
      </c>
      <c r="B1888" s="221" t="s">
        <v>6527</v>
      </c>
      <c r="C1888" s="171" t="s">
        <v>11</v>
      </c>
      <c r="D1888" s="171" t="s">
        <v>6506</v>
      </c>
      <c r="E1888" s="171" t="s">
        <v>5649</v>
      </c>
    </row>
    <row r="1889" spans="1:5">
      <c r="A1889" s="171" t="s">
        <v>6504</v>
      </c>
      <c r="B1889" s="221" t="s">
        <v>6528</v>
      </c>
      <c r="C1889" s="171" t="s">
        <v>11</v>
      </c>
      <c r="D1889" s="171" t="s">
        <v>6506</v>
      </c>
      <c r="E1889" s="171" t="s">
        <v>5649</v>
      </c>
    </row>
    <row r="1890" spans="1:5">
      <c r="A1890" s="171" t="s">
        <v>6504</v>
      </c>
      <c r="B1890" s="221" t="s">
        <v>2585</v>
      </c>
      <c r="C1890" s="171" t="s">
        <v>11</v>
      </c>
      <c r="D1890" s="171" t="s">
        <v>6506</v>
      </c>
      <c r="E1890" s="171" t="s">
        <v>5649</v>
      </c>
    </row>
    <row r="1891" spans="1:5">
      <c r="A1891" s="171" t="s">
        <v>6504</v>
      </c>
      <c r="B1891" s="221" t="s">
        <v>6529</v>
      </c>
      <c r="C1891" s="171" t="s">
        <v>11</v>
      </c>
      <c r="D1891" s="171" t="s">
        <v>6506</v>
      </c>
      <c r="E1891" s="171" t="s">
        <v>5649</v>
      </c>
    </row>
    <row r="1892" spans="1:5">
      <c r="A1892" s="171" t="s">
        <v>6504</v>
      </c>
      <c r="B1892" s="221" t="s">
        <v>6530</v>
      </c>
      <c r="C1892" s="171" t="s">
        <v>11</v>
      </c>
      <c r="D1892" s="171" t="s">
        <v>6506</v>
      </c>
      <c r="E1892" s="171" t="s">
        <v>5649</v>
      </c>
    </row>
    <row r="1893" spans="1:5">
      <c r="A1893" s="171" t="s">
        <v>6504</v>
      </c>
      <c r="B1893" s="221" t="s">
        <v>6531</v>
      </c>
      <c r="C1893" s="171" t="s">
        <v>11</v>
      </c>
      <c r="D1893" s="171" t="s">
        <v>6506</v>
      </c>
      <c r="E1893" s="171" t="s">
        <v>5649</v>
      </c>
    </row>
    <row r="1894" spans="1:5">
      <c r="A1894" s="171" t="s">
        <v>6504</v>
      </c>
      <c r="B1894" s="221" t="s">
        <v>6532</v>
      </c>
      <c r="C1894" s="171" t="s">
        <v>11</v>
      </c>
      <c r="D1894" s="171" t="s">
        <v>6506</v>
      </c>
      <c r="E1894" s="171" t="s">
        <v>5649</v>
      </c>
    </row>
    <row r="1895" spans="1:5">
      <c r="A1895" s="171" t="s">
        <v>6504</v>
      </c>
      <c r="B1895" s="221" t="s">
        <v>6533</v>
      </c>
      <c r="C1895" s="171" t="s">
        <v>11</v>
      </c>
      <c r="D1895" s="171" t="s">
        <v>6506</v>
      </c>
      <c r="E1895" s="171" t="s">
        <v>5649</v>
      </c>
    </row>
    <row r="1896" spans="1:5">
      <c r="A1896" s="171" t="s">
        <v>6504</v>
      </c>
      <c r="B1896" s="221" t="s">
        <v>6534</v>
      </c>
      <c r="C1896" s="171" t="s">
        <v>11</v>
      </c>
      <c r="D1896" s="171" t="s">
        <v>6506</v>
      </c>
      <c r="E1896" s="171" t="s">
        <v>5649</v>
      </c>
    </row>
    <row r="1897" spans="1:5">
      <c r="A1897" s="171" t="s">
        <v>6504</v>
      </c>
      <c r="B1897" s="221" t="s">
        <v>6535</v>
      </c>
      <c r="C1897" s="171" t="s">
        <v>11</v>
      </c>
      <c r="D1897" s="171" t="s">
        <v>6506</v>
      </c>
      <c r="E1897" s="171" t="s">
        <v>5649</v>
      </c>
    </row>
    <row r="1898" spans="1:5">
      <c r="A1898" s="171" t="s">
        <v>6504</v>
      </c>
      <c r="B1898" s="221" t="s">
        <v>6536</v>
      </c>
      <c r="C1898" s="171" t="s">
        <v>11</v>
      </c>
      <c r="D1898" s="171" t="s">
        <v>6506</v>
      </c>
      <c r="E1898" s="171" t="s">
        <v>5649</v>
      </c>
    </row>
    <row r="1899" spans="1:5">
      <c r="A1899" s="171" t="s">
        <v>6504</v>
      </c>
      <c r="B1899" s="221" t="s">
        <v>2560</v>
      </c>
      <c r="C1899" s="171" t="s">
        <v>11</v>
      </c>
      <c r="D1899" s="171" t="s">
        <v>6506</v>
      </c>
      <c r="E1899" s="171" t="s">
        <v>5649</v>
      </c>
    </row>
    <row r="1900" spans="1:5">
      <c r="A1900" s="171" t="s">
        <v>6504</v>
      </c>
      <c r="B1900" s="221" t="s">
        <v>6537</v>
      </c>
      <c r="C1900" s="171" t="s">
        <v>11</v>
      </c>
      <c r="D1900" s="171" t="s">
        <v>6506</v>
      </c>
      <c r="E1900" s="171" t="s">
        <v>5649</v>
      </c>
    </row>
    <row r="1901" spans="1:5">
      <c r="A1901" s="171" t="s">
        <v>6504</v>
      </c>
      <c r="B1901" s="221" t="s">
        <v>6540</v>
      </c>
      <c r="C1901" s="171" t="s">
        <v>11</v>
      </c>
      <c r="D1901" s="171" t="s">
        <v>6541</v>
      </c>
      <c r="E1901" s="171" t="s">
        <v>5649</v>
      </c>
    </row>
    <row r="1902" spans="1:5">
      <c r="A1902" s="171" t="s">
        <v>6504</v>
      </c>
      <c r="B1902" s="221" t="s">
        <v>6542</v>
      </c>
      <c r="C1902" s="171" t="s">
        <v>11</v>
      </c>
      <c r="D1902" s="171" t="s">
        <v>353</v>
      </c>
      <c r="E1902" s="171" t="s">
        <v>5649</v>
      </c>
    </row>
    <row r="1903" spans="1:5">
      <c r="A1903" s="171" t="s">
        <v>6504</v>
      </c>
      <c r="B1903" s="221" t="s">
        <v>6543</v>
      </c>
      <c r="C1903" s="171" t="s">
        <v>11</v>
      </c>
      <c r="D1903" s="171" t="s">
        <v>6544</v>
      </c>
      <c r="E1903" s="171" t="s">
        <v>5649</v>
      </c>
    </row>
    <row r="1904" spans="1:5">
      <c r="A1904" s="171" t="s">
        <v>6504</v>
      </c>
      <c r="B1904" s="221" t="s">
        <v>6545</v>
      </c>
      <c r="C1904" s="171" t="s">
        <v>11</v>
      </c>
      <c r="D1904" s="171" t="s">
        <v>6544</v>
      </c>
      <c r="E1904" s="171" t="s">
        <v>5649</v>
      </c>
    </row>
    <row r="1905" spans="1:5">
      <c r="A1905" s="171" t="s">
        <v>6504</v>
      </c>
      <c r="B1905" s="221" t="s">
        <v>6546</v>
      </c>
      <c r="C1905" s="171" t="s">
        <v>11</v>
      </c>
      <c r="D1905" s="171" t="s">
        <v>6544</v>
      </c>
      <c r="E1905" s="171" t="s">
        <v>5649</v>
      </c>
    </row>
    <row r="1906" spans="1:5">
      <c r="A1906" s="171" t="s">
        <v>6504</v>
      </c>
      <c r="B1906" s="221" t="s">
        <v>6547</v>
      </c>
      <c r="C1906" s="171" t="s">
        <v>11</v>
      </c>
      <c r="D1906" s="171" t="s">
        <v>6544</v>
      </c>
      <c r="E1906" s="171" t="s">
        <v>5649</v>
      </c>
    </row>
    <row r="1907" spans="1:5">
      <c r="A1907" s="171" t="s">
        <v>6504</v>
      </c>
      <c r="B1907" s="221" t="s">
        <v>6548</v>
      </c>
      <c r="C1907" s="171" t="s">
        <v>11</v>
      </c>
      <c r="D1907" s="171" t="s">
        <v>6544</v>
      </c>
      <c r="E1907" s="171" t="s">
        <v>5649</v>
      </c>
    </row>
    <row r="1908" spans="1:5">
      <c r="A1908" s="171" t="s">
        <v>6504</v>
      </c>
      <c r="B1908" s="221" t="s">
        <v>6549</v>
      </c>
      <c r="C1908" s="171" t="s">
        <v>11</v>
      </c>
      <c r="D1908" s="171" t="s">
        <v>6544</v>
      </c>
      <c r="E1908" s="171" t="s">
        <v>5649</v>
      </c>
    </row>
    <row r="1909" spans="1:5">
      <c r="A1909" s="171" t="s">
        <v>6504</v>
      </c>
      <c r="B1909" s="221" t="s">
        <v>6550</v>
      </c>
      <c r="C1909" s="171" t="s">
        <v>11</v>
      </c>
      <c r="D1909" s="171" t="s">
        <v>6544</v>
      </c>
      <c r="E1909" s="171" t="s">
        <v>5649</v>
      </c>
    </row>
    <row r="1910" spans="1:5">
      <c r="A1910" s="171" t="s">
        <v>6504</v>
      </c>
      <c r="B1910" s="221" t="s">
        <v>6551</v>
      </c>
      <c r="C1910" s="171" t="s">
        <v>11</v>
      </c>
      <c r="D1910" s="171" t="s">
        <v>6544</v>
      </c>
      <c r="E1910" s="171" t="s">
        <v>5649</v>
      </c>
    </row>
    <row r="1911" spans="1:5">
      <c r="A1911" s="171" t="s">
        <v>6504</v>
      </c>
      <c r="B1911" s="221" t="s">
        <v>6552</v>
      </c>
      <c r="C1911" s="171" t="s">
        <v>11</v>
      </c>
      <c r="D1911" s="171" t="s">
        <v>6544</v>
      </c>
      <c r="E1911" s="171" t="s">
        <v>5649</v>
      </c>
    </row>
    <row r="1912" spans="1:5">
      <c r="A1912" s="171" t="s">
        <v>6504</v>
      </c>
      <c r="B1912" s="221" t="s">
        <v>6553</v>
      </c>
      <c r="C1912" s="171" t="s">
        <v>11</v>
      </c>
      <c r="D1912" s="171" t="s">
        <v>6544</v>
      </c>
      <c r="E1912" s="171" t="s">
        <v>5649</v>
      </c>
    </row>
    <row r="1913" spans="1:5">
      <c r="A1913" s="171" t="s">
        <v>6504</v>
      </c>
      <c r="B1913" s="221" t="s">
        <v>6554</v>
      </c>
      <c r="C1913" s="171" t="s">
        <v>11</v>
      </c>
      <c r="D1913" s="171" t="s">
        <v>6544</v>
      </c>
      <c r="E1913" s="171" t="s">
        <v>5649</v>
      </c>
    </row>
    <row r="1914" spans="1:5">
      <c r="A1914" s="171" t="s">
        <v>6504</v>
      </c>
      <c r="B1914" s="221" t="s">
        <v>6555</v>
      </c>
      <c r="C1914" s="171" t="s">
        <v>11</v>
      </c>
      <c r="D1914" s="171" t="s">
        <v>6544</v>
      </c>
      <c r="E1914" s="171" t="s">
        <v>5649</v>
      </c>
    </row>
    <row r="1915" spans="1:5">
      <c r="A1915" s="171" t="s">
        <v>6504</v>
      </c>
      <c r="B1915" s="221" t="s">
        <v>9002</v>
      </c>
      <c r="C1915" s="171" t="s">
        <v>11</v>
      </c>
      <c r="D1915" s="171" t="s">
        <v>6544</v>
      </c>
      <c r="E1915" s="171" t="s">
        <v>5649</v>
      </c>
    </row>
    <row r="1916" spans="1:5">
      <c r="A1916" s="171" t="s">
        <v>6504</v>
      </c>
      <c r="B1916" s="221" t="s">
        <v>6556</v>
      </c>
      <c r="C1916" s="171" t="s">
        <v>11</v>
      </c>
      <c r="D1916" s="171" t="s">
        <v>6544</v>
      </c>
      <c r="E1916" s="171" t="s">
        <v>5649</v>
      </c>
    </row>
    <row r="1917" spans="1:5">
      <c r="A1917" s="171" t="s">
        <v>6504</v>
      </c>
      <c r="B1917" s="221" t="s">
        <v>6557</v>
      </c>
      <c r="C1917" s="171" t="s">
        <v>11</v>
      </c>
      <c r="D1917" s="171" t="s">
        <v>6544</v>
      </c>
      <c r="E1917" s="171" t="s">
        <v>5649</v>
      </c>
    </row>
    <row r="1918" spans="1:5">
      <c r="A1918" s="171" t="s">
        <v>6504</v>
      </c>
      <c r="B1918" s="221" t="s">
        <v>6558</v>
      </c>
      <c r="C1918" s="171" t="s">
        <v>11</v>
      </c>
      <c r="D1918" s="171" t="s">
        <v>6544</v>
      </c>
      <c r="E1918" s="171" t="s">
        <v>5649</v>
      </c>
    </row>
    <row r="1919" spans="1:5">
      <c r="A1919" s="171" t="s">
        <v>6504</v>
      </c>
      <c r="B1919" s="221" t="s">
        <v>6559</v>
      </c>
      <c r="C1919" s="171" t="s">
        <v>11</v>
      </c>
      <c r="D1919" s="171" t="s">
        <v>6544</v>
      </c>
      <c r="E1919" s="171" t="s">
        <v>5649</v>
      </c>
    </row>
    <row r="1920" spans="1:5">
      <c r="A1920" s="171" t="s">
        <v>6504</v>
      </c>
      <c r="B1920" s="221" t="s">
        <v>6560</v>
      </c>
      <c r="C1920" s="171" t="s">
        <v>11</v>
      </c>
      <c r="D1920" s="171" t="s">
        <v>6544</v>
      </c>
      <c r="E1920" s="171" t="s">
        <v>5649</v>
      </c>
    </row>
    <row r="1921" spans="1:5">
      <c r="A1921" s="171" t="s">
        <v>6504</v>
      </c>
      <c r="B1921" s="221" t="s">
        <v>6561</v>
      </c>
      <c r="C1921" s="171" t="s">
        <v>11</v>
      </c>
      <c r="D1921" s="171" t="s">
        <v>6544</v>
      </c>
      <c r="E1921" s="171" t="s">
        <v>5649</v>
      </c>
    </row>
    <row r="1922" spans="1:5">
      <c r="A1922" s="171" t="s">
        <v>6504</v>
      </c>
      <c r="B1922" s="221" t="s">
        <v>6562</v>
      </c>
      <c r="C1922" s="171" t="s">
        <v>11</v>
      </c>
      <c r="D1922" s="171" t="s">
        <v>6544</v>
      </c>
      <c r="E1922" s="171" t="s">
        <v>5649</v>
      </c>
    </row>
    <row r="1923" spans="1:5">
      <c r="A1923" s="171" t="s">
        <v>6504</v>
      </c>
      <c r="B1923" s="221" t="s">
        <v>6563</v>
      </c>
      <c r="C1923" s="171" t="s">
        <v>11</v>
      </c>
      <c r="D1923" s="171" t="s">
        <v>6544</v>
      </c>
      <c r="E1923" s="171" t="s">
        <v>5649</v>
      </c>
    </row>
    <row r="1924" spans="1:5">
      <c r="A1924" s="171" t="s">
        <v>6504</v>
      </c>
      <c r="B1924" s="221" t="s">
        <v>6564</v>
      </c>
      <c r="C1924" s="171" t="s">
        <v>11</v>
      </c>
      <c r="D1924" s="171" t="s">
        <v>6544</v>
      </c>
      <c r="E1924" s="171" t="s">
        <v>5649</v>
      </c>
    </row>
    <row r="1925" spans="1:5">
      <c r="A1925" s="171" t="s">
        <v>6504</v>
      </c>
      <c r="B1925" s="221" t="s">
        <v>6565</v>
      </c>
      <c r="C1925" s="171" t="s">
        <v>11</v>
      </c>
      <c r="D1925" s="171" t="s">
        <v>6544</v>
      </c>
      <c r="E1925" s="171" t="s">
        <v>5649</v>
      </c>
    </row>
    <row r="1926" spans="1:5">
      <c r="A1926" s="171" t="s">
        <v>6504</v>
      </c>
      <c r="B1926" s="221" t="s">
        <v>6566</v>
      </c>
      <c r="C1926" s="171" t="s">
        <v>11</v>
      </c>
      <c r="D1926" s="171" t="s">
        <v>6544</v>
      </c>
      <c r="E1926" s="171" t="s">
        <v>5649</v>
      </c>
    </row>
    <row r="1927" spans="1:5">
      <c r="A1927" s="171" t="s">
        <v>6504</v>
      </c>
      <c r="B1927" s="221" t="s">
        <v>6567</v>
      </c>
      <c r="C1927" s="171" t="s">
        <v>11</v>
      </c>
      <c r="D1927" s="171" t="s">
        <v>6544</v>
      </c>
      <c r="E1927" s="171" t="s">
        <v>5649</v>
      </c>
    </row>
    <row r="1928" spans="1:5">
      <c r="A1928" s="171" t="s">
        <v>6504</v>
      </c>
      <c r="B1928" s="221" t="s">
        <v>6568</v>
      </c>
      <c r="C1928" s="171" t="s">
        <v>11</v>
      </c>
      <c r="D1928" s="171" t="s">
        <v>6544</v>
      </c>
      <c r="E1928" s="171" t="s">
        <v>5649</v>
      </c>
    </row>
    <row r="1929" spans="1:5">
      <c r="A1929" s="171" t="s">
        <v>6504</v>
      </c>
      <c r="B1929" s="221" t="s">
        <v>6569</v>
      </c>
      <c r="C1929" s="171" t="s">
        <v>11</v>
      </c>
      <c r="D1929" s="171" t="s">
        <v>6544</v>
      </c>
      <c r="E1929" s="171" t="s">
        <v>5649</v>
      </c>
    </row>
    <row r="1930" spans="1:5">
      <c r="A1930" s="171" t="s">
        <v>6504</v>
      </c>
      <c r="B1930" s="221" t="s">
        <v>6570</v>
      </c>
      <c r="C1930" s="171" t="s">
        <v>11</v>
      </c>
      <c r="D1930" s="171" t="s">
        <v>6544</v>
      </c>
      <c r="E1930" s="171" t="s">
        <v>5649</v>
      </c>
    </row>
    <row r="1931" spans="1:5">
      <c r="A1931" s="171" t="s">
        <v>6504</v>
      </c>
      <c r="B1931" s="221" t="s">
        <v>6571</v>
      </c>
      <c r="C1931" s="171" t="s">
        <v>11</v>
      </c>
      <c r="D1931" s="171" t="s">
        <v>6544</v>
      </c>
      <c r="E1931" s="171" t="s">
        <v>5649</v>
      </c>
    </row>
    <row r="1932" spans="1:5">
      <c r="A1932" s="171" t="s">
        <v>6504</v>
      </c>
      <c r="B1932" s="221" t="s">
        <v>6572</v>
      </c>
      <c r="C1932" s="171" t="s">
        <v>11</v>
      </c>
      <c r="D1932" s="171" t="s">
        <v>6544</v>
      </c>
      <c r="E1932" s="171" t="s">
        <v>5649</v>
      </c>
    </row>
    <row r="1933" spans="1:5">
      <c r="A1933" s="171" t="s">
        <v>6504</v>
      </c>
      <c r="B1933" s="221" t="s">
        <v>6573</v>
      </c>
      <c r="C1933" s="171" t="s">
        <v>11</v>
      </c>
      <c r="D1933" s="171" t="s">
        <v>6544</v>
      </c>
      <c r="E1933" s="171" t="s">
        <v>5649</v>
      </c>
    </row>
    <row r="1934" spans="1:5">
      <c r="A1934" s="171" t="s">
        <v>6504</v>
      </c>
      <c r="B1934" s="221" t="s">
        <v>6574</v>
      </c>
      <c r="C1934" s="171" t="s">
        <v>11</v>
      </c>
      <c r="D1934" s="171" t="s">
        <v>6544</v>
      </c>
      <c r="E1934" s="171" t="s">
        <v>5649</v>
      </c>
    </row>
    <row r="1935" spans="1:5">
      <c r="A1935" s="171" t="s">
        <v>6504</v>
      </c>
      <c r="B1935" s="221" t="s">
        <v>6575</v>
      </c>
      <c r="C1935" s="171" t="s">
        <v>11</v>
      </c>
      <c r="D1935" s="171" t="s">
        <v>6544</v>
      </c>
      <c r="E1935" s="171" t="s">
        <v>5649</v>
      </c>
    </row>
    <row r="1936" spans="1:5">
      <c r="A1936" s="171" t="s">
        <v>6504</v>
      </c>
      <c r="B1936" s="221" t="s">
        <v>6576</v>
      </c>
      <c r="C1936" s="171" t="s">
        <v>11</v>
      </c>
      <c r="D1936" s="171" t="s">
        <v>6544</v>
      </c>
      <c r="E1936" s="171" t="s">
        <v>5649</v>
      </c>
    </row>
    <row r="1937" spans="1:5">
      <c r="A1937" s="171" t="s">
        <v>6504</v>
      </c>
      <c r="B1937" s="221" t="s">
        <v>6577</v>
      </c>
      <c r="C1937" s="171" t="s">
        <v>11</v>
      </c>
      <c r="D1937" s="171" t="s">
        <v>6544</v>
      </c>
      <c r="E1937" s="171" t="s">
        <v>5649</v>
      </c>
    </row>
    <row r="1938" spans="1:5">
      <c r="A1938" s="171" t="s">
        <v>6504</v>
      </c>
      <c r="B1938" s="221" t="s">
        <v>6578</v>
      </c>
      <c r="C1938" s="171" t="s">
        <v>11</v>
      </c>
      <c r="D1938" s="171" t="s">
        <v>6544</v>
      </c>
      <c r="E1938" s="171" t="s">
        <v>5649</v>
      </c>
    </row>
    <row r="1939" spans="1:5">
      <c r="A1939" s="171" t="s">
        <v>6504</v>
      </c>
      <c r="B1939" s="221" t="s">
        <v>6579</v>
      </c>
      <c r="C1939" s="171" t="s">
        <v>11</v>
      </c>
      <c r="D1939" s="171" t="s">
        <v>6544</v>
      </c>
      <c r="E1939" s="171" t="s">
        <v>5649</v>
      </c>
    </row>
    <row r="1940" spans="1:5">
      <c r="A1940" s="171" t="s">
        <v>6504</v>
      </c>
      <c r="B1940" s="221" t="s">
        <v>6580</v>
      </c>
      <c r="C1940" s="171" t="s">
        <v>11</v>
      </c>
      <c r="D1940" s="171" t="s">
        <v>6544</v>
      </c>
      <c r="E1940" s="171" t="s">
        <v>5649</v>
      </c>
    </row>
    <row r="1941" spans="1:5">
      <c r="A1941" s="171" t="s">
        <v>6504</v>
      </c>
      <c r="B1941" s="221" t="s">
        <v>6581</v>
      </c>
      <c r="C1941" s="171" t="s">
        <v>11</v>
      </c>
      <c r="D1941" s="171" t="s">
        <v>6582</v>
      </c>
      <c r="E1941" s="171" t="s">
        <v>5649</v>
      </c>
    </row>
    <row r="1942" spans="1:5">
      <c r="A1942" s="171" t="s">
        <v>6504</v>
      </c>
      <c r="B1942" s="221" t="s">
        <v>6583</v>
      </c>
      <c r="C1942" s="171" t="s">
        <v>11</v>
      </c>
      <c r="D1942" s="171" t="s">
        <v>6582</v>
      </c>
      <c r="E1942" s="171" t="s">
        <v>5649</v>
      </c>
    </row>
    <row r="1943" spans="1:5">
      <c r="A1943" s="171" t="s">
        <v>6504</v>
      </c>
      <c r="B1943" s="221" t="s">
        <v>6584</v>
      </c>
      <c r="C1943" s="171" t="s">
        <v>11</v>
      </c>
      <c r="D1943" s="171" t="s">
        <v>6582</v>
      </c>
      <c r="E1943" s="171" t="s">
        <v>5649</v>
      </c>
    </row>
    <row r="1944" spans="1:5">
      <c r="A1944" s="171" t="s">
        <v>6504</v>
      </c>
      <c r="B1944" s="221" t="s">
        <v>6585</v>
      </c>
      <c r="C1944" s="171" t="s">
        <v>11</v>
      </c>
      <c r="D1944" s="171" t="s">
        <v>6582</v>
      </c>
      <c r="E1944" s="171" t="s">
        <v>5649</v>
      </c>
    </row>
    <row r="1945" spans="1:5">
      <c r="A1945" s="171" t="s">
        <v>6504</v>
      </c>
      <c r="B1945" s="221" t="s">
        <v>6586</v>
      </c>
      <c r="C1945" s="171" t="s">
        <v>11</v>
      </c>
      <c r="D1945" s="171" t="s">
        <v>6582</v>
      </c>
      <c r="E1945" s="171" t="s">
        <v>5649</v>
      </c>
    </row>
    <row r="1946" spans="1:5">
      <c r="A1946" s="171" t="s">
        <v>6504</v>
      </c>
      <c r="B1946" s="221" t="s">
        <v>6587</v>
      </c>
      <c r="C1946" s="171" t="s">
        <v>11</v>
      </c>
      <c r="D1946" s="171" t="s">
        <v>6582</v>
      </c>
      <c r="E1946" s="171" t="s">
        <v>5649</v>
      </c>
    </row>
    <row r="1947" spans="1:5">
      <c r="A1947" s="171" t="s">
        <v>6504</v>
      </c>
      <c r="B1947" s="221" t="s">
        <v>6588</v>
      </c>
      <c r="C1947" s="171" t="s">
        <v>11</v>
      </c>
      <c r="D1947" s="171" t="s">
        <v>6582</v>
      </c>
      <c r="E1947" s="171" t="s">
        <v>5649</v>
      </c>
    </row>
    <row r="1948" spans="1:5">
      <c r="A1948" s="171" t="s">
        <v>6504</v>
      </c>
      <c r="B1948" s="221" t="s">
        <v>6589</v>
      </c>
      <c r="C1948" s="171" t="s">
        <v>11</v>
      </c>
      <c r="D1948" s="171" t="s">
        <v>6582</v>
      </c>
      <c r="E1948" s="171" t="s">
        <v>5649</v>
      </c>
    </row>
    <row r="1949" spans="1:5">
      <c r="A1949" s="171" t="s">
        <v>6504</v>
      </c>
      <c r="B1949" s="221" t="s">
        <v>6590</v>
      </c>
      <c r="C1949" s="171" t="s">
        <v>11</v>
      </c>
      <c r="D1949" s="171" t="s">
        <v>6582</v>
      </c>
      <c r="E1949" s="171" t="s">
        <v>5649</v>
      </c>
    </row>
    <row r="1950" spans="1:5">
      <c r="A1950" s="171" t="s">
        <v>6504</v>
      </c>
      <c r="B1950" s="221" t="s">
        <v>6591</v>
      </c>
      <c r="C1950" s="171" t="s">
        <v>11</v>
      </c>
      <c r="D1950" s="171" t="s">
        <v>6582</v>
      </c>
      <c r="E1950" s="171" t="s">
        <v>5649</v>
      </c>
    </row>
    <row r="1951" spans="1:5">
      <c r="A1951" s="171" t="s">
        <v>6504</v>
      </c>
      <c r="B1951" s="221" t="s">
        <v>6592</v>
      </c>
      <c r="C1951" s="171" t="s">
        <v>11</v>
      </c>
      <c r="D1951" s="171" t="s">
        <v>6582</v>
      </c>
      <c r="E1951" s="171" t="s">
        <v>5649</v>
      </c>
    </row>
    <row r="1952" spans="1:5">
      <c r="A1952" s="171" t="s">
        <v>6504</v>
      </c>
      <c r="B1952" s="221" t="s">
        <v>6593</v>
      </c>
      <c r="C1952" s="171" t="s">
        <v>11</v>
      </c>
      <c r="D1952" s="171" t="s">
        <v>6582</v>
      </c>
      <c r="E1952" s="171" t="s">
        <v>5649</v>
      </c>
    </row>
    <row r="1953" spans="1:5">
      <c r="A1953" s="171" t="s">
        <v>6504</v>
      </c>
      <c r="B1953" s="221" t="s">
        <v>6594</v>
      </c>
      <c r="C1953" s="171" t="s">
        <v>11</v>
      </c>
      <c r="D1953" s="171" t="s">
        <v>6582</v>
      </c>
      <c r="E1953" s="171" t="s">
        <v>5649</v>
      </c>
    </row>
    <row r="1954" spans="1:5">
      <c r="A1954" s="171" t="s">
        <v>6504</v>
      </c>
      <c r="B1954" s="221" t="s">
        <v>6595</v>
      </c>
      <c r="C1954" s="171" t="s">
        <v>11</v>
      </c>
      <c r="D1954" s="171" t="s">
        <v>6582</v>
      </c>
      <c r="E1954" s="171" t="s">
        <v>5649</v>
      </c>
    </row>
    <row r="1955" spans="1:5">
      <c r="A1955" s="171" t="s">
        <v>6504</v>
      </c>
      <c r="B1955" s="221" t="s">
        <v>6596</v>
      </c>
      <c r="C1955" s="171" t="s">
        <v>11</v>
      </c>
      <c r="D1955" s="171" t="s">
        <v>6582</v>
      </c>
      <c r="E1955" s="171" t="s">
        <v>5649</v>
      </c>
    </row>
    <row r="1956" spans="1:5">
      <c r="A1956" s="171" t="s">
        <v>6504</v>
      </c>
      <c r="B1956" s="221" t="s">
        <v>6597</v>
      </c>
      <c r="C1956" s="171" t="s">
        <v>11</v>
      </c>
      <c r="D1956" s="171" t="s">
        <v>6582</v>
      </c>
      <c r="E1956" s="171" t="s">
        <v>5649</v>
      </c>
    </row>
    <row r="1957" spans="1:5">
      <c r="A1957" s="171" t="s">
        <v>6504</v>
      </c>
      <c r="B1957" s="221" t="s">
        <v>6598</v>
      </c>
      <c r="C1957" s="171" t="s">
        <v>11</v>
      </c>
      <c r="D1957" s="171" t="s">
        <v>6582</v>
      </c>
      <c r="E1957" s="171" t="s">
        <v>5649</v>
      </c>
    </row>
    <row r="1958" spans="1:5">
      <c r="A1958" s="171" t="s">
        <v>6504</v>
      </c>
      <c r="B1958" s="221" t="s">
        <v>6599</v>
      </c>
      <c r="C1958" s="171" t="s">
        <v>11</v>
      </c>
      <c r="D1958" s="171" t="s">
        <v>6582</v>
      </c>
      <c r="E1958" s="171" t="s">
        <v>5649</v>
      </c>
    </row>
    <row r="1959" spans="1:5">
      <c r="A1959" s="171" t="s">
        <v>6504</v>
      </c>
      <c r="B1959" s="221" t="s">
        <v>6600</v>
      </c>
      <c r="C1959" s="171" t="s">
        <v>11</v>
      </c>
      <c r="D1959" s="171" t="s">
        <v>6582</v>
      </c>
      <c r="E1959" s="171" t="s">
        <v>5649</v>
      </c>
    </row>
    <row r="1960" spans="1:5">
      <c r="A1960" s="171" t="s">
        <v>6504</v>
      </c>
      <c r="B1960" s="221" t="s">
        <v>6601</v>
      </c>
      <c r="C1960" s="171" t="s">
        <v>11</v>
      </c>
      <c r="D1960" s="171" t="s">
        <v>6582</v>
      </c>
      <c r="E1960" s="171" t="s">
        <v>5649</v>
      </c>
    </row>
    <row r="1961" spans="1:5">
      <c r="A1961" s="171" t="s">
        <v>6504</v>
      </c>
      <c r="B1961" s="221" t="s">
        <v>5166</v>
      </c>
      <c r="C1961" s="171" t="s">
        <v>11</v>
      </c>
      <c r="D1961" s="171" t="s">
        <v>6582</v>
      </c>
      <c r="E1961" s="171" t="s">
        <v>5649</v>
      </c>
    </row>
    <row r="1962" spans="1:5">
      <c r="A1962" s="171" t="s">
        <v>6504</v>
      </c>
      <c r="B1962" s="221" t="s">
        <v>6602</v>
      </c>
      <c r="C1962" s="171" t="s">
        <v>11</v>
      </c>
      <c r="D1962" s="171" t="s">
        <v>6582</v>
      </c>
      <c r="E1962" s="171" t="s">
        <v>5649</v>
      </c>
    </row>
    <row r="1963" spans="1:5">
      <c r="A1963" s="171" t="s">
        <v>6504</v>
      </c>
      <c r="B1963" s="221" t="s">
        <v>6603</v>
      </c>
      <c r="C1963" s="171" t="s">
        <v>11</v>
      </c>
      <c r="D1963" s="171" t="s">
        <v>6582</v>
      </c>
      <c r="E1963" s="171" t="s">
        <v>5649</v>
      </c>
    </row>
    <row r="1964" spans="1:5">
      <c r="A1964" s="171" t="s">
        <v>6504</v>
      </c>
      <c r="B1964" s="221" t="s">
        <v>6604</v>
      </c>
      <c r="C1964" s="171" t="s">
        <v>11</v>
      </c>
      <c r="D1964" s="171" t="s">
        <v>6582</v>
      </c>
      <c r="E1964" s="171" t="s">
        <v>5649</v>
      </c>
    </row>
    <row r="1965" spans="1:5">
      <c r="A1965" s="171" t="s">
        <v>6504</v>
      </c>
      <c r="B1965" s="221" t="s">
        <v>6605</v>
      </c>
      <c r="C1965" s="171" t="s">
        <v>11</v>
      </c>
      <c r="D1965" s="171" t="s">
        <v>6582</v>
      </c>
      <c r="E1965" s="171" t="s">
        <v>5649</v>
      </c>
    </row>
    <row r="1966" spans="1:5">
      <c r="A1966" s="171" t="s">
        <v>6504</v>
      </c>
      <c r="B1966" s="221" t="s">
        <v>6606</v>
      </c>
      <c r="C1966" s="171" t="s">
        <v>11</v>
      </c>
      <c r="D1966" s="171" t="s">
        <v>6582</v>
      </c>
      <c r="E1966" s="171" t="s">
        <v>5649</v>
      </c>
    </row>
    <row r="1967" spans="1:5">
      <c r="A1967" s="171" t="s">
        <v>6504</v>
      </c>
      <c r="B1967" s="221" t="s">
        <v>6607</v>
      </c>
      <c r="C1967" s="171" t="s">
        <v>11</v>
      </c>
      <c r="D1967" s="171" t="s">
        <v>6582</v>
      </c>
      <c r="E1967" s="171" t="s">
        <v>5649</v>
      </c>
    </row>
    <row r="1968" spans="1:5">
      <c r="A1968" s="171" t="s">
        <v>6504</v>
      </c>
      <c r="B1968" s="221" t="s">
        <v>6608</v>
      </c>
      <c r="C1968" s="171" t="s">
        <v>11</v>
      </c>
      <c r="D1968" s="171" t="s">
        <v>6582</v>
      </c>
      <c r="E1968" s="171" t="s">
        <v>5649</v>
      </c>
    </row>
    <row r="1969" spans="1:5">
      <c r="A1969" s="171" t="s">
        <v>6504</v>
      </c>
      <c r="B1969" s="221" t="s">
        <v>6609</v>
      </c>
      <c r="C1969" s="171" t="s">
        <v>11</v>
      </c>
      <c r="D1969" s="171" t="s">
        <v>6582</v>
      </c>
      <c r="E1969" s="171" t="s">
        <v>5649</v>
      </c>
    </row>
    <row r="1970" spans="1:5">
      <c r="A1970" s="171" t="s">
        <v>6504</v>
      </c>
      <c r="B1970" s="221" t="s">
        <v>5223</v>
      </c>
      <c r="C1970" s="171" t="s">
        <v>11</v>
      </c>
      <c r="D1970" s="171" t="s">
        <v>6582</v>
      </c>
      <c r="E1970" s="171" t="s">
        <v>5649</v>
      </c>
    </row>
    <row r="1971" spans="1:5">
      <c r="A1971" s="171" t="s">
        <v>6504</v>
      </c>
      <c r="B1971" s="221" t="s">
        <v>6610</v>
      </c>
      <c r="C1971" s="171" t="s">
        <v>11</v>
      </c>
      <c r="D1971" s="171" t="s">
        <v>6582</v>
      </c>
      <c r="E1971" s="171" t="s">
        <v>5649</v>
      </c>
    </row>
    <row r="1972" spans="1:5">
      <c r="A1972" s="171" t="s">
        <v>6504</v>
      </c>
      <c r="B1972" s="221" t="s">
        <v>6611</v>
      </c>
      <c r="C1972" s="171" t="s">
        <v>11</v>
      </c>
      <c r="D1972" s="171" t="s">
        <v>6582</v>
      </c>
      <c r="E1972" s="171" t="s">
        <v>5649</v>
      </c>
    </row>
    <row r="1973" spans="1:5">
      <c r="A1973" s="171" t="s">
        <v>6504</v>
      </c>
      <c r="B1973" s="221" t="s">
        <v>6612</v>
      </c>
      <c r="C1973" s="171" t="s">
        <v>11</v>
      </c>
      <c r="D1973" s="171" t="s">
        <v>6582</v>
      </c>
      <c r="E1973" s="171" t="s">
        <v>5649</v>
      </c>
    </row>
    <row r="1974" spans="1:5">
      <c r="A1974" s="171" t="s">
        <v>6504</v>
      </c>
      <c r="B1974" s="221" t="s">
        <v>6613</v>
      </c>
      <c r="C1974" s="171" t="s">
        <v>11</v>
      </c>
      <c r="D1974" s="171" t="s">
        <v>6582</v>
      </c>
      <c r="E1974" s="171" t="s">
        <v>5649</v>
      </c>
    </row>
    <row r="1975" spans="1:5">
      <c r="A1975" s="171" t="s">
        <v>6504</v>
      </c>
      <c r="B1975" s="221" t="s">
        <v>6614</v>
      </c>
      <c r="C1975" s="171" t="s">
        <v>11</v>
      </c>
      <c r="D1975" s="171" t="s">
        <v>6582</v>
      </c>
      <c r="E1975" s="171" t="s">
        <v>5649</v>
      </c>
    </row>
    <row r="1976" spans="1:5">
      <c r="A1976" s="171" t="s">
        <v>6504</v>
      </c>
      <c r="B1976" s="221" t="s">
        <v>3415</v>
      </c>
      <c r="C1976" s="171" t="s">
        <v>11</v>
      </c>
      <c r="D1976" s="171" t="s">
        <v>6582</v>
      </c>
      <c r="E1976" s="171" t="s">
        <v>5649</v>
      </c>
    </row>
    <row r="1977" spans="1:5">
      <c r="A1977" s="171" t="s">
        <v>6504</v>
      </c>
      <c r="B1977" s="221" t="s">
        <v>6615</v>
      </c>
      <c r="C1977" s="171" t="s">
        <v>11</v>
      </c>
      <c r="D1977" s="171" t="s">
        <v>6582</v>
      </c>
      <c r="E1977" s="171" t="s">
        <v>5649</v>
      </c>
    </row>
    <row r="1978" spans="1:5">
      <c r="A1978" s="171" t="s">
        <v>6504</v>
      </c>
      <c r="B1978" s="221" t="s">
        <v>6616</v>
      </c>
      <c r="C1978" s="171" t="s">
        <v>11</v>
      </c>
      <c r="D1978" s="171" t="s">
        <v>6582</v>
      </c>
      <c r="E1978" s="171" t="s">
        <v>5649</v>
      </c>
    </row>
    <row r="1979" spans="1:5">
      <c r="A1979" s="171" t="s">
        <v>6504</v>
      </c>
      <c r="B1979" s="221" t="s">
        <v>6617</v>
      </c>
      <c r="C1979" s="171" t="s">
        <v>11</v>
      </c>
      <c r="D1979" s="171" t="s">
        <v>6582</v>
      </c>
      <c r="E1979" s="171" t="s">
        <v>5649</v>
      </c>
    </row>
    <row r="1980" spans="1:5">
      <c r="A1980" s="171" t="s">
        <v>6504</v>
      </c>
      <c r="B1980" s="221" t="s">
        <v>6618</v>
      </c>
      <c r="C1980" s="171" t="s">
        <v>11</v>
      </c>
      <c r="D1980" s="171" t="s">
        <v>6582</v>
      </c>
      <c r="E1980" s="171" t="s">
        <v>5649</v>
      </c>
    </row>
    <row r="1981" spans="1:5">
      <c r="A1981" s="171" t="s">
        <v>6504</v>
      </c>
      <c r="B1981" s="221" t="s">
        <v>6651</v>
      </c>
      <c r="C1981" s="171" t="s">
        <v>11</v>
      </c>
      <c r="E1981" s="171" t="s">
        <v>6652</v>
      </c>
    </row>
    <row r="1982" spans="1:5">
      <c r="A1982" s="171" t="s">
        <v>6504</v>
      </c>
      <c r="B1982" s="221" t="s">
        <v>6734</v>
      </c>
      <c r="C1982" s="171" t="s">
        <v>11</v>
      </c>
      <c r="E1982" s="171" t="s">
        <v>6652</v>
      </c>
    </row>
    <row r="1983" spans="1:5">
      <c r="A1983" s="171" t="s">
        <v>6504</v>
      </c>
      <c r="B1983" s="221" t="s">
        <v>6993</v>
      </c>
      <c r="C1983" s="171" t="s">
        <v>11</v>
      </c>
      <c r="E1983" s="171" t="s">
        <v>6652</v>
      </c>
    </row>
    <row r="1984" spans="1:5">
      <c r="A1984" s="171" t="s">
        <v>6504</v>
      </c>
      <c r="B1984" s="221" t="s">
        <v>7022</v>
      </c>
      <c r="C1984" s="171" t="s">
        <v>11</v>
      </c>
      <c r="E1984" s="171" t="s">
        <v>6652</v>
      </c>
    </row>
    <row r="1985" spans="1:5">
      <c r="A1985" s="171" t="s">
        <v>6504</v>
      </c>
      <c r="B1985" s="221" t="s">
        <v>7070</v>
      </c>
      <c r="C1985" s="171" t="s">
        <v>11</v>
      </c>
      <c r="E1985" s="171" t="s">
        <v>6652</v>
      </c>
    </row>
    <row r="1986" spans="1:5">
      <c r="A1986" s="171" t="s">
        <v>6504</v>
      </c>
      <c r="B1986" s="221" t="s">
        <v>7006</v>
      </c>
      <c r="C1986" s="171" t="s">
        <v>11</v>
      </c>
      <c r="E1986" s="171" t="s">
        <v>7007</v>
      </c>
    </row>
    <row r="1987" spans="1:5">
      <c r="A1987" s="171" t="s">
        <v>6504</v>
      </c>
      <c r="B1987" s="221" t="s">
        <v>6647</v>
      </c>
      <c r="C1987" s="171" t="s">
        <v>11</v>
      </c>
      <c r="E1987" s="171" t="s">
        <v>5558</v>
      </c>
    </row>
    <row r="1988" spans="1:5">
      <c r="A1988" s="171" t="s">
        <v>6504</v>
      </c>
      <c r="B1988" s="221" t="s">
        <v>6735</v>
      </c>
      <c r="C1988" s="171" t="s">
        <v>11</v>
      </c>
      <c r="E1988" s="171" t="s">
        <v>5558</v>
      </c>
    </row>
    <row r="1989" spans="1:5">
      <c r="A1989" s="171" t="s">
        <v>6504</v>
      </c>
      <c r="B1989" s="221" t="s">
        <v>6736</v>
      </c>
      <c r="C1989" s="171" t="s">
        <v>11</v>
      </c>
      <c r="E1989" s="171" t="s">
        <v>5558</v>
      </c>
    </row>
    <row r="1990" spans="1:5">
      <c r="A1990" s="171" t="s">
        <v>6504</v>
      </c>
      <c r="B1990" s="221" t="s">
        <v>6742</v>
      </c>
      <c r="C1990" s="171" t="s">
        <v>11</v>
      </c>
      <c r="E1990" s="171" t="s">
        <v>5558</v>
      </c>
    </row>
    <row r="1991" spans="1:5">
      <c r="A1991" s="171" t="s">
        <v>6504</v>
      </c>
      <c r="B1991" s="221" t="s">
        <v>6966</v>
      </c>
      <c r="C1991" s="171" t="s">
        <v>11</v>
      </c>
      <c r="E1991" s="171" t="s">
        <v>5558</v>
      </c>
    </row>
    <row r="1992" spans="1:5">
      <c r="A1992" s="171" t="s">
        <v>6504</v>
      </c>
      <c r="B1992" s="221" t="s">
        <v>6981</v>
      </c>
      <c r="C1992" s="171" t="s">
        <v>11</v>
      </c>
      <c r="E1992" s="171" t="s">
        <v>5558</v>
      </c>
    </row>
    <row r="1993" spans="1:5">
      <c r="A1993" s="171" t="s">
        <v>6504</v>
      </c>
      <c r="B1993" s="221" t="s">
        <v>7008</v>
      </c>
      <c r="C1993" s="171" t="s">
        <v>11</v>
      </c>
      <c r="E1993" s="171" t="s">
        <v>5558</v>
      </c>
    </row>
    <row r="1994" spans="1:5">
      <c r="A1994" s="171" t="s">
        <v>6504</v>
      </c>
      <c r="B1994" s="221" t="s">
        <v>7024</v>
      </c>
      <c r="C1994" s="171" t="s">
        <v>11</v>
      </c>
      <c r="E1994" s="171" t="s">
        <v>5558</v>
      </c>
    </row>
    <row r="1995" spans="1:5">
      <c r="A1995" s="171" t="s">
        <v>6504</v>
      </c>
      <c r="B1995" s="221" t="s">
        <v>7030</v>
      </c>
      <c r="C1995" s="171" t="s">
        <v>11</v>
      </c>
      <c r="E1995" s="171" t="s">
        <v>5558</v>
      </c>
    </row>
    <row r="1996" spans="1:5">
      <c r="A1996" s="171" t="s">
        <v>6504</v>
      </c>
      <c r="B1996" s="221" t="s">
        <v>7040</v>
      </c>
      <c r="C1996" s="171" t="s">
        <v>11</v>
      </c>
      <c r="E1996" s="171" t="s">
        <v>5558</v>
      </c>
    </row>
    <row r="1997" spans="1:5">
      <c r="A1997" s="171" t="s">
        <v>6504</v>
      </c>
      <c r="B1997" s="221" t="s">
        <v>6649</v>
      </c>
      <c r="C1997" s="171" t="s">
        <v>11</v>
      </c>
      <c r="E1997" s="171" t="s">
        <v>6650</v>
      </c>
    </row>
    <row r="1998" spans="1:5">
      <c r="A1998" s="171" t="s">
        <v>6504</v>
      </c>
      <c r="B1998" s="221" t="s">
        <v>6665</v>
      </c>
      <c r="C1998" s="171" t="s">
        <v>11</v>
      </c>
      <c r="E1998" s="171" t="s">
        <v>6650</v>
      </c>
    </row>
    <row r="1999" spans="1:5">
      <c r="A1999" s="171" t="s">
        <v>6504</v>
      </c>
      <c r="B1999" s="221" t="s">
        <v>6722</v>
      </c>
      <c r="C1999" s="171" t="s">
        <v>11</v>
      </c>
      <c r="E1999" s="171" t="s">
        <v>6650</v>
      </c>
    </row>
    <row r="2000" spans="1:5">
      <c r="A2000" s="171" t="s">
        <v>6504</v>
      </c>
      <c r="B2000" s="221" t="s">
        <v>6743</v>
      </c>
      <c r="C2000" s="171" t="s">
        <v>11</v>
      </c>
      <c r="E2000" s="171" t="s">
        <v>6650</v>
      </c>
    </row>
    <row r="2001" spans="1:5">
      <c r="A2001" s="171" t="s">
        <v>6504</v>
      </c>
      <c r="B2001" s="221" t="s">
        <v>6911</v>
      </c>
      <c r="C2001" s="171" t="s">
        <v>11</v>
      </c>
      <c r="E2001" s="171" t="s">
        <v>6650</v>
      </c>
    </row>
    <row r="2002" spans="1:5">
      <c r="A2002" s="171" t="s">
        <v>6504</v>
      </c>
      <c r="B2002" s="221" t="s">
        <v>6964</v>
      </c>
      <c r="C2002" s="171" t="s">
        <v>11</v>
      </c>
      <c r="E2002" s="171" t="s">
        <v>6650</v>
      </c>
    </row>
    <row r="2003" spans="1:5">
      <c r="A2003" s="171" t="s">
        <v>6504</v>
      </c>
      <c r="B2003" s="221" t="s">
        <v>7009</v>
      </c>
      <c r="C2003" s="171" t="s">
        <v>11</v>
      </c>
      <c r="E2003" s="171" t="s">
        <v>6650</v>
      </c>
    </row>
    <row r="2004" spans="1:5">
      <c r="A2004" s="171" t="s">
        <v>6504</v>
      </c>
      <c r="B2004" s="221" t="s">
        <v>7064</v>
      </c>
      <c r="C2004" s="171" t="s">
        <v>11</v>
      </c>
      <c r="E2004" s="171" t="s">
        <v>6650</v>
      </c>
    </row>
    <row r="2005" spans="1:5">
      <c r="A2005" s="171" t="s">
        <v>6504</v>
      </c>
      <c r="B2005" s="221" t="s">
        <v>6625</v>
      </c>
      <c r="C2005" s="171" t="s">
        <v>11</v>
      </c>
      <c r="E2005" s="171" t="s">
        <v>6626</v>
      </c>
    </row>
    <row r="2006" spans="1:5">
      <c r="A2006" s="171" t="s">
        <v>6504</v>
      </c>
      <c r="B2006" s="221" t="s">
        <v>6641</v>
      </c>
      <c r="C2006" s="171" t="s">
        <v>11</v>
      </c>
      <c r="E2006" s="171" t="s">
        <v>6626</v>
      </c>
    </row>
    <row r="2007" spans="1:5">
      <c r="A2007" s="171" t="s">
        <v>6504</v>
      </c>
      <c r="B2007" s="221" t="s">
        <v>6664</v>
      </c>
      <c r="C2007" s="171" t="s">
        <v>11</v>
      </c>
      <c r="E2007" s="171" t="s">
        <v>6626</v>
      </c>
    </row>
    <row r="2008" spans="1:5">
      <c r="A2008" s="171" t="s">
        <v>6504</v>
      </c>
      <c r="B2008" s="221" t="s">
        <v>6721</v>
      </c>
      <c r="C2008" s="171" t="s">
        <v>11</v>
      </c>
      <c r="E2008" s="171" t="s">
        <v>6626</v>
      </c>
    </row>
    <row r="2009" spans="1:5">
      <c r="A2009" s="171" t="s">
        <v>6504</v>
      </c>
      <c r="B2009" s="221" t="s">
        <v>6725</v>
      </c>
      <c r="C2009" s="171" t="s">
        <v>11</v>
      </c>
      <c r="E2009" s="171" t="s">
        <v>6626</v>
      </c>
    </row>
    <row r="2010" spans="1:5">
      <c r="A2010" s="171" t="s">
        <v>6504</v>
      </c>
      <c r="B2010" s="221" t="s">
        <v>6726</v>
      </c>
      <c r="C2010" s="171" t="s">
        <v>11</v>
      </c>
      <c r="E2010" s="171" t="s">
        <v>6626</v>
      </c>
    </row>
    <row r="2011" spans="1:5">
      <c r="A2011" s="171" t="s">
        <v>6504</v>
      </c>
      <c r="B2011" s="221" t="s">
        <v>6744</v>
      </c>
      <c r="C2011" s="171" t="s">
        <v>11</v>
      </c>
      <c r="E2011" s="171" t="s">
        <v>6626</v>
      </c>
    </row>
    <row r="2012" spans="1:5">
      <c r="A2012" s="171" t="s">
        <v>6504</v>
      </c>
      <c r="B2012" s="221" t="s">
        <v>6752</v>
      </c>
      <c r="C2012" s="171" t="s">
        <v>11</v>
      </c>
      <c r="E2012" s="171" t="s">
        <v>6626</v>
      </c>
    </row>
    <row r="2013" spans="1:5">
      <c r="A2013" s="171" t="s">
        <v>6504</v>
      </c>
      <c r="B2013" s="221" t="s">
        <v>6774</v>
      </c>
      <c r="C2013" s="171" t="s">
        <v>11</v>
      </c>
      <c r="E2013" s="171" t="s">
        <v>6626</v>
      </c>
    </row>
    <row r="2014" spans="1:5">
      <c r="A2014" s="171" t="s">
        <v>6504</v>
      </c>
      <c r="B2014" s="221" t="s">
        <v>2756</v>
      </c>
      <c r="C2014" s="171" t="s">
        <v>11</v>
      </c>
      <c r="E2014" s="171" t="s">
        <v>6626</v>
      </c>
    </row>
    <row r="2015" spans="1:5">
      <c r="A2015" s="171" t="s">
        <v>6504</v>
      </c>
      <c r="B2015" s="221" t="s">
        <v>2755</v>
      </c>
      <c r="C2015" s="171" t="s">
        <v>11</v>
      </c>
      <c r="E2015" s="171" t="s">
        <v>6626</v>
      </c>
    </row>
    <row r="2016" spans="1:5">
      <c r="A2016" s="171" t="s">
        <v>6504</v>
      </c>
      <c r="B2016" s="221" t="s">
        <v>6962</v>
      </c>
      <c r="C2016" s="171" t="s">
        <v>11</v>
      </c>
      <c r="E2016" s="171" t="s">
        <v>6626</v>
      </c>
    </row>
    <row r="2017" spans="1:5">
      <c r="A2017" s="171" t="s">
        <v>6504</v>
      </c>
      <c r="B2017" s="221" t="s">
        <v>6969</v>
      </c>
      <c r="C2017" s="171" t="s">
        <v>11</v>
      </c>
      <c r="E2017" s="171" t="s">
        <v>6626</v>
      </c>
    </row>
    <row r="2018" spans="1:5">
      <c r="A2018" s="171" t="s">
        <v>6504</v>
      </c>
      <c r="B2018" s="221" t="s">
        <v>6980</v>
      </c>
      <c r="C2018" s="171" t="s">
        <v>11</v>
      </c>
      <c r="E2018" s="171" t="s">
        <v>6626</v>
      </c>
    </row>
    <row r="2019" spans="1:5">
      <c r="A2019" s="171" t="s">
        <v>6504</v>
      </c>
      <c r="B2019" s="221" t="s">
        <v>7015</v>
      </c>
      <c r="C2019" s="171" t="s">
        <v>11</v>
      </c>
      <c r="E2019" s="171" t="s">
        <v>6626</v>
      </c>
    </row>
    <row r="2020" spans="1:5">
      <c r="A2020" s="171" t="s">
        <v>6504</v>
      </c>
      <c r="B2020" s="221" t="s">
        <v>7039</v>
      </c>
      <c r="C2020" s="171" t="s">
        <v>11</v>
      </c>
      <c r="E2020" s="171" t="s">
        <v>6626</v>
      </c>
    </row>
    <row r="2021" spans="1:5">
      <c r="A2021" s="171" t="s">
        <v>6504</v>
      </c>
      <c r="B2021" s="221" t="s">
        <v>7065</v>
      </c>
      <c r="C2021" s="171" t="s">
        <v>11</v>
      </c>
      <c r="E2021" s="171" t="s">
        <v>6626</v>
      </c>
    </row>
    <row r="2022" spans="1:5">
      <c r="A2022" s="171" t="s">
        <v>6504</v>
      </c>
      <c r="B2022" s="221" t="s">
        <v>7073</v>
      </c>
      <c r="C2022" s="171" t="s">
        <v>11</v>
      </c>
      <c r="E2022" s="171" t="s">
        <v>6626</v>
      </c>
    </row>
    <row r="2023" spans="1:5">
      <c r="A2023" s="171" t="s">
        <v>6504</v>
      </c>
      <c r="B2023" s="221" t="s">
        <v>6666</v>
      </c>
      <c r="C2023" s="171" t="s">
        <v>11</v>
      </c>
      <c r="E2023" s="171" t="s">
        <v>6667</v>
      </c>
    </row>
    <row r="2024" spans="1:5">
      <c r="A2024" s="171" t="s">
        <v>6504</v>
      </c>
      <c r="B2024" s="221" t="s">
        <v>6754</v>
      </c>
      <c r="C2024" s="171" t="s">
        <v>11</v>
      </c>
      <c r="E2024" s="171" t="s">
        <v>6667</v>
      </c>
    </row>
    <row r="2025" spans="1:5">
      <c r="A2025" s="171" t="s">
        <v>6504</v>
      </c>
      <c r="B2025" s="221" t="s">
        <v>6760</v>
      </c>
      <c r="C2025" s="171" t="s">
        <v>11</v>
      </c>
      <c r="E2025" s="171" t="s">
        <v>6667</v>
      </c>
    </row>
    <row r="2026" spans="1:5">
      <c r="A2026" s="171" t="s">
        <v>6504</v>
      </c>
      <c r="B2026" s="221" t="s">
        <v>6667</v>
      </c>
      <c r="C2026" s="171" t="s">
        <v>11</v>
      </c>
      <c r="E2026" s="171" t="s">
        <v>6667</v>
      </c>
    </row>
    <row r="2027" spans="1:5">
      <c r="A2027" s="171" t="s">
        <v>6504</v>
      </c>
      <c r="B2027" s="221" t="s">
        <v>6924</v>
      </c>
      <c r="C2027" s="171" t="s">
        <v>11</v>
      </c>
      <c r="E2027" s="171" t="s">
        <v>6667</v>
      </c>
    </row>
    <row r="2028" spans="1:5">
      <c r="A2028" s="171" t="s">
        <v>6504</v>
      </c>
      <c r="B2028" s="221" t="s">
        <v>6925</v>
      </c>
      <c r="C2028" s="171" t="s">
        <v>11</v>
      </c>
      <c r="E2028" s="171" t="s">
        <v>6667</v>
      </c>
    </row>
    <row r="2029" spans="1:5">
      <c r="A2029" s="171" t="s">
        <v>6504</v>
      </c>
      <c r="B2029" s="221" t="s">
        <v>6968</v>
      </c>
      <c r="C2029" s="171" t="s">
        <v>11</v>
      </c>
      <c r="E2029" s="171" t="s">
        <v>6667</v>
      </c>
    </row>
    <row r="2030" spans="1:5">
      <c r="A2030" s="171" t="s">
        <v>6504</v>
      </c>
      <c r="B2030" s="221" t="s">
        <v>6979</v>
      </c>
      <c r="C2030" s="171" t="s">
        <v>11</v>
      </c>
      <c r="E2030" s="171" t="s">
        <v>6667</v>
      </c>
    </row>
    <row r="2031" spans="1:5">
      <c r="A2031" s="171" t="s">
        <v>6504</v>
      </c>
      <c r="B2031" s="221" t="s">
        <v>6987</v>
      </c>
      <c r="C2031" s="171" t="s">
        <v>11</v>
      </c>
      <c r="E2031" s="171" t="s">
        <v>6667</v>
      </c>
    </row>
    <row r="2032" spans="1:5">
      <c r="A2032" s="171" t="s">
        <v>6504</v>
      </c>
      <c r="B2032" s="221" t="s">
        <v>7069</v>
      </c>
      <c r="C2032" s="171" t="s">
        <v>11</v>
      </c>
      <c r="E2032" s="171" t="s">
        <v>6667</v>
      </c>
    </row>
    <row r="2033" spans="1:5">
      <c r="A2033" s="171" t="s">
        <v>6504</v>
      </c>
      <c r="B2033" s="221" t="s">
        <v>7071</v>
      </c>
      <c r="C2033" s="171" t="s">
        <v>11</v>
      </c>
      <c r="E2033" s="171" t="s">
        <v>6667</v>
      </c>
    </row>
    <row r="2034" spans="1:5">
      <c r="A2034" s="171" t="s">
        <v>6504</v>
      </c>
      <c r="B2034" s="221" t="s">
        <v>6995</v>
      </c>
      <c r="C2034" s="171" t="s">
        <v>11</v>
      </c>
      <c r="E2034" s="171" t="s">
        <v>5111</v>
      </c>
    </row>
    <row r="2035" spans="1:5">
      <c r="A2035" s="171" t="s">
        <v>6504</v>
      </c>
      <c r="B2035" s="221" t="s">
        <v>7013</v>
      </c>
      <c r="C2035" s="171" t="s">
        <v>11</v>
      </c>
      <c r="E2035" s="171" t="s">
        <v>5111</v>
      </c>
    </row>
    <row r="2036" spans="1:5">
      <c r="A2036" s="171" t="s">
        <v>6504</v>
      </c>
      <c r="B2036" s="221" t="s">
        <v>7074</v>
      </c>
      <c r="C2036" s="171" t="s">
        <v>11</v>
      </c>
      <c r="E2036" s="171" t="s">
        <v>5111</v>
      </c>
    </row>
    <row r="2037" spans="1:5">
      <c r="A2037" s="171" t="s">
        <v>6504</v>
      </c>
      <c r="B2037" s="221" t="s">
        <v>6538</v>
      </c>
      <c r="C2037" s="171" t="s">
        <v>11</v>
      </c>
      <c r="D2037" s="171" t="s">
        <v>6539</v>
      </c>
    </row>
    <row r="2038" spans="1:5">
      <c r="A2038" s="171" t="s">
        <v>6504</v>
      </c>
      <c r="B2038" s="221" t="s">
        <v>4649</v>
      </c>
      <c r="C2038" s="171" t="s">
        <v>11</v>
      </c>
    </row>
    <row r="2039" spans="1:5">
      <c r="A2039" s="171" t="s">
        <v>6504</v>
      </c>
      <c r="B2039" s="221" t="s">
        <v>6945</v>
      </c>
      <c r="C2039" s="171" t="s">
        <v>11</v>
      </c>
    </row>
    <row r="2040" spans="1:5">
      <c r="A2040" s="171" t="s">
        <v>6504</v>
      </c>
      <c r="B2040" s="221" t="s">
        <v>3872</v>
      </c>
      <c r="C2040" s="171" t="s">
        <v>11</v>
      </c>
    </row>
    <row r="2041" spans="1:5">
      <c r="A2041" s="171" t="s">
        <v>6504</v>
      </c>
      <c r="B2041" s="221" t="s">
        <v>3827</v>
      </c>
      <c r="C2041" s="171" t="s">
        <v>11</v>
      </c>
    </row>
    <row r="2042" spans="1:5">
      <c r="A2042" s="171" t="s">
        <v>6504</v>
      </c>
      <c r="B2042" s="221" t="s">
        <v>6990</v>
      </c>
      <c r="C2042" s="171" t="s">
        <v>11</v>
      </c>
    </row>
    <row r="2043" spans="1:5">
      <c r="A2043" s="171" t="s">
        <v>6504</v>
      </c>
      <c r="B2043" s="221" t="s">
        <v>4529</v>
      </c>
      <c r="C2043" s="171" t="s">
        <v>11</v>
      </c>
    </row>
    <row r="2044" spans="1:5">
      <c r="A2044" s="171" t="s">
        <v>6504</v>
      </c>
      <c r="B2044" s="221" t="s">
        <v>4427</v>
      </c>
      <c r="C2044" s="171" t="s">
        <v>11</v>
      </c>
    </row>
    <row r="2045" spans="1:5">
      <c r="A2045" s="171" t="s">
        <v>6504</v>
      </c>
      <c r="B2045" s="221" t="s">
        <v>6619</v>
      </c>
    </row>
    <row r="2046" spans="1:5">
      <c r="A2046" s="171" t="s">
        <v>6504</v>
      </c>
      <c r="B2046" s="221" t="s">
        <v>6620</v>
      </c>
    </row>
    <row r="2047" spans="1:5">
      <c r="A2047" s="171" t="s">
        <v>6504</v>
      </c>
      <c r="B2047" s="221" t="s">
        <v>6621</v>
      </c>
    </row>
    <row r="2048" spans="1:5">
      <c r="A2048" s="171" t="s">
        <v>6504</v>
      </c>
      <c r="B2048" s="221" t="s">
        <v>6622</v>
      </c>
    </row>
    <row r="2049" spans="1:2">
      <c r="A2049" s="171" t="s">
        <v>6504</v>
      </c>
      <c r="B2049" s="221" t="s">
        <v>6623</v>
      </c>
    </row>
    <row r="2050" spans="1:2">
      <c r="A2050" s="171" t="s">
        <v>6504</v>
      </c>
      <c r="B2050" s="221" t="s">
        <v>6624</v>
      </c>
    </row>
    <row r="2051" spans="1:2">
      <c r="A2051" s="171" t="s">
        <v>6504</v>
      </c>
      <c r="B2051" s="221" t="s">
        <v>6627</v>
      </c>
    </row>
    <row r="2052" spans="1:2">
      <c r="A2052" s="171" t="s">
        <v>6504</v>
      </c>
      <c r="B2052" s="221" t="s">
        <v>6628</v>
      </c>
    </row>
    <row r="2053" spans="1:2">
      <c r="A2053" s="171" t="s">
        <v>6504</v>
      </c>
      <c r="B2053" s="221" t="s">
        <v>6629</v>
      </c>
    </row>
    <row r="2054" spans="1:2">
      <c r="A2054" s="171" t="s">
        <v>6504</v>
      </c>
      <c r="B2054" s="221" t="s">
        <v>6630</v>
      </c>
    </row>
    <row r="2055" spans="1:2">
      <c r="A2055" s="171" t="s">
        <v>6504</v>
      </c>
      <c r="B2055" s="221" t="s">
        <v>6631</v>
      </c>
    </row>
    <row r="2056" spans="1:2">
      <c r="A2056" s="171" t="s">
        <v>6504</v>
      </c>
      <c r="B2056" s="221" t="s">
        <v>6632</v>
      </c>
    </row>
    <row r="2057" spans="1:2">
      <c r="A2057" s="171" t="s">
        <v>6504</v>
      </c>
      <c r="B2057" s="221" t="s">
        <v>6633</v>
      </c>
    </row>
    <row r="2058" spans="1:2">
      <c r="A2058" s="171" t="s">
        <v>6504</v>
      </c>
      <c r="B2058" s="221" t="s">
        <v>6634</v>
      </c>
    </row>
    <row r="2059" spans="1:2">
      <c r="A2059" s="171" t="s">
        <v>6504</v>
      </c>
      <c r="B2059" s="221" t="s">
        <v>6635</v>
      </c>
    </row>
    <row r="2060" spans="1:2">
      <c r="A2060" s="171" t="s">
        <v>6504</v>
      </c>
      <c r="B2060" s="221" t="s">
        <v>6636</v>
      </c>
    </row>
    <row r="2061" spans="1:2">
      <c r="A2061" s="171" t="s">
        <v>6504</v>
      </c>
      <c r="B2061" s="221" t="s">
        <v>6637</v>
      </c>
    </row>
    <row r="2062" spans="1:2">
      <c r="A2062" s="171" t="s">
        <v>6504</v>
      </c>
      <c r="B2062" s="221" t="s">
        <v>6638</v>
      </c>
    </row>
    <row r="2063" spans="1:2">
      <c r="A2063" s="171" t="s">
        <v>6504</v>
      </c>
      <c r="B2063" s="221" t="s">
        <v>6639</v>
      </c>
    </row>
    <row r="2064" spans="1:2">
      <c r="A2064" s="171" t="s">
        <v>6504</v>
      </c>
      <c r="B2064" s="221" t="s">
        <v>6640</v>
      </c>
    </row>
    <row r="2065" spans="1:2">
      <c r="A2065" s="171" t="s">
        <v>6504</v>
      </c>
      <c r="B2065" s="221" t="s">
        <v>6642</v>
      </c>
    </row>
    <row r="2066" spans="1:2">
      <c r="A2066" s="171" t="s">
        <v>6504</v>
      </c>
      <c r="B2066" s="221" t="s">
        <v>6643</v>
      </c>
    </row>
    <row r="2067" spans="1:2">
      <c r="A2067" s="171" t="s">
        <v>6504</v>
      </c>
      <c r="B2067" s="221" t="s">
        <v>6644</v>
      </c>
    </row>
    <row r="2068" spans="1:2">
      <c r="A2068" s="171" t="s">
        <v>6504</v>
      </c>
      <c r="B2068" s="221" t="s">
        <v>6645</v>
      </c>
    </row>
    <row r="2069" spans="1:2">
      <c r="A2069" s="171" t="s">
        <v>6504</v>
      </c>
      <c r="B2069" s="221" t="s">
        <v>6646</v>
      </c>
    </row>
    <row r="2070" spans="1:2">
      <c r="A2070" s="171" t="s">
        <v>6504</v>
      </c>
      <c r="B2070" s="221" t="s">
        <v>6648</v>
      </c>
    </row>
    <row r="2071" spans="1:2">
      <c r="A2071" s="171" t="s">
        <v>6504</v>
      </c>
      <c r="B2071" s="221" t="s">
        <v>6653</v>
      </c>
    </row>
    <row r="2072" spans="1:2">
      <c r="A2072" s="171" t="s">
        <v>6504</v>
      </c>
      <c r="B2072" s="221" t="s">
        <v>6654</v>
      </c>
    </row>
    <row r="2073" spans="1:2">
      <c r="A2073" s="171" t="s">
        <v>6504</v>
      </c>
      <c r="B2073" s="221" t="s">
        <v>6655</v>
      </c>
    </row>
    <row r="2074" spans="1:2">
      <c r="A2074" s="171" t="s">
        <v>6504</v>
      </c>
      <c r="B2074" s="221" t="s">
        <v>6656</v>
      </c>
    </row>
    <row r="2075" spans="1:2">
      <c r="A2075" s="171" t="s">
        <v>6504</v>
      </c>
      <c r="B2075" s="221" t="s">
        <v>6657</v>
      </c>
    </row>
    <row r="2076" spans="1:2">
      <c r="A2076" s="171" t="s">
        <v>6504</v>
      </c>
      <c r="B2076" s="221" t="s">
        <v>6658</v>
      </c>
    </row>
    <row r="2077" spans="1:2">
      <c r="A2077" s="171" t="s">
        <v>6504</v>
      </c>
      <c r="B2077" s="221" t="s">
        <v>6659</v>
      </c>
    </row>
    <row r="2078" spans="1:2">
      <c r="A2078" s="171" t="s">
        <v>6504</v>
      </c>
      <c r="B2078" s="221" t="s">
        <v>6660</v>
      </c>
    </row>
    <row r="2079" spans="1:2">
      <c r="A2079" s="171" t="s">
        <v>6504</v>
      </c>
      <c r="B2079" s="221" t="s">
        <v>6661</v>
      </c>
    </row>
    <row r="2080" spans="1:2">
      <c r="A2080" s="171" t="s">
        <v>6504</v>
      </c>
      <c r="B2080" s="221" t="s">
        <v>6662</v>
      </c>
    </row>
    <row r="2081" spans="1:2">
      <c r="A2081" s="171" t="s">
        <v>6504</v>
      </c>
      <c r="B2081" s="221" t="s">
        <v>6663</v>
      </c>
    </row>
    <row r="2082" spans="1:2">
      <c r="A2082" s="171" t="s">
        <v>6504</v>
      </c>
      <c r="B2082" s="221" t="s">
        <v>6668</v>
      </c>
    </row>
    <row r="2083" spans="1:2">
      <c r="A2083" s="171" t="s">
        <v>6504</v>
      </c>
      <c r="B2083" s="221" t="s">
        <v>6669</v>
      </c>
    </row>
    <row r="2084" spans="1:2">
      <c r="A2084" s="171" t="s">
        <v>6504</v>
      </c>
      <c r="B2084" s="221" t="s">
        <v>6670</v>
      </c>
    </row>
    <row r="2085" spans="1:2">
      <c r="A2085" s="171" t="s">
        <v>6504</v>
      </c>
      <c r="B2085" s="221" t="s">
        <v>6671</v>
      </c>
    </row>
    <row r="2086" spans="1:2">
      <c r="A2086" s="171" t="s">
        <v>6504</v>
      </c>
      <c r="B2086" s="221" t="s">
        <v>6672</v>
      </c>
    </row>
    <row r="2087" spans="1:2">
      <c r="A2087" s="171" t="s">
        <v>6504</v>
      </c>
      <c r="B2087" s="221" t="s">
        <v>2717</v>
      </c>
    </row>
    <row r="2088" spans="1:2">
      <c r="A2088" s="171" t="s">
        <v>6504</v>
      </c>
      <c r="B2088" s="221" t="s">
        <v>6673</v>
      </c>
    </row>
    <row r="2089" spans="1:2">
      <c r="A2089" s="171" t="s">
        <v>6504</v>
      </c>
      <c r="B2089" s="221" t="s">
        <v>6674</v>
      </c>
    </row>
    <row r="2090" spans="1:2">
      <c r="A2090" s="171" t="s">
        <v>6504</v>
      </c>
      <c r="B2090" s="221" t="s">
        <v>6675</v>
      </c>
    </row>
    <row r="2091" spans="1:2">
      <c r="A2091" s="171" t="s">
        <v>6504</v>
      </c>
      <c r="B2091" s="221" t="s">
        <v>6676</v>
      </c>
    </row>
    <row r="2092" spans="1:2">
      <c r="A2092" s="171" t="s">
        <v>6504</v>
      </c>
      <c r="B2092" s="221" t="s">
        <v>6677</v>
      </c>
    </row>
    <row r="2093" spans="1:2">
      <c r="A2093" s="171" t="s">
        <v>6504</v>
      </c>
      <c r="B2093" s="221" t="s">
        <v>6678</v>
      </c>
    </row>
    <row r="2094" spans="1:2">
      <c r="A2094" s="171" t="s">
        <v>6504</v>
      </c>
      <c r="B2094" s="221" t="s">
        <v>6679</v>
      </c>
    </row>
    <row r="2095" spans="1:2">
      <c r="A2095" s="171" t="s">
        <v>6504</v>
      </c>
      <c r="B2095" s="221" t="s">
        <v>6680</v>
      </c>
    </row>
    <row r="2096" spans="1:2">
      <c r="A2096" s="171" t="s">
        <v>6504</v>
      </c>
      <c r="B2096" s="221" t="s">
        <v>6681</v>
      </c>
    </row>
    <row r="2097" spans="1:2">
      <c r="A2097" s="171" t="s">
        <v>6504</v>
      </c>
      <c r="B2097" s="221" t="s">
        <v>6682</v>
      </c>
    </row>
    <row r="2098" spans="1:2">
      <c r="A2098" s="171" t="s">
        <v>6504</v>
      </c>
      <c r="B2098" s="221" t="s">
        <v>6683</v>
      </c>
    </row>
    <row r="2099" spans="1:2">
      <c r="A2099" s="171" t="s">
        <v>6504</v>
      </c>
      <c r="B2099" s="221" t="s">
        <v>6684</v>
      </c>
    </row>
    <row r="2100" spans="1:2">
      <c r="A2100" s="171" t="s">
        <v>6504</v>
      </c>
      <c r="B2100" s="221" t="s">
        <v>6685</v>
      </c>
    </row>
    <row r="2101" spans="1:2">
      <c r="A2101" s="171" t="s">
        <v>6504</v>
      </c>
      <c r="B2101" s="221" t="s">
        <v>6686</v>
      </c>
    </row>
    <row r="2102" spans="1:2">
      <c r="A2102" s="171" t="s">
        <v>6504</v>
      </c>
      <c r="B2102" s="221" t="s">
        <v>6687</v>
      </c>
    </row>
    <row r="2103" spans="1:2">
      <c r="A2103" s="171" t="s">
        <v>6504</v>
      </c>
      <c r="B2103" s="221" t="s">
        <v>6688</v>
      </c>
    </row>
    <row r="2104" spans="1:2">
      <c r="A2104" s="171" t="s">
        <v>6504</v>
      </c>
      <c r="B2104" s="221" t="s">
        <v>6689</v>
      </c>
    </row>
    <row r="2105" spans="1:2">
      <c r="A2105" s="171" t="s">
        <v>6504</v>
      </c>
      <c r="B2105" s="221" t="s">
        <v>6690</v>
      </c>
    </row>
    <row r="2106" spans="1:2">
      <c r="A2106" s="171" t="s">
        <v>6504</v>
      </c>
      <c r="B2106" s="221" t="s">
        <v>6691</v>
      </c>
    </row>
    <row r="2107" spans="1:2">
      <c r="A2107" s="171" t="s">
        <v>6504</v>
      </c>
      <c r="B2107" s="221" t="s">
        <v>6692</v>
      </c>
    </row>
    <row r="2108" spans="1:2">
      <c r="A2108" s="171" t="s">
        <v>6504</v>
      </c>
      <c r="B2108" s="221" t="s">
        <v>6693</v>
      </c>
    </row>
    <row r="2109" spans="1:2">
      <c r="A2109" s="171" t="s">
        <v>6504</v>
      </c>
      <c r="B2109" s="221" t="s">
        <v>6694</v>
      </c>
    </row>
    <row r="2110" spans="1:2">
      <c r="A2110" s="171" t="s">
        <v>6504</v>
      </c>
      <c r="B2110" s="221" t="s">
        <v>6695</v>
      </c>
    </row>
    <row r="2111" spans="1:2">
      <c r="A2111" s="171" t="s">
        <v>6504</v>
      </c>
      <c r="B2111" s="221" t="s">
        <v>6696</v>
      </c>
    </row>
    <row r="2112" spans="1:2">
      <c r="A2112" s="171" t="s">
        <v>6504</v>
      </c>
      <c r="B2112" s="221" t="s">
        <v>6697</v>
      </c>
    </row>
    <row r="2113" spans="1:2">
      <c r="A2113" s="171" t="s">
        <v>6504</v>
      </c>
      <c r="B2113" s="221" t="s">
        <v>6698</v>
      </c>
    </row>
    <row r="2114" spans="1:2">
      <c r="A2114" s="171" t="s">
        <v>6504</v>
      </c>
      <c r="B2114" s="221" t="s">
        <v>6699</v>
      </c>
    </row>
    <row r="2115" spans="1:2">
      <c r="A2115" s="171" t="s">
        <v>6504</v>
      </c>
      <c r="B2115" s="221" t="s">
        <v>6700</v>
      </c>
    </row>
    <row r="2116" spans="1:2">
      <c r="A2116" s="171" t="s">
        <v>6504</v>
      </c>
      <c r="B2116" s="221" t="s">
        <v>6701</v>
      </c>
    </row>
    <row r="2117" spans="1:2">
      <c r="A2117" s="171" t="s">
        <v>6504</v>
      </c>
      <c r="B2117" s="221" t="s">
        <v>6702</v>
      </c>
    </row>
    <row r="2118" spans="1:2">
      <c r="A2118" s="171" t="s">
        <v>6504</v>
      </c>
      <c r="B2118" s="221" t="s">
        <v>6703</v>
      </c>
    </row>
    <row r="2119" spans="1:2">
      <c r="A2119" s="171" t="s">
        <v>6504</v>
      </c>
      <c r="B2119" s="221" t="s">
        <v>6704</v>
      </c>
    </row>
    <row r="2120" spans="1:2">
      <c r="A2120" s="171" t="s">
        <v>6504</v>
      </c>
      <c r="B2120" s="221" t="s">
        <v>6705</v>
      </c>
    </row>
    <row r="2121" spans="1:2">
      <c r="A2121" s="171" t="s">
        <v>6504</v>
      </c>
      <c r="B2121" s="221" t="s">
        <v>6706</v>
      </c>
    </row>
    <row r="2122" spans="1:2">
      <c r="A2122" s="171" t="s">
        <v>6504</v>
      </c>
      <c r="B2122" s="221" t="s">
        <v>6707</v>
      </c>
    </row>
    <row r="2123" spans="1:2">
      <c r="A2123" s="171" t="s">
        <v>6504</v>
      </c>
      <c r="B2123" s="221" t="s">
        <v>6708</v>
      </c>
    </row>
    <row r="2124" spans="1:2">
      <c r="A2124" s="171" t="s">
        <v>6504</v>
      </c>
      <c r="B2124" s="221" t="s">
        <v>6709</v>
      </c>
    </row>
    <row r="2125" spans="1:2">
      <c r="A2125" s="171" t="s">
        <v>6504</v>
      </c>
      <c r="B2125" s="221" t="s">
        <v>6710</v>
      </c>
    </row>
    <row r="2126" spans="1:2">
      <c r="A2126" s="171" t="s">
        <v>6504</v>
      </c>
      <c r="B2126" s="221" t="s">
        <v>6711</v>
      </c>
    </row>
    <row r="2127" spans="1:2">
      <c r="A2127" s="171" t="s">
        <v>6504</v>
      </c>
      <c r="B2127" s="221" t="s">
        <v>6712</v>
      </c>
    </row>
    <row r="2128" spans="1:2">
      <c r="A2128" s="171" t="s">
        <v>6504</v>
      </c>
      <c r="B2128" s="221" t="s">
        <v>6713</v>
      </c>
    </row>
    <row r="2129" spans="1:2">
      <c r="A2129" s="171" t="s">
        <v>6504</v>
      </c>
      <c r="B2129" s="221" t="s">
        <v>6714</v>
      </c>
    </row>
    <row r="2130" spans="1:2">
      <c r="A2130" s="171" t="s">
        <v>6504</v>
      </c>
      <c r="B2130" s="221" t="s">
        <v>6715</v>
      </c>
    </row>
    <row r="2131" spans="1:2">
      <c r="A2131" s="171" t="s">
        <v>6504</v>
      </c>
      <c r="B2131" s="221" t="s">
        <v>6716</v>
      </c>
    </row>
    <row r="2132" spans="1:2">
      <c r="A2132" s="171" t="s">
        <v>6504</v>
      </c>
      <c r="B2132" s="221" t="s">
        <v>6717</v>
      </c>
    </row>
    <row r="2133" spans="1:2">
      <c r="A2133" s="171" t="s">
        <v>6504</v>
      </c>
      <c r="B2133" s="221" t="s">
        <v>6718</v>
      </c>
    </row>
    <row r="2134" spans="1:2">
      <c r="A2134" s="171" t="s">
        <v>6504</v>
      </c>
      <c r="B2134" s="221" t="s">
        <v>6719</v>
      </c>
    </row>
    <row r="2135" spans="1:2">
      <c r="A2135" s="171" t="s">
        <v>6504</v>
      </c>
      <c r="B2135" s="221" t="s">
        <v>6720</v>
      </c>
    </row>
    <row r="2136" spans="1:2">
      <c r="A2136" s="171" t="s">
        <v>6504</v>
      </c>
      <c r="B2136" s="221" t="s">
        <v>6723</v>
      </c>
    </row>
    <row r="2137" spans="1:2">
      <c r="A2137" s="171" t="s">
        <v>6504</v>
      </c>
      <c r="B2137" s="221" t="s">
        <v>6724</v>
      </c>
    </row>
    <row r="2138" spans="1:2">
      <c r="A2138" s="171" t="s">
        <v>6504</v>
      </c>
      <c r="B2138" s="221" t="s">
        <v>6727</v>
      </c>
    </row>
    <row r="2139" spans="1:2">
      <c r="A2139" s="171" t="s">
        <v>6504</v>
      </c>
      <c r="B2139" s="221" t="s">
        <v>6728</v>
      </c>
    </row>
    <row r="2140" spans="1:2">
      <c r="A2140" s="171" t="s">
        <v>6504</v>
      </c>
      <c r="B2140" s="221" t="s">
        <v>6729</v>
      </c>
    </row>
    <row r="2141" spans="1:2">
      <c r="A2141" s="171" t="s">
        <v>6504</v>
      </c>
      <c r="B2141" s="221" t="s">
        <v>6730</v>
      </c>
    </row>
    <row r="2142" spans="1:2">
      <c r="A2142" s="171" t="s">
        <v>6504</v>
      </c>
      <c r="B2142" s="221" t="s">
        <v>6731</v>
      </c>
    </row>
    <row r="2143" spans="1:2">
      <c r="A2143" s="171" t="s">
        <v>6504</v>
      </c>
      <c r="B2143" s="221" t="s">
        <v>6732</v>
      </c>
    </row>
    <row r="2144" spans="1:2">
      <c r="A2144" s="171" t="s">
        <v>6504</v>
      </c>
      <c r="B2144" s="221" t="s">
        <v>6733</v>
      </c>
    </row>
    <row r="2145" spans="1:2">
      <c r="A2145" s="171" t="s">
        <v>6504</v>
      </c>
      <c r="B2145" s="221" t="s">
        <v>6737</v>
      </c>
    </row>
    <row r="2146" spans="1:2">
      <c r="A2146" s="171" t="s">
        <v>6504</v>
      </c>
      <c r="B2146" s="221" t="s">
        <v>6738</v>
      </c>
    </row>
    <row r="2147" spans="1:2">
      <c r="A2147" s="171" t="s">
        <v>6504</v>
      </c>
      <c r="B2147" s="221" t="s">
        <v>6739</v>
      </c>
    </row>
    <row r="2148" spans="1:2">
      <c r="A2148" s="171" t="s">
        <v>6504</v>
      </c>
      <c r="B2148" s="221" t="s">
        <v>6740</v>
      </c>
    </row>
    <row r="2149" spans="1:2">
      <c r="A2149" s="171" t="s">
        <v>6504</v>
      </c>
      <c r="B2149" s="221" t="s">
        <v>6741</v>
      </c>
    </row>
    <row r="2150" spans="1:2">
      <c r="A2150" s="171" t="s">
        <v>6504</v>
      </c>
      <c r="B2150" s="221" t="s">
        <v>6741</v>
      </c>
    </row>
    <row r="2151" spans="1:2">
      <c r="A2151" s="171" t="s">
        <v>6504</v>
      </c>
      <c r="B2151" s="221" t="s">
        <v>6745</v>
      </c>
    </row>
    <row r="2152" spans="1:2">
      <c r="A2152" s="171" t="s">
        <v>6504</v>
      </c>
      <c r="B2152" s="221" t="s">
        <v>6746</v>
      </c>
    </row>
    <row r="2153" spans="1:2">
      <c r="A2153" s="171" t="s">
        <v>6504</v>
      </c>
      <c r="B2153" s="221" t="s">
        <v>4720</v>
      </c>
    </row>
    <row r="2154" spans="1:2">
      <c r="A2154" s="171" t="s">
        <v>6504</v>
      </c>
      <c r="B2154" s="221" t="s">
        <v>6747</v>
      </c>
    </row>
    <row r="2155" spans="1:2">
      <c r="A2155" s="171" t="s">
        <v>6504</v>
      </c>
      <c r="B2155" s="221" t="s">
        <v>6748</v>
      </c>
    </row>
    <row r="2156" spans="1:2">
      <c r="A2156" s="171" t="s">
        <v>6504</v>
      </c>
      <c r="B2156" s="221" t="s">
        <v>6749</v>
      </c>
    </row>
    <row r="2157" spans="1:2">
      <c r="A2157" s="171" t="s">
        <v>6504</v>
      </c>
      <c r="B2157" s="221" t="s">
        <v>6750</v>
      </c>
    </row>
    <row r="2158" spans="1:2">
      <c r="A2158" s="171" t="s">
        <v>6504</v>
      </c>
      <c r="B2158" s="221" t="s">
        <v>6751</v>
      </c>
    </row>
    <row r="2159" spans="1:2">
      <c r="A2159" s="171" t="s">
        <v>6504</v>
      </c>
      <c r="B2159" s="221" t="s">
        <v>6753</v>
      </c>
    </row>
    <row r="2160" spans="1:2">
      <c r="A2160" s="171" t="s">
        <v>6504</v>
      </c>
      <c r="B2160" s="221" t="s">
        <v>6755</v>
      </c>
    </row>
    <row r="2161" spans="1:2">
      <c r="A2161" s="171" t="s">
        <v>6504</v>
      </c>
      <c r="B2161" s="221" t="s">
        <v>6756</v>
      </c>
    </row>
    <row r="2162" spans="1:2">
      <c r="A2162" s="171" t="s">
        <v>6504</v>
      </c>
      <c r="B2162" s="221" t="s">
        <v>4954</v>
      </c>
    </row>
    <row r="2163" spans="1:2">
      <c r="A2163" s="171" t="s">
        <v>6504</v>
      </c>
      <c r="B2163" s="221" t="s">
        <v>6757</v>
      </c>
    </row>
    <row r="2164" spans="1:2">
      <c r="A2164" s="171" t="s">
        <v>6504</v>
      </c>
      <c r="B2164" s="221" t="s">
        <v>6758</v>
      </c>
    </row>
    <row r="2165" spans="1:2">
      <c r="A2165" s="171" t="s">
        <v>6504</v>
      </c>
      <c r="B2165" s="221" t="s">
        <v>6759</v>
      </c>
    </row>
    <row r="2166" spans="1:2">
      <c r="A2166" s="171" t="s">
        <v>6504</v>
      </c>
      <c r="B2166" s="221" t="s">
        <v>6761</v>
      </c>
    </row>
    <row r="2167" spans="1:2">
      <c r="A2167" s="171" t="s">
        <v>6504</v>
      </c>
      <c r="B2167" s="221" t="s">
        <v>6762</v>
      </c>
    </row>
    <row r="2168" spans="1:2">
      <c r="A2168" s="171" t="s">
        <v>6504</v>
      </c>
      <c r="B2168" s="221" t="s">
        <v>6763</v>
      </c>
    </row>
    <row r="2169" spans="1:2">
      <c r="A2169" s="171" t="s">
        <v>6504</v>
      </c>
      <c r="B2169" s="221" t="s">
        <v>6764</v>
      </c>
    </row>
    <row r="2170" spans="1:2">
      <c r="A2170" s="171" t="s">
        <v>6504</v>
      </c>
      <c r="B2170" s="221" t="s">
        <v>6765</v>
      </c>
    </row>
    <row r="2171" spans="1:2">
      <c r="A2171" s="171" t="s">
        <v>6504</v>
      </c>
      <c r="B2171" s="221" t="s">
        <v>6766</v>
      </c>
    </row>
    <row r="2172" spans="1:2">
      <c r="A2172" s="171" t="s">
        <v>6504</v>
      </c>
      <c r="B2172" s="221" t="s">
        <v>6767</v>
      </c>
    </row>
    <row r="2173" spans="1:2">
      <c r="A2173" s="171" t="s">
        <v>6504</v>
      </c>
      <c r="B2173" s="221" t="s">
        <v>6768</v>
      </c>
    </row>
    <row r="2174" spans="1:2">
      <c r="A2174" s="171" t="s">
        <v>6504</v>
      </c>
      <c r="B2174" s="221" t="s">
        <v>6769</v>
      </c>
    </row>
    <row r="2175" spans="1:2">
      <c r="A2175" s="171" t="s">
        <v>6504</v>
      </c>
      <c r="B2175" s="221" t="s">
        <v>6770</v>
      </c>
    </row>
    <row r="2176" spans="1:2">
      <c r="A2176" s="171" t="s">
        <v>6504</v>
      </c>
      <c r="B2176" s="221" t="s">
        <v>6771</v>
      </c>
    </row>
    <row r="2177" spans="1:2">
      <c r="A2177" s="171" t="s">
        <v>6504</v>
      </c>
      <c r="B2177" s="221" t="s">
        <v>6772</v>
      </c>
    </row>
    <row r="2178" spans="1:2">
      <c r="A2178" s="171" t="s">
        <v>6504</v>
      </c>
      <c r="B2178" s="221" t="s">
        <v>6773</v>
      </c>
    </row>
    <row r="2179" spans="1:2">
      <c r="A2179" s="171" t="s">
        <v>6504</v>
      </c>
      <c r="B2179" s="221" t="s">
        <v>6775</v>
      </c>
    </row>
    <row r="2180" spans="1:2">
      <c r="A2180" s="171" t="s">
        <v>6504</v>
      </c>
      <c r="B2180" s="221" t="s">
        <v>6776</v>
      </c>
    </row>
    <row r="2181" spans="1:2">
      <c r="A2181" s="171" t="s">
        <v>6504</v>
      </c>
      <c r="B2181" s="221" t="s">
        <v>6777</v>
      </c>
    </row>
    <row r="2182" spans="1:2">
      <c r="A2182" s="171" t="s">
        <v>6504</v>
      </c>
      <c r="B2182" s="221" t="s">
        <v>6778</v>
      </c>
    </row>
    <row r="2183" spans="1:2">
      <c r="A2183" s="171" t="s">
        <v>6504</v>
      </c>
      <c r="B2183" s="221" t="s">
        <v>6779</v>
      </c>
    </row>
    <row r="2184" spans="1:2">
      <c r="A2184" s="171" t="s">
        <v>6504</v>
      </c>
      <c r="B2184" s="221" t="s">
        <v>6780</v>
      </c>
    </row>
    <row r="2185" spans="1:2">
      <c r="A2185" s="171" t="s">
        <v>6504</v>
      </c>
      <c r="B2185" s="221" t="s">
        <v>6781</v>
      </c>
    </row>
    <row r="2186" spans="1:2">
      <c r="A2186" s="171" t="s">
        <v>6504</v>
      </c>
      <c r="B2186" s="221" t="s">
        <v>6782</v>
      </c>
    </row>
    <row r="2187" spans="1:2">
      <c r="A2187" s="171" t="s">
        <v>6504</v>
      </c>
      <c r="B2187" s="221" t="s">
        <v>6783</v>
      </c>
    </row>
    <row r="2188" spans="1:2">
      <c r="A2188" s="171" t="s">
        <v>6504</v>
      </c>
      <c r="B2188" s="221" t="s">
        <v>6784</v>
      </c>
    </row>
    <row r="2189" spans="1:2">
      <c r="A2189" s="171" t="s">
        <v>6504</v>
      </c>
      <c r="B2189" s="221" t="s">
        <v>6784</v>
      </c>
    </row>
    <row r="2190" spans="1:2">
      <c r="A2190" s="171" t="s">
        <v>6504</v>
      </c>
      <c r="B2190" s="221" t="s">
        <v>6785</v>
      </c>
    </row>
    <row r="2191" spans="1:2">
      <c r="A2191" s="171" t="s">
        <v>6504</v>
      </c>
      <c r="B2191" s="221" t="s">
        <v>6786</v>
      </c>
    </row>
    <row r="2192" spans="1:2">
      <c r="A2192" s="171" t="s">
        <v>6504</v>
      </c>
      <c r="B2192" s="221" t="s">
        <v>6787</v>
      </c>
    </row>
    <row r="2193" spans="1:2">
      <c r="A2193" s="171" t="s">
        <v>6504</v>
      </c>
      <c r="B2193" s="221" t="s">
        <v>6788</v>
      </c>
    </row>
    <row r="2194" spans="1:2">
      <c r="A2194" s="171" t="s">
        <v>6504</v>
      </c>
      <c r="B2194" s="221" t="s">
        <v>6789</v>
      </c>
    </row>
    <row r="2195" spans="1:2">
      <c r="A2195" s="171" t="s">
        <v>6504</v>
      </c>
      <c r="B2195" s="221" t="s">
        <v>6790</v>
      </c>
    </row>
    <row r="2196" spans="1:2">
      <c r="A2196" s="171" t="s">
        <v>6504</v>
      </c>
      <c r="B2196" s="221" t="s">
        <v>6791</v>
      </c>
    </row>
    <row r="2197" spans="1:2">
      <c r="A2197" s="171" t="s">
        <v>6504</v>
      </c>
      <c r="B2197" s="221" t="s">
        <v>6792</v>
      </c>
    </row>
    <row r="2198" spans="1:2">
      <c r="A2198" s="171" t="s">
        <v>6504</v>
      </c>
      <c r="B2198" s="221" t="s">
        <v>6793</v>
      </c>
    </row>
    <row r="2199" spans="1:2">
      <c r="A2199" s="171" t="s">
        <v>6504</v>
      </c>
      <c r="B2199" s="221" t="s">
        <v>6794</v>
      </c>
    </row>
    <row r="2200" spans="1:2">
      <c r="A2200" s="171" t="s">
        <v>6504</v>
      </c>
      <c r="B2200" s="221" t="s">
        <v>6795</v>
      </c>
    </row>
    <row r="2201" spans="1:2">
      <c r="A2201" s="171" t="s">
        <v>6504</v>
      </c>
      <c r="B2201" s="221" t="s">
        <v>6796</v>
      </c>
    </row>
    <row r="2202" spans="1:2">
      <c r="A2202" s="171" t="s">
        <v>6504</v>
      </c>
      <c r="B2202" s="221" t="s">
        <v>6797</v>
      </c>
    </row>
    <row r="2203" spans="1:2">
      <c r="A2203" s="171" t="s">
        <v>6504</v>
      </c>
      <c r="B2203" s="221" t="s">
        <v>6798</v>
      </c>
    </row>
    <row r="2204" spans="1:2">
      <c r="A2204" s="171" t="s">
        <v>6504</v>
      </c>
      <c r="B2204" s="221" t="s">
        <v>6799</v>
      </c>
    </row>
    <row r="2205" spans="1:2">
      <c r="A2205" s="171" t="s">
        <v>6504</v>
      </c>
      <c r="B2205" s="221" t="s">
        <v>6800</v>
      </c>
    </row>
    <row r="2206" spans="1:2">
      <c r="A2206" s="171" t="s">
        <v>6504</v>
      </c>
      <c r="B2206" s="221" t="s">
        <v>6801</v>
      </c>
    </row>
    <row r="2207" spans="1:2">
      <c r="A2207" s="171" t="s">
        <v>6504</v>
      </c>
      <c r="B2207" s="221" t="s">
        <v>6802</v>
      </c>
    </row>
    <row r="2208" spans="1:2">
      <c r="A2208" s="171" t="s">
        <v>6504</v>
      </c>
      <c r="B2208" s="221" t="s">
        <v>6803</v>
      </c>
    </row>
    <row r="2209" spans="1:2">
      <c r="A2209" s="171" t="s">
        <v>6504</v>
      </c>
      <c r="B2209" s="221" t="s">
        <v>6804</v>
      </c>
    </row>
    <row r="2210" spans="1:2">
      <c r="A2210" s="171" t="s">
        <v>6504</v>
      </c>
      <c r="B2210" s="221" t="s">
        <v>6805</v>
      </c>
    </row>
    <row r="2211" spans="1:2">
      <c r="A2211" s="171" t="s">
        <v>6504</v>
      </c>
      <c r="B2211" s="221" t="s">
        <v>6806</v>
      </c>
    </row>
    <row r="2212" spans="1:2">
      <c r="A2212" s="171" t="s">
        <v>6504</v>
      </c>
      <c r="B2212" s="221" t="s">
        <v>6807</v>
      </c>
    </row>
    <row r="2213" spans="1:2">
      <c r="A2213" s="171" t="s">
        <v>6504</v>
      </c>
      <c r="B2213" s="221" t="s">
        <v>6808</v>
      </c>
    </row>
    <row r="2214" spans="1:2">
      <c r="A2214" s="171" t="s">
        <v>6504</v>
      </c>
      <c r="B2214" s="221" t="s">
        <v>6809</v>
      </c>
    </row>
    <row r="2215" spans="1:2">
      <c r="A2215" s="171" t="s">
        <v>6504</v>
      </c>
      <c r="B2215" s="221" t="s">
        <v>6809</v>
      </c>
    </row>
    <row r="2216" spans="1:2">
      <c r="A2216" s="171" t="s">
        <v>6504</v>
      </c>
      <c r="B2216" s="221" t="s">
        <v>6810</v>
      </c>
    </row>
    <row r="2217" spans="1:2">
      <c r="A2217" s="171" t="s">
        <v>6504</v>
      </c>
      <c r="B2217" s="221" t="s">
        <v>6811</v>
      </c>
    </row>
    <row r="2218" spans="1:2">
      <c r="A2218" s="171" t="s">
        <v>6504</v>
      </c>
      <c r="B2218" s="221" t="s">
        <v>6812</v>
      </c>
    </row>
    <row r="2219" spans="1:2">
      <c r="A2219" s="171" t="s">
        <v>6504</v>
      </c>
      <c r="B2219" s="221" t="s">
        <v>6813</v>
      </c>
    </row>
    <row r="2220" spans="1:2">
      <c r="A2220" s="171" t="s">
        <v>6504</v>
      </c>
      <c r="B2220" s="221" t="s">
        <v>6814</v>
      </c>
    </row>
    <row r="2221" spans="1:2">
      <c r="A2221" s="171" t="s">
        <v>6504</v>
      </c>
      <c r="B2221" s="221" t="s">
        <v>6815</v>
      </c>
    </row>
    <row r="2222" spans="1:2">
      <c r="A2222" s="171" t="s">
        <v>6504</v>
      </c>
      <c r="B2222" s="221" t="s">
        <v>6816</v>
      </c>
    </row>
    <row r="2223" spans="1:2">
      <c r="A2223" s="171" t="s">
        <v>6504</v>
      </c>
      <c r="B2223" s="221" t="s">
        <v>6817</v>
      </c>
    </row>
    <row r="2224" spans="1:2">
      <c r="A2224" s="171" t="s">
        <v>6504</v>
      </c>
      <c r="B2224" s="221" t="s">
        <v>6818</v>
      </c>
    </row>
    <row r="2225" spans="1:2">
      <c r="A2225" s="171" t="s">
        <v>6504</v>
      </c>
      <c r="B2225" s="221" t="s">
        <v>6819</v>
      </c>
    </row>
    <row r="2226" spans="1:2">
      <c r="A2226" s="171" t="s">
        <v>6504</v>
      </c>
      <c r="B2226" s="221" t="s">
        <v>6820</v>
      </c>
    </row>
    <row r="2227" spans="1:2">
      <c r="A2227" s="171" t="s">
        <v>6504</v>
      </c>
      <c r="B2227" s="221" t="s">
        <v>6821</v>
      </c>
    </row>
    <row r="2228" spans="1:2">
      <c r="A2228" s="171" t="s">
        <v>6504</v>
      </c>
      <c r="B2228" s="221" t="s">
        <v>6822</v>
      </c>
    </row>
    <row r="2229" spans="1:2">
      <c r="A2229" s="171" t="s">
        <v>6504</v>
      </c>
      <c r="B2229" s="221" t="s">
        <v>6823</v>
      </c>
    </row>
    <row r="2230" spans="1:2">
      <c r="A2230" s="171" t="s">
        <v>6504</v>
      </c>
      <c r="B2230" s="221" t="s">
        <v>6824</v>
      </c>
    </row>
    <row r="2231" spans="1:2">
      <c r="A2231" s="171" t="s">
        <v>6504</v>
      </c>
      <c r="B2231" s="221" t="s">
        <v>6825</v>
      </c>
    </row>
    <row r="2232" spans="1:2">
      <c r="A2232" s="171" t="s">
        <v>6504</v>
      </c>
      <c r="B2232" s="221" t="s">
        <v>6826</v>
      </c>
    </row>
    <row r="2233" spans="1:2">
      <c r="A2233" s="171" t="s">
        <v>6504</v>
      </c>
      <c r="B2233" s="221" t="s">
        <v>6827</v>
      </c>
    </row>
    <row r="2234" spans="1:2">
      <c r="A2234" s="171" t="s">
        <v>6504</v>
      </c>
      <c r="B2234" s="221" t="s">
        <v>6828</v>
      </c>
    </row>
    <row r="2235" spans="1:2">
      <c r="A2235" s="171" t="s">
        <v>6504</v>
      </c>
      <c r="B2235" s="221" t="s">
        <v>6829</v>
      </c>
    </row>
    <row r="2236" spans="1:2">
      <c r="A2236" s="171" t="s">
        <v>6504</v>
      </c>
      <c r="B2236" s="221" t="s">
        <v>6830</v>
      </c>
    </row>
    <row r="2237" spans="1:2">
      <c r="A2237" s="171" t="s">
        <v>6504</v>
      </c>
      <c r="B2237" s="221" t="s">
        <v>5816</v>
      </c>
    </row>
    <row r="2238" spans="1:2">
      <c r="A2238" s="171" t="s">
        <v>6504</v>
      </c>
      <c r="B2238" s="221" t="s">
        <v>6831</v>
      </c>
    </row>
    <row r="2239" spans="1:2">
      <c r="A2239" s="171" t="s">
        <v>6504</v>
      </c>
      <c r="B2239" s="221" t="s">
        <v>6832</v>
      </c>
    </row>
    <row r="2240" spans="1:2">
      <c r="A2240" s="171" t="s">
        <v>6504</v>
      </c>
      <c r="B2240" s="221" t="s">
        <v>6833</v>
      </c>
    </row>
    <row r="2241" spans="1:2">
      <c r="A2241" s="171" t="s">
        <v>6504</v>
      </c>
      <c r="B2241" s="221" t="s">
        <v>6834</v>
      </c>
    </row>
    <row r="2242" spans="1:2">
      <c r="A2242" s="171" t="s">
        <v>6504</v>
      </c>
      <c r="B2242" s="221" t="s">
        <v>6835</v>
      </c>
    </row>
    <row r="2243" spans="1:2">
      <c r="A2243" s="171" t="s">
        <v>6504</v>
      </c>
      <c r="B2243" s="221" t="s">
        <v>6836</v>
      </c>
    </row>
    <row r="2244" spans="1:2">
      <c r="A2244" s="171" t="s">
        <v>6504</v>
      </c>
      <c r="B2244" s="221" t="s">
        <v>6837</v>
      </c>
    </row>
    <row r="2245" spans="1:2">
      <c r="A2245" s="171" t="s">
        <v>6504</v>
      </c>
      <c r="B2245" s="221" t="s">
        <v>6838</v>
      </c>
    </row>
    <row r="2246" spans="1:2">
      <c r="A2246" s="171" t="s">
        <v>6504</v>
      </c>
      <c r="B2246" s="221" t="s">
        <v>6839</v>
      </c>
    </row>
    <row r="2247" spans="1:2">
      <c r="A2247" s="171" t="s">
        <v>6504</v>
      </c>
      <c r="B2247" s="221" t="s">
        <v>6840</v>
      </c>
    </row>
    <row r="2248" spans="1:2">
      <c r="A2248" s="171" t="s">
        <v>6504</v>
      </c>
      <c r="B2248" s="221" t="s">
        <v>6841</v>
      </c>
    </row>
    <row r="2249" spans="1:2">
      <c r="A2249" s="171" t="s">
        <v>6504</v>
      </c>
      <c r="B2249" s="221" t="s">
        <v>6842</v>
      </c>
    </row>
    <row r="2250" spans="1:2">
      <c r="A2250" s="171" t="s">
        <v>6504</v>
      </c>
      <c r="B2250" s="221" t="s">
        <v>6843</v>
      </c>
    </row>
    <row r="2251" spans="1:2">
      <c r="A2251" s="171" t="s">
        <v>6504</v>
      </c>
      <c r="B2251" s="221" t="s">
        <v>6844</v>
      </c>
    </row>
    <row r="2252" spans="1:2">
      <c r="A2252" s="171" t="s">
        <v>6504</v>
      </c>
      <c r="B2252" s="221" t="s">
        <v>6845</v>
      </c>
    </row>
    <row r="2253" spans="1:2">
      <c r="A2253" s="171" t="s">
        <v>6504</v>
      </c>
      <c r="B2253" s="221" t="s">
        <v>6846</v>
      </c>
    </row>
    <row r="2254" spans="1:2">
      <c r="A2254" s="171" t="s">
        <v>6504</v>
      </c>
      <c r="B2254" s="221" t="s">
        <v>6847</v>
      </c>
    </row>
    <row r="2255" spans="1:2">
      <c r="A2255" s="171" t="s">
        <v>6504</v>
      </c>
      <c r="B2255" s="221" t="s">
        <v>6848</v>
      </c>
    </row>
    <row r="2256" spans="1:2">
      <c r="A2256" s="171" t="s">
        <v>6504</v>
      </c>
      <c r="B2256" s="221" t="s">
        <v>6848</v>
      </c>
    </row>
    <row r="2257" spans="1:2">
      <c r="A2257" s="171" t="s">
        <v>6504</v>
      </c>
      <c r="B2257" s="221" t="s">
        <v>6849</v>
      </c>
    </row>
    <row r="2258" spans="1:2">
      <c r="A2258" s="171" t="s">
        <v>6504</v>
      </c>
      <c r="B2258" s="221" t="s">
        <v>6850</v>
      </c>
    </row>
    <row r="2259" spans="1:2">
      <c r="A2259" s="171" t="s">
        <v>6504</v>
      </c>
      <c r="B2259" s="221" t="s">
        <v>6851</v>
      </c>
    </row>
    <row r="2260" spans="1:2">
      <c r="A2260" s="171" t="s">
        <v>6504</v>
      </c>
      <c r="B2260" s="221" t="s">
        <v>6852</v>
      </c>
    </row>
    <row r="2261" spans="1:2">
      <c r="A2261" s="171" t="s">
        <v>6504</v>
      </c>
      <c r="B2261" s="221" t="s">
        <v>6852</v>
      </c>
    </row>
    <row r="2262" spans="1:2">
      <c r="A2262" s="171" t="s">
        <v>6504</v>
      </c>
      <c r="B2262" s="221" t="s">
        <v>6853</v>
      </c>
    </row>
    <row r="2263" spans="1:2">
      <c r="A2263" s="171" t="s">
        <v>6504</v>
      </c>
      <c r="B2263" s="221" t="s">
        <v>6854</v>
      </c>
    </row>
    <row r="2264" spans="1:2">
      <c r="A2264" s="171" t="s">
        <v>6504</v>
      </c>
      <c r="B2264" s="221" t="s">
        <v>6855</v>
      </c>
    </row>
    <row r="2265" spans="1:2">
      <c r="A2265" s="171" t="s">
        <v>6504</v>
      </c>
      <c r="B2265" s="221" t="s">
        <v>6856</v>
      </c>
    </row>
    <row r="2266" spans="1:2">
      <c r="A2266" s="171" t="s">
        <v>6504</v>
      </c>
      <c r="B2266" s="221" t="s">
        <v>6857</v>
      </c>
    </row>
    <row r="2267" spans="1:2">
      <c r="A2267" s="171" t="s">
        <v>6504</v>
      </c>
      <c r="B2267" s="221" t="s">
        <v>6858</v>
      </c>
    </row>
    <row r="2268" spans="1:2">
      <c r="A2268" s="171" t="s">
        <v>6504</v>
      </c>
      <c r="B2268" s="221" t="s">
        <v>6859</v>
      </c>
    </row>
    <row r="2269" spans="1:2">
      <c r="A2269" s="171" t="s">
        <v>6504</v>
      </c>
      <c r="B2269" s="221" t="s">
        <v>6860</v>
      </c>
    </row>
    <row r="2270" spans="1:2">
      <c r="A2270" s="171" t="s">
        <v>6504</v>
      </c>
      <c r="B2270" s="221" t="s">
        <v>6861</v>
      </c>
    </row>
    <row r="2271" spans="1:2">
      <c r="A2271" s="171" t="s">
        <v>6504</v>
      </c>
      <c r="B2271" s="221" t="s">
        <v>6862</v>
      </c>
    </row>
    <row r="2272" spans="1:2">
      <c r="A2272" s="171" t="s">
        <v>6504</v>
      </c>
      <c r="B2272" s="221" t="s">
        <v>6863</v>
      </c>
    </row>
    <row r="2273" spans="1:2">
      <c r="A2273" s="171" t="s">
        <v>6504</v>
      </c>
      <c r="B2273" s="221" t="s">
        <v>6864</v>
      </c>
    </row>
    <row r="2274" spans="1:2">
      <c r="A2274" s="171" t="s">
        <v>6504</v>
      </c>
      <c r="B2274" s="221" t="s">
        <v>6865</v>
      </c>
    </row>
    <row r="2275" spans="1:2">
      <c r="A2275" s="171" t="s">
        <v>6504</v>
      </c>
      <c r="B2275" s="221" t="s">
        <v>6866</v>
      </c>
    </row>
    <row r="2276" spans="1:2">
      <c r="A2276" s="171" t="s">
        <v>6504</v>
      </c>
      <c r="B2276" s="221" t="s">
        <v>6867</v>
      </c>
    </row>
    <row r="2277" spans="1:2">
      <c r="A2277" s="171" t="s">
        <v>6504</v>
      </c>
      <c r="B2277" s="221" t="s">
        <v>6868</v>
      </c>
    </row>
    <row r="2278" spans="1:2">
      <c r="A2278" s="171" t="s">
        <v>6504</v>
      </c>
      <c r="B2278" s="221" t="s">
        <v>6869</v>
      </c>
    </row>
    <row r="2279" spans="1:2">
      <c r="A2279" s="171" t="s">
        <v>6504</v>
      </c>
      <c r="B2279" s="221" t="s">
        <v>6870</v>
      </c>
    </row>
    <row r="2280" spans="1:2">
      <c r="A2280" s="171" t="s">
        <v>6504</v>
      </c>
      <c r="B2280" s="221" t="s">
        <v>6871</v>
      </c>
    </row>
    <row r="2281" spans="1:2">
      <c r="A2281" s="171" t="s">
        <v>6504</v>
      </c>
      <c r="B2281" s="221" t="s">
        <v>6872</v>
      </c>
    </row>
    <row r="2282" spans="1:2">
      <c r="A2282" s="171" t="s">
        <v>6504</v>
      </c>
      <c r="B2282" s="221" t="s">
        <v>6873</v>
      </c>
    </row>
    <row r="2283" spans="1:2">
      <c r="A2283" s="171" t="s">
        <v>6504</v>
      </c>
      <c r="B2283" s="221" t="s">
        <v>6874</v>
      </c>
    </row>
    <row r="2284" spans="1:2">
      <c r="A2284" s="171" t="s">
        <v>6504</v>
      </c>
      <c r="B2284" s="221" t="s">
        <v>6875</v>
      </c>
    </row>
    <row r="2285" spans="1:2">
      <c r="A2285" s="171" t="s">
        <v>6504</v>
      </c>
      <c r="B2285" s="221" t="s">
        <v>6876</v>
      </c>
    </row>
    <row r="2286" spans="1:2">
      <c r="A2286" s="171" t="s">
        <v>6504</v>
      </c>
      <c r="B2286" s="221" t="s">
        <v>6877</v>
      </c>
    </row>
    <row r="2287" spans="1:2">
      <c r="A2287" s="171" t="s">
        <v>6504</v>
      </c>
      <c r="B2287" s="221" t="s">
        <v>6878</v>
      </c>
    </row>
    <row r="2288" spans="1:2">
      <c r="A2288" s="171" t="s">
        <v>6504</v>
      </c>
      <c r="B2288" s="221" t="s">
        <v>6879</v>
      </c>
    </row>
    <row r="2289" spans="1:2">
      <c r="A2289" s="171" t="s">
        <v>6504</v>
      </c>
      <c r="B2289" s="221" t="s">
        <v>6880</v>
      </c>
    </row>
    <row r="2290" spans="1:2">
      <c r="A2290" s="171" t="s">
        <v>6504</v>
      </c>
      <c r="B2290" s="221" t="s">
        <v>6881</v>
      </c>
    </row>
    <row r="2291" spans="1:2">
      <c r="A2291" s="171" t="s">
        <v>6504</v>
      </c>
      <c r="B2291" s="221" t="s">
        <v>6882</v>
      </c>
    </row>
    <row r="2292" spans="1:2">
      <c r="A2292" s="171" t="s">
        <v>6504</v>
      </c>
      <c r="B2292" s="221" t="s">
        <v>6883</v>
      </c>
    </row>
    <row r="2293" spans="1:2">
      <c r="A2293" s="171" t="s">
        <v>6504</v>
      </c>
      <c r="B2293" s="221" t="s">
        <v>6883</v>
      </c>
    </row>
    <row r="2294" spans="1:2">
      <c r="A2294" s="171" t="s">
        <v>6504</v>
      </c>
      <c r="B2294" s="221" t="s">
        <v>6884</v>
      </c>
    </row>
    <row r="2295" spans="1:2">
      <c r="A2295" s="171" t="s">
        <v>6504</v>
      </c>
      <c r="B2295" s="221" t="s">
        <v>6885</v>
      </c>
    </row>
    <row r="2296" spans="1:2">
      <c r="A2296" s="171" t="s">
        <v>6504</v>
      </c>
      <c r="B2296" s="221" t="s">
        <v>6886</v>
      </c>
    </row>
    <row r="2297" spans="1:2">
      <c r="A2297" s="171" t="s">
        <v>6504</v>
      </c>
      <c r="B2297" s="221" t="s">
        <v>6887</v>
      </c>
    </row>
    <row r="2298" spans="1:2">
      <c r="A2298" s="171" t="s">
        <v>6504</v>
      </c>
      <c r="B2298" s="221" t="s">
        <v>6888</v>
      </c>
    </row>
    <row r="2299" spans="1:2">
      <c r="A2299" s="171" t="s">
        <v>6504</v>
      </c>
      <c r="B2299" s="221" t="s">
        <v>6889</v>
      </c>
    </row>
    <row r="2300" spans="1:2">
      <c r="A2300" s="171" t="s">
        <v>6504</v>
      </c>
      <c r="B2300" s="221" t="s">
        <v>6890</v>
      </c>
    </row>
    <row r="2301" spans="1:2">
      <c r="A2301" s="171" t="s">
        <v>6504</v>
      </c>
      <c r="B2301" s="221" t="s">
        <v>6891</v>
      </c>
    </row>
    <row r="2302" spans="1:2">
      <c r="A2302" s="171" t="s">
        <v>6504</v>
      </c>
      <c r="B2302" s="221" t="s">
        <v>6892</v>
      </c>
    </row>
    <row r="2303" spans="1:2">
      <c r="A2303" s="171" t="s">
        <v>6504</v>
      </c>
      <c r="B2303" s="221" t="s">
        <v>6893</v>
      </c>
    </row>
    <row r="2304" spans="1:2">
      <c r="A2304" s="171" t="s">
        <v>6504</v>
      </c>
      <c r="B2304" s="221" t="s">
        <v>6894</v>
      </c>
    </row>
    <row r="2305" spans="1:2">
      <c r="A2305" s="171" t="s">
        <v>6504</v>
      </c>
      <c r="B2305" s="221" t="s">
        <v>6895</v>
      </c>
    </row>
    <row r="2306" spans="1:2">
      <c r="A2306" s="171" t="s">
        <v>6504</v>
      </c>
      <c r="B2306" s="221" t="s">
        <v>6896</v>
      </c>
    </row>
    <row r="2307" spans="1:2">
      <c r="A2307" s="171" t="s">
        <v>6504</v>
      </c>
      <c r="B2307" s="221" t="s">
        <v>6897</v>
      </c>
    </row>
    <row r="2308" spans="1:2">
      <c r="A2308" s="171" t="s">
        <v>6504</v>
      </c>
      <c r="B2308" s="221" t="s">
        <v>6898</v>
      </c>
    </row>
    <row r="2309" spans="1:2">
      <c r="A2309" s="171" t="s">
        <v>6504</v>
      </c>
      <c r="B2309" s="221" t="s">
        <v>6899</v>
      </c>
    </row>
    <row r="2310" spans="1:2">
      <c r="A2310" s="171" t="s">
        <v>6504</v>
      </c>
      <c r="B2310" s="221" t="s">
        <v>6900</v>
      </c>
    </row>
    <row r="2311" spans="1:2">
      <c r="A2311" s="171" t="s">
        <v>6504</v>
      </c>
      <c r="B2311" s="221" t="s">
        <v>6901</v>
      </c>
    </row>
    <row r="2312" spans="1:2">
      <c r="A2312" s="171" t="s">
        <v>6504</v>
      </c>
      <c r="B2312" s="221" t="s">
        <v>6902</v>
      </c>
    </row>
    <row r="2313" spans="1:2">
      <c r="A2313" s="171" t="s">
        <v>6504</v>
      </c>
      <c r="B2313" s="221" t="s">
        <v>6903</v>
      </c>
    </row>
    <row r="2314" spans="1:2">
      <c r="A2314" s="171" t="s">
        <v>6504</v>
      </c>
      <c r="B2314" s="221" t="s">
        <v>6904</v>
      </c>
    </row>
    <row r="2315" spans="1:2">
      <c r="A2315" s="171" t="s">
        <v>6504</v>
      </c>
      <c r="B2315" s="221" t="s">
        <v>6905</v>
      </c>
    </row>
    <row r="2316" spans="1:2">
      <c r="A2316" s="171" t="s">
        <v>6504</v>
      </c>
      <c r="B2316" s="221" t="s">
        <v>6906</v>
      </c>
    </row>
    <row r="2317" spans="1:2">
      <c r="A2317" s="171" t="s">
        <v>6504</v>
      </c>
      <c r="B2317" s="221" t="s">
        <v>6907</v>
      </c>
    </row>
    <row r="2318" spans="1:2">
      <c r="A2318" s="171" t="s">
        <v>6504</v>
      </c>
      <c r="B2318" s="221" t="s">
        <v>6908</v>
      </c>
    </row>
    <row r="2319" spans="1:2">
      <c r="A2319" s="171" t="s">
        <v>6504</v>
      </c>
      <c r="B2319" s="221" t="s">
        <v>6909</v>
      </c>
    </row>
    <row r="2320" spans="1:2">
      <c r="A2320" s="171" t="s">
        <v>6504</v>
      </c>
      <c r="B2320" s="221" t="s">
        <v>6910</v>
      </c>
    </row>
    <row r="2321" spans="1:2">
      <c r="A2321" s="171" t="s">
        <v>6504</v>
      </c>
      <c r="B2321" s="221" t="s">
        <v>6912</v>
      </c>
    </row>
    <row r="2322" spans="1:2">
      <c r="A2322" s="171" t="s">
        <v>6504</v>
      </c>
      <c r="B2322" s="221" t="s">
        <v>6913</v>
      </c>
    </row>
    <row r="2323" spans="1:2">
      <c r="A2323" s="171" t="s">
        <v>6504</v>
      </c>
      <c r="B2323" s="221" t="s">
        <v>6914</v>
      </c>
    </row>
    <row r="2324" spans="1:2">
      <c r="A2324" s="171" t="s">
        <v>6504</v>
      </c>
      <c r="B2324" s="221" t="s">
        <v>6915</v>
      </c>
    </row>
    <row r="2325" spans="1:2">
      <c r="A2325" s="171" t="s">
        <v>6504</v>
      </c>
      <c r="B2325" s="221" t="s">
        <v>6916</v>
      </c>
    </row>
    <row r="2326" spans="1:2">
      <c r="A2326" s="171" t="s">
        <v>6504</v>
      </c>
      <c r="B2326" s="221" t="s">
        <v>6917</v>
      </c>
    </row>
    <row r="2327" spans="1:2">
      <c r="A2327" s="171" t="s">
        <v>6504</v>
      </c>
      <c r="B2327" s="221" t="s">
        <v>6918</v>
      </c>
    </row>
    <row r="2328" spans="1:2">
      <c r="A2328" s="171" t="s">
        <v>6504</v>
      </c>
      <c r="B2328" s="221" t="s">
        <v>6919</v>
      </c>
    </row>
    <row r="2329" spans="1:2">
      <c r="A2329" s="171" t="s">
        <v>6504</v>
      </c>
      <c r="B2329" s="221" t="s">
        <v>6919</v>
      </c>
    </row>
    <row r="2330" spans="1:2">
      <c r="A2330" s="171" t="s">
        <v>6504</v>
      </c>
      <c r="B2330" s="221" t="s">
        <v>6920</v>
      </c>
    </row>
    <row r="2331" spans="1:2">
      <c r="A2331" s="171" t="s">
        <v>6504</v>
      </c>
      <c r="B2331" s="221" t="s">
        <v>6921</v>
      </c>
    </row>
    <row r="2332" spans="1:2">
      <c r="A2332" s="171" t="s">
        <v>6504</v>
      </c>
      <c r="B2332" s="221" t="s">
        <v>6922</v>
      </c>
    </row>
    <row r="2333" spans="1:2">
      <c r="A2333" s="171" t="s">
        <v>6504</v>
      </c>
      <c r="B2333" s="221" t="s">
        <v>6922</v>
      </c>
    </row>
    <row r="2334" spans="1:2">
      <c r="A2334" s="171" t="s">
        <v>6504</v>
      </c>
      <c r="B2334" s="221" t="s">
        <v>6923</v>
      </c>
    </row>
    <row r="2335" spans="1:2">
      <c r="A2335" s="171" t="s">
        <v>6504</v>
      </c>
      <c r="B2335" s="221" t="s">
        <v>6926</v>
      </c>
    </row>
    <row r="2336" spans="1:2">
      <c r="A2336" s="171" t="s">
        <v>6504</v>
      </c>
      <c r="B2336" s="221" t="s">
        <v>6927</v>
      </c>
    </row>
    <row r="2337" spans="1:2">
      <c r="A2337" s="171" t="s">
        <v>6504</v>
      </c>
      <c r="B2337" s="221" t="s">
        <v>6928</v>
      </c>
    </row>
    <row r="2338" spans="1:2">
      <c r="A2338" s="171" t="s">
        <v>6504</v>
      </c>
      <c r="B2338" s="221" t="s">
        <v>6929</v>
      </c>
    </row>
    <row r="2339" spans="1:2">
      <c r="A2339" s="171" t="s">
        <v>6504</v>
      </c>
      <c r="B2339" s="221" t="s">
        <v>6930</v>
      </c>
    </row>
    <row r="2340" spans="1:2">
      <c r="A2340" s="171" t="s">
        <v>6504</v>
      </c>
      <c r="B2340" s="221" t="s">
        <v>6931</v>
      </c>
    </row>
    <row r="2341" spans="1:2">
      <c r="A2341" s="171" t="s">
        <v>6504</v>
      </c>
      <c r="B2341" s="221" t="s">
        <v>6932</v>
      </c>
    </row>
    <row r="2342" spans="1:2">
      <c r="A2342" s="171" t="s">
        <v>6504</v>
      </c>
      <c r="B2342" s="221" t="s">
        <v>6933</v>
      </c>
    </row>
    <row r="2343" spans="1:2">
      <c r="A2343" s="171" t="s">
        <v>6504</v>
      </c>
      <c r="B2343" s="221" t="s">
        <v>6934</v>
      </c>
    </row>
    <row r="2344" spans="1:2">
      <c r="A2344" s="171" t="s">
        <v>6504</v>
      </c>
      <c r="B2344" s="221" t="s">
        <v>6935</v>
      </c>
    </row>
    <row r="2345" spans="1:2">
      <c r="A2345" s="171" t="s">
        <v>6504</v>
      </c>
      <c r="B2345" s="221" t="s">
        <v>6936</v>
      </c>
    </row>
    <row r="2346" spans="1:2">
      <c r="A2346" s="171" t="s">
        <v>6504</v>
      </c>
      <c r="B2346" s="221" t="s">
        <v>6936</v>
      </c>
    </row>
    <row r="2347" spans="1:2">
      <c r="A2347" s="171" t="s">
        <v>6504</v>
      </c>
      <c r="B2347" s="221" t="s">
        <v>6937</v>
      </c>
    </row>
    <row r="2348" spans="1:2">
      <c r="A2348" s="171" t="s">
        <v>6504</v>
      </c>
      <c r="B2348" s="221" t="s">
        <v>6938</v>
      </c>
    </row>
    <row r="2349" spans="1:2">
      <c r="A2349" s="171" t="s">
        <v>6504</v>
      </c>
      <c r="B2349" s="221" t="s">
        <v>6939</v>
      </c>
    </row>
    <row r="2350" spans="1:2">
      <c r="A2350" s="171" t="s">
        <v>6504</v>
      </c>
      <c r="B2350" s="221" t="s">
        <v>6940</v>
      </c>
    </row>
    <row r="2351" spans="1:2">
      <c r="A2351" s="171" t="s">
        <v>6504</v>
      </c>
      <c r="B2351" s="221" t="s">
        <v>6941</v>
      </c>
    </row>
    <row r="2352" spans="1:2">
      <c r="A2352" s="171" t="s">
        <v>6504</v>
      </c>
      <c r="B2352" s="221" t="s">
        <v>6942</v>
      </c>
    </row>
    <row r="2353" spans="1:2">
      <c r="A2353" s="171" t="s">
        <v>6504</v>
      </c>
      <c r="B2353" s="221" t="s">
        <v>6943</v>
      </c>
    </row>
    <row r="2354" spans="1:2">
      <c r="A2354" s="171" t="s">
        <v>6504</v>
      </c>
      <c r="B2354" s="221" t="s">
        <v>6944</v>
      </c>
    </row>
    <row r="2355" spans="1:2">
      <c r="A2355" s="171" t="s">
        <v>6504</v>
      </c>
      <c r="B2355" s="221" t="s">
        <v>6946</v>
      </c>
    </row>
    <row r="2356" spans="1:2">
      <c r="A2356" s="171" t="s">
        <v>6504</v>
      </c>
      <c r="B2356" s="221" t="s">
        <v>6947</v>
      </c>
    </row>
    <row r="2357" spans="1:2">
      <c r="A2357" s="171" t="s">
        <v>6504</v>
      </c>
      <c r="B2357" s="221" t="s">
        <v>6948</v>
      </c>
    </row>
    <row r="2358" spans="1:2">
      <c r="A2358" s="171" t="s">
        <v>6504</v>
      </c>
      <c r="B2358" s="221" t="s">
        <v>6949</v>
      </c>
    </row>
    <row r="2359" spans="1:2">
      <c r="A2359" s="171" t="s">
        <v>6504</v>
      </c>
      <c r="B2359" s="221" t="s">
        <v>6950</v>
      </c>
    </row>
    <row r="2360" spans="1:2">
      <c r="A2360" s="171" t="s">
        <v>6504</v>
      </c>
      <c r="B2360" s="221" t="s">
        <v>6951</v>
      </c>
    </row>
    <row r="2361" spans="1:2">
      <c r="A2361" s="171" t="s">
        <v>6504</v>
      </c>
      <c r="B2361" s="221" t="s">
        <v>6952</v>
      </c>
    </row>
    <row r="2362" spans="1:2">
      <c r="A2362" s="171" t="s">
        <v>6504</v>
      </c>
      <c r="B2362" s="221" t="s">
        <v>6953</v>
      </c>
    </row>
    <row r="2363" spans="1:2">
      <c r="A2363" s="171" t="s">
        <v>6504</v>
      </c>
      <c r="B2363" s="221" t="s">
        <v>6954</v>
      </c>
    </row>
    <row r="2364" spans="1:2">
      <c r="A2364" s="171" t="s">
        <v>6504</v>
      </c>
      <c r="B2364" s="221" t="s">
        <v>6955</v>
      </c>
    </row>
    <row r="2365" spans="1:2">
      <c r="A2365" s="171" t="s">
        <v>6504</v>
      </c>
      <c r="B2365" s="221" t="s">
        <v>6956</v>
      </c>
    </row>
    <row r="2366" spans="1:2">
      <c r="A2366" s="171" t="s">
        <v>6504</v>
      </c>
      <c r="B2366" s="221" t="s">
        <v>6957</v>
      </c>
    </row>
    <row r="2367" spans="1:2">
      <c r="A2367" s="171" t="s">
        <v>6504</v>
      </c>
      <c r="B2367" s="221" t="s">
        <v>6958</v>
      </c>
    </row>
    <row r="2368" spans="1:2">
      <c r="A2368" s="171" t="s">
        <v>6504</v>
      </c>
      <c r="B2368" s="221" t="s">
        <v>6959</v>
      </c>
    </row>
    <row r="2369" spans="1:2">
      <c r="A2369" s="171" t="s">
        <v>6504</v>
      </c>
      <c r="B2369" s="221" t="s">
        <v>6960</v>
      </c>
    </row>
    <row r="2370" spans="1:2">
      <c r="A2370" s="171" t="s">
        <v>6504</v>
      </c>
      <c r="B2370" s="221" t="s">
        <v>6961</v>
      </c>
    </row>
    <row r="2371" spans="1:2">
      <c r="A2371" s="171" t="s">
        <v>6504</v>
      </c>
      <c r="B2371" s="221" t="s">
        <v>6963</v>
      </c>
    </row>
    <row r="2372" spans="1:2">
      <c r="A2372" s="171" t="s">
        <v>6504</v>
      </c>
      <c r="B2372" s="221" t="s">
        <v>6965</v>
      </c>
    </row>
    <row r="2373" spans="1:2">
      <c r="A2373" s="171" t="s">
        <v>6504</v>
      </c>
      <c r="B2373" s="221" t="s">
        <v>6967</v>
      </c>
    </row>
    <row r="2374" spans="1:2">
      <c r="A2374" s="171" t="s">
        <v>6504</v>
      </c>
      <c r="B2374" s="221" t="s">
        <v>6970</v>
      </c>
    </row>
    <row r="2375" spans="1:2">
      <c r="A2375" s="171" t="s">
        <v>6504</v>
      </c>
      <c r="B2375" s="221" t="s">
        <v>6971</v>
      </c>
    </row>
    <row r="2376" spans="1:2">
      <c r="A2376" s="171" t="s">
        <v>6504</v>
      </c>
      <c r="B2376" s="221" t="s">
        <v>6972</v>
      </c>
    </row>
    <row r="2377" spans="1:2">
      <c r="A2377" s="171" t="s">
        <v>6504</v>
      </c>
      <c r="B2377" s="221" t="s">
        <v>6973</v>
      </c>
    </row>
    <row r="2378" spans="1:2">
      <c r="A2378" s="171" t="s">
        <v>6504</v>
      </c>
      <c r="B2378" s="221" t="s">
        <v>6974</v>
      </c>
    </row>
    <row r="2379" spans="1:2">
      <c r="A2379" s="171" t="s">
        <v>6504</v>
      </c>
      <c r="B2379" s="221" t="s">
        <v>6975</v>
      </c>
    </row>
    <row r="2380" spans="1:2">
      <c r="A2380" s="171" t="s">
        <v>6504</v>
      </c>
      <c r="B2380" s="221" t="s">
        <v>6976</v>
      </c>
    </row>
    <row r="2381" spans="1:2">
      <c r="A2381" s="171" t="s">
        <v>6504</v>
      </c>
      <c r="B2381" s="221" t="s">
        <v>6977</v>
      </c>
    </row>
    <row r="2382" spans="1:2">
      <c r="A2382" s="171" t="s">
        <v>6504</v>
      </c>
      <c r="B2382" s="221" t="s">
        <v>6978</v>
      </c>
    </row>
    <row r="2383" spans="1:2">
      <c r="A2383" s="171" t="s">
        <v>6504</v>
      </c>
      <c r="B2383" s="221" t="s">
        <v>2584</v>
      </c>
    </row>
    <row r="2384" spans="1:2">
      <c r="A2384" s="171" t="s">
        <v>6504</v>
      </c>
      <c r="B2384" s="221" t="s">
        <v>6982</v>
      </c>
    </row>
    <row r="2385" spans="1:2">
      <c r="A2385" s="171" t="s">
        <v>6504</v>
      </c>
      <c r="B2385" s="221" t="s">
        <v>6983</v>
      </c>
    </row>
    <row r="2386" spans="1:2">
      <c r="A2386" s="171" t="s">
        <v>6504</v>
      </c>
      <c r="B2386" s="221" t="s">
        <v>6984</v>
      </c>
    </row>
    <row r="2387" spans="1:2">
      <c r="A2387" s="171" t="s">
        <v>6504</v>
      </c>
      <c r="B2387" s="221" t="s">
        <v>6985</v>
      </c>
    </row>
    <row r="2388" spans="1:2">
      <c r="A2388" s="171" t="s">
        <v>6504</v>
      </c>
      <c r="B2388" s="221" t="s">
        <v>6986</v>
      </c>
    </row>
    <row r="2389" spans="1:2">
      <c r="A2389" s="171" t="s">
        <v>6504</v>
      </c>
      <c r="B2389" s="221" t="s">
        <v>6988</v>
      </c>
    </row>
    <row r="2390" spans="1:2">
      <c r="A2390" s="171" t="s">
        <v>6504</v>
      </c>
      <c r="B2390" s="221" t="s">
        <v>6989</v>
      </c>
    </row>
    <row r="2391" spans="1:2">
      <c r="A2391" s="171" t="s">
        <v>6504</v>
      </c>
      <c r="B2391" s="221" t="s">
        <v>6991</v>
      </c>
    </row>
    <row r="2392" spans="1:2">
      <c r="A2392" s="171" t="s">
        <v>6504</v>
      </c>
      <c r="B2392" s="221" t="s">
        <v>6992</v>
      </c>
    </row>
    <row r="2393" spans="1:2">
      <c r="A2393" s="171" t="s">
        <v>6504</v>
      </c>
      <c r="B2393" s="221" t="s">
        <v>6994</v>
      </c>
    </row>
    <row r="2394" spans="1:2">
      <c r="A2394" s="171" t="s">
        <v>6504</v>
      </c>
      <c r="B2394" s="221" t="s">
        <v>6996</v>
      </c>
    </row>
    <row r="2395" spans="1:2">
      <c r="A2395" s="171" t="s">
        <v>6504</v>
      </c>
      <c r="B2395" s="221" t="s">
        <v>6997</v>
      </c>
    </row>
    <row r="2396" spans="1:2">
      <c r="A2396" s="171" t="s">
        <v>6504</v>
      </c>
      <c r="B2396" s="221" t="s">
        <v>6998</v>
      </c>
    </row>
    <row r="2397" spans="1:2">
      <c r="A2397" s="171" t="s">
        <v>6504</v>
      </c>
      <c r="B2397" s="221" t="s">
        <v>6999</v>
      </c>
    </row>
    <row r="2398" spans="1:2">
      <c r="A2398" s="171" t="s">
        <v>6504</v>
      </c>
      <c r="B2398" s="221" t="s">
        <v>7000</v>
      </c>
    </row>
    <row r="2399" spans="1:2">
      <c r="A2399" s="171" t="s">
        <v>6504</v>
      </c>
      <c r="B2399" s="221" t="s">
        <v>5018</v>
      </c>
    </row>
    <row r="2400" spans="1:2">
      <c r="A2400" s="171" t="s">
        <v>6504</v>
      </c>
      <c r="B2400" s="221" t="s">
        <v>7001</v>
      </c>
    </row>
    <row r="2401" spans="1:2">
      <c r="A2401" s="171" t="s">
        <v>6504</v>
      </c>
      <c r="B2401" s="221" t="s">
        <v>7002</v>
      </c>
    </row>
    <row r="2402" spans="1:2">
      <c r="A2402" s="171" t="s">
        <v>6504</v>
      </c>
      <c r="B2402" s="221" t="s">
        <v>7003</v>
      </c>
    </row>
    <row r="2403" spans="1:2">
      <c r="A2403" s="171" t="s">
        <v>6504</v>
      </c>
      <c r="B2403" s="221" t="s">
        <v>7004</v>
      </c>
    </row>
    <row r="2404" spans="1:2">
      <c r="A2404" s="171" t="s">
        <v>6504</v>
      </c>
      <c r="B2404" s="221" t="s">
        <v>7005</v>
      </c>
    </row>
    <row r="2405" spans="1:2">
      <c r="A2405" s="171" t="s">
        <v>6504</v>
      </c>
      <c r="B2405" s="221" t="s">
        <v>7010</v>
      </c>
    </row>
    <row r="2406" spans="1:2">
      <c r="A2406" s="171" t="s">
        <v>6504</v>
      </c>
      <c r="B2406" s="221" t="s">
        <v>7011</v>
      </c>
    </row>
    <row r="2407" spans="1:2">
      <c r="A2407" s="171" t="s">
        <v>6504</v>
      </c>
      <c r="B2407" s="221" t="s">
        <v>7012</v>
      </c>
    </row>
    <row r="2408" spans="1:2">
      <c r="A2408" s="171" t="s">
        <v>6504</v>
      </c>
      <c r="B2408" s="221" t="s">
        <v>7014</v>
      </c>
    </row>
    <row r="2409" spans="1:2">
      <c r="A2409" s="171" t="s">
        <v>6504</v>
      </c>
      <c r="B2409" s="221" t="s">
        <v>7016</v>
      </c>
    </row>
    <row r="2410" spans="1:2">
      <c r="A2410" s="171" t="s">
        <v>6504</v>
      </c>
      <c r="B2410" s="221" t="s">
        <v>7017</v>
      </c>
    </row>
    <row r="2411" spans="1:2">
      <c r="A2411" s="171" t="s">
        <v>6504</v>
      </c>
      <c r="B2411" s="221" t="s">
        <v>7018</v>
      </c>
    </row>
    <row r="2412" spans="1:2">
      <c r="A2412" s="171" t="s">
        <v>6504</v>
      </c>
      <c r="B2412" s="221" t="s">
        <v>7019</v>
      </c>
    </row>
    <row r="2413" spans="1:2">
      <c r="A2413" s="171" t="s">
        <v>6504</v>
      </c>
      <c r="B2413" s="221" t="s">
        <v>7020</v>
      </c>
    </row>
    <row r="2414" spans="1:2">
      <c r="A2414" s="171" t="s">
        <v>6504</v>
      </c>
      <c r="B2414" s="221" t="s">
        <v>7021</v>
      </c>
    </row>
    <row r="2415" spans="1:2">
      <c r="A2415" s="171" t="s">
        <v>6504</v>
      </c>
      <c r="B2415" s="221" t="s">
        <v>7023</v>
      </c>
    </row>
    <row r="2416" spans="1:2">
      <c r="A2416" s="171" t="s">
        <v>6504</v>
      </c>
      <c r="B2416" s="221" t="s">
        <v>7025</v>
      </c>
    </row>
    <row r="2417" spans="1:2">
      <c r="A2417" s="171" t="s">
        <v>6504</v>
      </c>
      <c r="B2417" s="221" t="s">
        <v>7026</v>
      </c>
    </row>
    <row r="2418" spans="1:2">
      <c r="A2418" s="171" t="s">
        <v>6504</v>
      </c>
      <c r="B2418" s="221" t="s">
        <v>7027</v>
      </c>
    </row>
    <row r="2419" spans="1:2">
      <c r="A2419" s="171" t="s">
        <v>6504</v>
      </c>
      <c r="B2419" s="221" t="s">
        <v>7028</v>
      </c>
    </row>
    <row r="2420" spans="1:2">
      <c r="A2420" s="171" t="s">
        <v>6504</v>
      </c>
      <c r="B2420" s="221" t="s">
        <v>7029</v>
      </c>
    </row>
    <row r="2421" spans="1:2">
      <c r="A2421" s="171" t="s">
        <v>6504</v>
      </c>
      <c r="B2421" s="221" t="s">
        <v>7031</v>
      </c>
    </row>
    <row r="2422" spans="1:2">
      <c r="A2422" s="171" t="s">
        <v>6504</v>
      </c>
      <c r="B2422" s="221" t="s">
        <v>7032</v>
      </c>
    </row>
    <row r="2423" spans="1:2">
      <c r="A2423" s="171" t="s">
        <v>6504</v>
      </c>
      <c r="B2423" s="221" t="s">
        <v>7033</v>
      </c>
    </row>
    <row r="2424" spans="1:2">
      <c r="A2424" s="171" t="s">
        <v>6504</v>
      </c>
      <c r="B2424" s="221" t="s">
        <v>7034</v>
      </c>
    </row>
    <row r="2425" spans="1:2">
      <c r="A2425" s="171" t="s">
        <v>6504</v>
      </c>
      <c r="B2425" s="221" t="s">
        <v>7035</v>
      </c>
    </row>
    <row r="2426" spans="1:2">
      <c r="A2426" s="171" t="s">
        <v>6504</v>
      </c>
      <c r="B2426" s="221" t="s">
        <v>7036</v>
      </c>
    </row>
    <row r="2427" spans="1:2">
      <c r="A2427" s="171" t="s">
        <v>6504</v>
      </c>
      <c r="B2427" s="221" t="s">
        <v>7037</v>
      </c>
    </row>
    <row r="2428" spans="1:2">
      <c r="A2428" s="171" t="s">
        <v>6504</v>
      </c>
      <c r="B2428" s="221" t="s">
        <v>7038</v>
      </c>
    </row>
    <row r="2429" spans="1:2">
      <c r="A2429" s="171" t="s">
        <v>6504</v>
      </c>
      <c r="B2429" s="221" t="s">
        <v>7041</v>
      </c>
    </row>
    <row r="2430" spans="1:2">
      <c r="A2430" s="171" t="s">
        <v>6504</v>
      </c>
      <c r="B2430" s="221" t="s">
        <v>7042</v>
      </c>
    </row>
    <row r="2431" spans="1:2">
      <c r="A2431" s="171" t="s">
        <v>6504</v>
      </c>
      <c r="B2431" s="221" t="s">
        <v>7043</v>
      </c>
    </row>
    <row r="2432" spans="1:2">
      <c r="A2432" s="171" t="s">
        <v>6504</v>
      </c>
      <c r="B2432" s="221" t="s">
        <v>7044</v>
      </c>
    </row>
    <row r="2433" spans="1:2">
      <c r="A2433" s="171" t="s">
        <v>6504</v>
      </c>
      <c r="B2433" s="221" t="s">
        <v>7045</v>
      </c>
    </row>
    <row r="2434" spans="1:2">
      <c r="A2434" s="171" t="s">
        <v>6504</v>
      </c>
      <c r="B2434" s="221" t="s">
        <v>7046</v>
      </c>
    </row>
    <row r="2435" spans="1:2">
      <c r="A2435" s="171" t="s">
        <v>6504</v>
      </c>
      <c r="B2435" s="221" t="s">
        <v>7047</v>
      </c>
    </row>
    <row r="2436" spans="1:2">
      <c r="A2436" s="171" t="s">
        <v>6504</v>
      </c>
      <c r="B2436" s="221" t="s">
        <v>7048</v>
      </c>
    </row>
    <row r="2437" spans="1:2">
      <c r="A2437" s="171" t="s">
        <v>6504</v>
      </c>
      <c r="B2437" s="221" t="s">
        <v>7049</v>
      </c>
    </row>
    <row r="2438" spans="1:2">
      <c r="A2438" s="171" t="s">
        <v>6504</v>
      </c>
      <c r="B2438" s="221" t="s">
        <v>7050</v>
      </c>
    </row>
    <row r="2439" spans="1:2">
      <c r="A2439" s="171" t="s">
        <v>6504</v>
      </c>
      <c r="B2439" s="221" t="s">
        <v>7051</v>
      </c>
    </row>
    <row r="2440" spans="1:2">
      <c r="A2440" s="171" t="s">
        <v>6504</v>
      </c>
      <c r="B2440" s="221" t="s">
        <v>7052</v>
      </c>
    </row>
    <row r="2441" spans="1:2">
      <c r="A2441" s="171" t="s">
        <v>6504</v>
      </c>
      <c r="B2441" s="221" t="s">
        <v>7053</v>
      </c>
    </row>
    <row r="2442" spans="1:2">
      <c r="A2442" s="171" t="s">
        <v>6504</v>
      </c>
      <c r="B2442" s="221" t="s">
        <v>7054</v>
      </c>
    </row>
    <row r="2443" spans="1:2">
      <c r="A2443" s="171" t="s">
        <v>6504</v>
      </c>
      <c r="B2443" s="221" t="s">
        <v>7055</v>
      </c>
    </row>
    <row r="2444" spans="1:2">
      <c r="A2444" s="171" t="s">
        <v>6504</v>
      </c>
      <c r="B2444" s="221" t="s">
        <v>7056</v>
      </c>
    </row>
    <row r="2445" spans="1:2">
      <c r="A2445" s="171" t="s">
        <v>6504</v>
      </c>
      <c r="B2445" s="221" t="s">
        <v>7057</v>
      </c>
    </row>
    <row r="2446" spans="1:2">
      <c r="A2446" s="171" t="s">
        <v>6504</v>
      </c>
      <c r="B2446" s="221" t="s">
        <v>7058</v>
      </c>
    </row>
    <row r="2447" spans="1:2">
      <c r="A2447" s="171" t="s">
        <v>6504</v>
      </c>
      <c r="B2447" s="221" t="s">
        <v>7059</v>
      </c>
    </row>
    <row r="2448" spans="1:2">
      <c r="A2448" s="171" t="s">
        <v>6504</v>
      </c>
      <c r="B2448" s="221" t="s">
        <v>7060</v>
      </c>
    </row>
    <row r="2449" spans="1:5">
      <c r="A2449" s="171" t="s">
        <v>6504</v>
      </c>
      <c r="B2449" s="221" t="s">
        <v>7061</v>
      </c>
    </row>
    <row r="2450" spans="1:5">
      <c r="A2450" s="171" t="s">
        <v>6504</v>
      </c>
      <c r="B2450" s="221" t="s">
        <v>7062</v>
      </c>
    </row>
    <row r="2451" spans="1:5">
      <c r="A2451" s="171" t="s">
        <v>6504</v>
      </c>
      <c r="B2451" s="221" t="s">
        <v>7063</v>
      </c>
    </row>
    <row r="2452" spans="1:5">
      <c r="A2452" s="171" t="s">
        <v>6504</v>
      </c>
      <c r="B2452" s="221" t="s">
        <v>7066</v>
      </c>
    </row>
    <row r="2453" spans="1:5">
      <c r="A2453" s="171" t="s">
        <v>6504</v>
      </c>
      <c r="B2453" s="221" t="s">
        <v>7067</v>
      </c>
    </row>
    <row r="2454" spans="1:5">
      <c r="A2454" s="171" t="s">
        <v>6504</v>
      </c>
      <c r="B2454" s="221" t="s">
        <v>7068</v>
      </c>
    </row>
    <row r="2455" spans="1:5">
      <c r="A2455" s="171" t="s">
        <v>6504</v>
      </c>
      <c r="B2455" s="221" t="s">
        <v>7072</v>
      </c>
    </row>
    <row r="2456" spans="1:5">
      <c r="A2456" s="171" t="s">
        <v>6504</v>
      </c>
      <c r="B2456" s="221" t="s">
        <v>7075</v>
      </c>
    </row>
    <row r="2457" spans="1:5">
      <c r="A2457" s="171" t="s">
        <v>6504</v>
      </c>
      <c r="B2457" s="221" t="s">
        <v>6503</v>
      </c>
    </row>
    <row r="2458" spans="1:5">
      <c r="A2458" s="171" t="s">
        <v>6504</v>
      </c>
      <c r="B2458" s="221" t="s">
        <v>7076</v>
      </c>
    </row>
    <row r="2459" spans="1:5">
      <c r="A2459" s="171" t="s">
        <v>7521</v>
      </c>
      <c r="B2459" s="221" t="s">
        <v>7522</v>
      </c>
    </row>
    <row r="2460" spans="1:5">
      <c r="A2460" s="171" t="s">
        <v>7077</v>
      </c>
      <c r="B2460" s="221" t="s">
        <v>7240</v>
      </c>
      <c r="C2460" s="171" t="s">
        <v>11</v>
      </c>
      <c r="E2460" s="171" t="s">
        <v>7241</v>
      </c>
    </row>
    <row r="2461" spans="1:5">
      <c r="A2461" s="171" t="s">
        <v>7077</v>
      </c>
      <c r="B2461" s="221" t="s">
        <v>7234</v>
      </c>
      <c r="C2461" s="171" t="s">
        <v>11</v>
      </c>
      <c r="E2461" s="171" t="s">
        <v>7235</v>
      </c>
    </row>
    <row r="2462" spans="1:5">
      <c r="A2462" s="171" t="s">
        <v>7077</v>
      </c>
      <c r="B2462" s="221" t="s">
        <v>7260</v>
      </c>
      <c r="C2462" s="171" t="s">
        <v>11</v>
      </c>
      <c r="E2462" s="171" t="s">
        <v>7235</v>
      </c>
    </row>
    <row r="2463" spans="1:5">
      <c r="A2463" s="171" t="s">
        <v>7077</v>
      </c>
      <c r="B2463" s="221" t="s">
        <v>7278</v>
      </c>
      <c r="C2463" s="171" t="s">
        <v>11</v>
      </c>
      <c r="E2463" s="171" t="s">
        <v>7235</v>
      </c>
    </row>
    <row r="2464" spans="1:5">
      <c r="A2464" s="171" t="s">
        <v>7077</v>
      </c>
      <c r="B2464" s="221" t="s">
        <v>7289</v>
      </c>
      <c r="C2464" s="171" t="s">
        <v>11</v>
      </c>
      <c r="E2464" s="171" t="s">
        <v>7235</v>
      </c>
    </row>
    <row r="2465" spans="1:5">
      <c r="A2465" s="171" t="s">
        <v>7077</v>
      </c>
      <c r="B2465" s="221" t="s">
        <v>6054</v>
      </c>
      <c r="C2465" s="171" t="s">
        <v>11</v>
      </c>
      <c r="E2465" s="171" t="s">
        <v>7235</v>
      </c>
    </row>
    <row r="2466" spans="1:5">
      <c r="A2466" s="171" t="s">
        <v>7077</v>
      </c>
      <c r="B2466" s="221" t="s">
        <v>7103</v>
      </c>
      <c r="C2466" s="171" t="s">
        <v>11</v>
      </c>
      <c r="E2466" s="171" t="s">
        <v>7235</v>
      </c>
    </row>
    <row r="2467" spans="1:5">
      <c r="A2467" s="171" t="s">
        <v>7077</v>
      </c>
      <c r="B2467" s="221" t="s">
        <v>7318</v>
      </c>
      <c r="C2467" s="171" t="s">
        <v>11</v>
      </c>
      <c r="E2467" s="171" t="s">
        <v>7235</v>
      </c>
    </row>
    <row r="2468" spans="1:5">
      <c r="A2468" s="171" t="s">
        <v>7077</v>
      </c>
      <c r="B2468" s="221" t="s">
        <v>7226</v>
      </c>
      <c r="C2468" s="171" t="s">
        <v>11</v>
      </c>
      <c r="E2468" s="171" t="s">
        <v>7235</v>
      </c>
    </row>
    <row r="2469" spans="1:5">
      <c r="A2469" s="171" t="s">
        <v>7077</v>
      </c>
      <c r="B2469" s="221" t="s">
        <v>7334</v>
      </c>
      <c r="C2469" s="171" t="s">
        <v>11</v>
      </c>
      <c r="E2469" s="171" t="s">
        <v>7235</v>
      </c>
    </row>
    <row r="2470" spans="1:5">
      <c r="A2470" s="171" t="s">
        <v>7077</v>
      </c>
      <c r="B2470" s="221" t="s">
        <v>7336</v>
      </c>
      <c r="C2470" s="171" t="s">
        <v>11</v>
      </c>
      <c r="E2470" s="171" t="s">
        <v>7235</v>
      </c>
    </row>
    <row r="2471" spans="1:5">
      <c r="A2471" s="171" t="s">
        <v>7077</v>
      </c>
      <c r="B2471" s="221" t="s">
        <v>7337</v>
      </c>
      <c r="C2471" s="171" t="s">
        <v>11</v>
      </c>
      <c r="E2471" s="171" t="s">
        <v>7235</v>
      </c>
    </row>
    <row r="2472" spans="1:5">
      <c r="A2472" s="171" t="s">
        <v>7077</v>
      </c>
      <c r="B2472" s="221" t="s">
        <v>7120</v>
      </c>
      <c r="C2472" s="171" t="s">
        <v>11</v>
      </c>
      <c r="E2472" s="171" t="s">
        <v>7235</v>
      </c>
    </row>
    <row r="2473" spans="1:5">
      <c r="A2473" s="171" t="s">
        <v>7077</v>
      </c>
      <c r="B2473" s="221" t="s">
        <v>7343</v>
      </c>
      <c r="C2473" s="171" t="s">
        <v>11</v>
      </c>
      <c r="E2473" s="171" t="s">
        <v>7235</v>
      </c>
    </row>
    <row r="2474" spans="1:5">
      <c r="A2474" s="171" t="s">
        <v>7077</v>
      </c>
      <c r="B2474" s="221" t="s">
        <v>7236</v>
      </c>
      <c r="E2474" s="171" t="s">
        <v>7235</v>
      </c>
    </row>
    <row r="2475" spans="1:5">
      <c r="A2475" s="171" t="s">
        <v>7077</v>
      </c>
      <c r="B2475" s="221" t="s">
        <v>7237</v>
      </c>
      <c r="E2475" s="171" t="s">
        <v>7235</v>
      </c>
    </row>
    <row r="2476" spans="1:5">
      <c r="A2476" s="171" t="s">
        <v>7077</v>
      </c>
      <c r="B2476" s="221" t="s">
        <v>7259</v>
      </c>
      <c r="E2476" s="171" t="s">
        <v>7235</v>
      </c>
    </row>
    <row r="2477" spans="1:5">
      <c r="A2477" s="171" t="s">
        <v>7077</v>
      </c>
      <c r="B2477" s="221" t="s">
        <v>5150</v>
      </c>
      <c r="E2477" s="171" t="s">
        <v>7235</v>
      </c>
    </row>
    <row r="2478" spans="1:5">
      <c r="A2478" s="171" t="s">
        <v>7077</v>
      </c>
      <c r="B2478" s="221" t="s">
        <v>7265</v>
      </c>
      <c r="E2478" s="171" t="s">
        <v>7235</v>
      </c>
    </row>
    <row r="2479" spans="1:5">
      <c r="A2479" s="171" t="s">
        <v>7077</v>
      </c>
      <c r="B2479" s="221" t="s">
        <v>7270</v>
      </c>
      <c r="E2479" s="171" t="s">
        <v>7235</v>
      </c>
    </row>
    <row r="2480" spans="1:5">
      <c r="A2480" s="171" t="s">
        <v>7077</v>
      </c>
      <c r="B2480" s="221" t="s">
        <v>7276</v>
      </c>
      <c r="E2480" s="171" t="s">
        <v>7235</v>
      </c>
    </row>
    <row r="2481" spans="1:5">
      <c r="A2481" s="171" t="s">
        <v>7077</v>
      </c>
      <c r="B2481" s="221" t="s">
        <v>7277</v>
      </c>
      <c r="E2481" s="171" t="s">
        <v>7235</v>
      </c>
    </row>
    <row r="2482" spans="1:5">
      <c r="A2482" s="171" t="s">
        <v>7077</v>
      </c>
      <c r="B2482" s="221" t="s">
        <v>7284</v>
      </c>
      <c r="E2482" s="171" t="s">
        <v>7235</v>
      </c>
    </row>
    <row r="2483" spans="1:5">
      <c r="A2483" s="171" t="s">
        <v>7077</v>
      </c>
      <c r="B2483" s="221" t="s">
        <v>7287</v>
      </c>
      <c r="E2483" s="171" t="s">
        <v>7235</v>
      </c>
    </row>
    <row r="2484" spans="1:5">
      <c r="A2484" s="171" t="s">
        <v>7077</v>
      </c>
      <c r="B2484" s="221" t="s">
        <v>7299</v>
      </c>
      <c r="E2484" s="171" t="s">
        <v>7235</v>
      </c>
    </row>
    <row r="2485" spans="1:5">
      <c r="A2485" s="171" t="s">
        <v>7077</v>
      </c>
      <c r="B2485" s="221" t="s">
        <v>7304</v>
      </c>
      <c r="E2485" s="171" t="s">
        <v>7235</v>
      </c>
    </row>
    <row r="2486" spans="1:5">
      <c r="A2486" s="171" t="s">
        <v>7077</v>
      </c>
      <c r="B2486" s="221" t="s">
        <v>7313</v>
      </c>
      <c r="E2486" s="171" t="s">
        <v>7235</v>
      </c>
    </row>
    <row r="2487" spans="1:5">
      <c r="A2487" s="171" t="s">
        <v>7077</v>
      </c>
      <c r="B2487" s="221" t="s">
        <v>7314</v>
      </c>
      <c r="E2487" s="171" t="s">
        <v>7235</v>
      </c>
    </row>
    <row r="2488" spans="1:5">
      <c r="A2488" s="171" t="s">
        <v>7077</v>
      </c>
      <c r="B2488" s="221" t="s">
        <v>7326</v>
      </c>
      <c r="E2488" s="171" t="s">
        <v>7235</v>
      </c>
    </row>
    <row r="2489" spans="1:5">
      <c r="A2489" s="171" t="s">
        <v>7077</v>
      </c>
      <c r="B2489" s="221" t="s">
        <v>7328</v>
      </c>
      <c r="E2489" s="171" t="s">
        <v>7235</v>
      </c>
    </row>
    <row r="2490" spans="1:5">
      <c r="A2490" s="171" t="s">
        <v>7077</v>
      </c>
      <c r="B2490" s="221" t="s">
        <v>7333</v>
      </c>
      <c r="E2490" s="171" t="s">
        <v>7235</v>
      </c>
    </row>
    <row r="2491" spans="1:5">
      <c r="A2491" s="171" t="s">
        <v>7077</v>
      </c>
      <c r="B2491" s="221" t="s">
        <v>7342</v>
      </c>
      <c r="E2491" s="171" t="s">
        <v>7235</v>
      </c>
    </row>
    <row r="2492" spans="1:5">
      <c r="A2492" s="171" t="s">
        <v>7077</v>
      </c>
      <c r="B2492" s="221" t="s">
        <v>7305</v>
      </c>
      <c r="C2492" s="171" t="s">
        <v>11</v>
      </c>
      <c r="E2492" s="171" t="s">
        <v>7306</v>
      </c>
    </row>
    <row r="2493" spans="1:5">
      <c r="A2493" s="171" t="s">
        <v>7077</v>
      </c>
      <c r="B2493" s="221" t="s">
        <v>7250</v>
      </c>
      <c r="C2493" s="171" t="s">
        <v>11</v>
      </c>
      <c r="E2493" s="171" t="s">
        <v>7251</v>
      </c>
    </row>
    <row r="2494" spans="1:5">
      <c r="A2494" s="171" t="s">
        <v>7077</v>
      </c>
      <c r="B2494" s="221" t="s">
        <v>7267</v>
      </c>
      <c r="C2494" s="171" t="s">
        <v>11</v>
      </c>
      <c r="E2494" s="171" t="s">
        <v>7251</v>
      </c>
    </row>
    <row r="2495" spans="1:5">
      <c r="A2495" s="171" t="s">
        <v>7077</v>
      </c>
      <c r="B2495" s="221" t="s">
        <v>7282</v>
      </c>
      <c r="C2495" s="171" t="s">
        <v>11</v>
      </c>
      <c r="E2495" s="171" t="s">
        <v>7251</v>
      </c>
    </row>
    <row r="2496" spans="1:5">
      <c r="A2496" s="171" t="s">
        <v>7077</v>
      </c>
      <c r="B2496" s="221" t="s">
        <v>7290</v>
      </c>
      <c r="C2496" s="171" t="s">
        <v>11</v>
      </c>
      <c r="E2496" s="171" t="s">
        <v>7251</v>
      </c>
    </row>
    <row r="2497" spans="1:5">
      <c r="A2497" s="171" t="s">
        <v>7077</v>
      </c>
      <c r="B2497" s="221" t="s">
        <v>7312</v>
      </c>
      <c r="C2497" s="171" t="s">
        <v>11</v>
      </c>
      <c r="E2497" s="171" t="s">
        <v>7251</v>
      </c>
    </row>
    <row r="2498" spans="1:5">
      <c r="A2498" s="171" t="s">
        <v>7077</v>
      </c>
      <c r="B2498" s="221" t="s">
        <v>7078</v>
      </c>
      <c r="C2498" s="171" t="s">
        <v>11</v>
      </c>
      <c r="D2498" s="171" t="s">
        <v>7079</v>
      </c>
      <c r="E2498" s="171" t="s">
        <v>5567</v>
      </c>
    </row>
    <row r="2499" spans="1:5">
      <c r="A2499" s="171" t="s">
        <v>7077</v>
      </c>
      <c r="B2499" s="221" t="s">
        <v>7080</v>
      </c>
      <c r="C2499" s="171" t="s">
        <v>11</v>
      </c>
      <c r="D2499" s="171" t="s">
        <v>7079</v>
      </c>
      <c r="E2499" s="171" t="s">
        <v>5567</v>
      </c>
    </row>
    <row r="2500" spans="1:5">
      <c r="A2500" s="171" t="s">
        <v>7077</v>
      </c>
      <c r="B2500" s="221" t="s">
        <v>7081</v>
      </c>
      <c r="C2500" s="171" t="s">
        <v>11</v>
      </c>
      <c r="D2500" s="171" t="s">
        <v>7079</v>
      </c>
      <c r="E2500" s="171" t="s">
        <v>5567</v>
      </c>
    </row>
    <row r="2501" spans="1:5">
      <c r="A2501" s="171" t="s">
        <v>7077</v>
      </c>
      <c r="B2501" s="221" t="s">
        <v>7082</v>
      </c>
      <c r="C2501" s="171" t="s">
        <v>11</v>
      </c>
      <c r="D2501" s="171" t="s">
        <v>7079</v>
      </c>
      <c r="E2501" s="171" t="s">
        <v>5567</v>
      </c>
    </row>
    <row r="2502" spans="1:5">
      <c r="A2502" s="171" t="s">
        <v>7077</v>
      </c>
      <c r="B2502" s="221" t="s">
        <v>7083</v>
      </c>
      <c r="C2502" s="171" t="s">
        <v>11</v>
      </c>
      <c r="D2502" s="171" t="s">
        <v>7079</v>
      </c>
      <c r="E2502" s="171" t="s">
        <v>5567</v>
      </c>
    </row>
    <row r="2503" spans="1:5">
      <c r="A2503" s="171" t="s">
        <v>7077</v>
      </c>
      <c r="B2503" s="221" t="s">
        <v>7084</v>
      </c>
      <c r="C2503" s="171" t="s">
        <v>11</v>
      </c>
      <c r="D2503" s="171" t="s">
        <v>7079</v>
      </c>
      <c r="E2503" s="171" t="s">
        <v>5567</v>
      </c>
    </row>
    <row r="2504" spans="1:5">
      <c r="A2504" s="171" t="s">
        <v>7077</v>
      </c>
      <c r="B2504" s="221" t="s">
        <v>7085</v>
      </c>
      <c r="C2504" s="171" t="s">
        <v>11</v>
      </c>
      <c r="D2504" s="171" t="s">
        <v>7079</v>
      </c>
      <c r="E2504" s="171" t="s">
        <v>5567</v>
      </c>
    </row>
    <row r="2505" spans="1:5">
      <c r="A2505" s="171" t="s">
        <v>7077</v>
      </c>
      <c r="B2505" s="221" t="s">
        <v>7086</v>
      </c>
      <c r="C2505" s="171" t="s">
        <v>11</v>
      </c>
      <c r="D2505" s="171" t="s">
        <v>7079</v>
      </c>
      <c r="E2505" s="171" t="s">
        <v>5567</v>
      </c>
    </row>
    <row r="2506" spans="1:5">
      <c r="A2506" s="171" t="s">
        <v>7077</v>
      </c>
      <c r="B2506" s="221" t="s">
        <v>7087</v>
      </c>
      <c r="C2506" s="171" t="s">
        <v>11</v>
      </c>
      <c r="D2506" s="171" t="s">
        <v>7079</v>
      </c>
      <c r="E2506" s="171" t="s">
        <v>5567</v>
      </c>
    </row>
    <row r="2507" spans="1:5">
      <c r="A2507" s="171" t="s">
        <v>7077</v>
      </c>
      <c r="B2507" s="221" t="s">
        <v>7088</v>
      </c>
      <c r="C2507" s="171" t="s">
        <v>11</v>
      </c>
      <c r="D2507" s="171" t="s">
        <v>7079</v>
      </c>
      <c r="E2507" s="171" t="s">
        <v>5567</v>
      </c>
    </row>
    <row r="2508" spans="1:5">
      <c r="A2508" s="171" t="s">
        <v>7077</v>
      </c>
      <c r="B2508" s="221" t="s">
        <v>7089</v>
      </c>
      <c r="C2508" s="171" t="s">
        <v>11</v>
      </c>
      <c r="D2508" s="171" t="s">
        <v>7079</v>
      </c>
      <c r="E2508" s="171" t="s">
        <v>5567</v>
      </c>
    </row>
    <row r="2509" spans="1:5">
      <c r="A2509" s="171" t="s">
        <v>7077</v>
      </c>
      <c r="B2509" s="221" t="s">
        <v>7090</v>
      </c>
      <c r="C2509" s="171" t="s">
        <v>11</v>
      </c>
      <c r="D2509" s="171" t="s">
        <v>7079</v>
      </c>
      <c r="E2509" s="171" t="s">
        <v>5567</v>
      </c>
    </row>
    <row r="2510" spans="1:5">
      <c r="A2510" s="171" t="s">
        <v>7077</v>
      </c>
      <c r="B2510" s="221" t="s">
        <v>7091</v>
      </c>
      <c r="C2510" s="171" t="s">
        <v>11</v>
      </c>
      <c r="D2510" s="171" t="s">
        <v>7079</v>
      </c>
      <c r="E2510" s="171" t="s">
        <v>5567</v>
      </c>
    </row>
    <row r="2511" spans="1:5">
      <c r="A2511" s="171" t="s">
        <v>7077</v>
      </c>
      <c r="B2511" s="221" t="s">
        <v>7092</v>
      </c>
      <c r="C2511" s="171" t="s">
        <v>11</v>
      </c>
      <c r="D2511" s="171" t="s">
        <v>7079</v>
      </c>
      <c r="E2511" s="171" t="s">
        <v>5567</v>
      </c>
    </row>
    <row r="2512" spans="1:5">
      <c r="A2512" s="171" t="s">
        <v>7077</v>
      </c>
      <c r="B2512" s="221" t="s">
        <v>7093</v>
      </c>
      <c r="C2512" s="171" t="s">
        <v>11</v>
      </c>
      <c r="D2512" s="171" t="s">
        <v>7079</v>
      </c>
      <c r="E2512" s="171" t="s">
        <v>5567</v>
      </c>
    </row>
    <row r="2513" spans="1:5">
      <c r="A2513" s="171" t="s">
        <v>7077</v>
      </c>
      <c r="B2513" s="221" t="s">
        <v>7094</v>
      </c>
      <c r="C2513" s="171" t="s">
        <v>11</v>
      </c>
      <c r="D2513" s="171" t="s">
        <v>7079</v>
      </c>
      <c r="E2513" s="171" t="s">
        <v>5567</v>
      </c>
    </row>
    <row r="2514" spans="1:5">
      <c r="A2514" s="171" t="s">
        <v>7077</v>
      </c>
      <c r="B2514" s="221" t="s">
        <v>5412</v>
      </c>
      <c r="C2514" s="171" t="s">
        <v>11</v>
      </c>
      <c r="D2514" s="171" t="s">
        <v>7079</v>
      </c>
      <c r="E2514" s="171" t="s">
        <v>5567</v>
      </c>
    </row>
    <row r="2515" spans="1:5">
      <c r="A2515" s="171" t="s">
        <v>7077</v>
      </c>
      <c r="B2515" s="221" t="s">
        <v>7095</v>
      </c>
      <c r="C2515" s="171" t="s">
        <v>11</v>
      </c>
      <c r="D2515" s="171" t="s">
        <v>7079</v>
      </c>
      <c r="E2515" s="171" t="s">
        <v>5567</v>
      </c>
    </row>
    <row r="2516" spans="1:5">
      <c r="A2516" s="171" t="s">
        <v>7077</v>
      </c>
      <c r="B2516" s="221" t="s">
        <v>7096</v>
      </c>
      <c r="C2516" s="171" t="s">
        <v>11</v>
      </c>
      <c r="D2516" s="171" t="s">
        <v>7079</v>
      </c>
      <c r="E2516" s="171" t="s">
        <v>5567</v>
      </c>
    </row>
    <row r="2517" spans="1:5">
      <c r="A2517" s="171" t="s">
        <v>7077</v>
      </c>
      <c r="B2517" s="221" t="s">
        <v>7097</v>
      </c>
      <c r="C2517" s="171" t="s">
        <v>11</v>
      </c>
      <c r="D2517" s="171" t="s">
        <v>7079</v>
      </c>
      <c r="E2517" s="171" t="s">
        <v>5567</v>
      </c>
    </row>
    <row r="2518" spans="1:5">
      <c r="A2518" s="171" t="s">
        <v>7077</v>
      </c>
      <c r="B2518" s="221" t="s">
        <v>5340</v>
      </c>
      <c r="C2518" s="171" t="s">
        <v>11</v>
      </c>
      <c r="D2518" s="171" t="s">
        <v>7079</v>
      </c>
      <c r="E2518" s="171" t="s">
        <v>5567</v>
      </c>
    </row>
    <row r="2519" spans="1:5">
      <c r="A2519" s="171" t="s">
        <v>7077</v>
      </c>
      <c r="B2519" s="221" t="s">
        <v>7098</v>
      </c>
      <c r="C2519" s="171" t="s">
        <v>11</v>
      </c>
      <c r="D2519" s="171" t="s">
        <v>7079</v>
      </c>
      <c r="E2519" s="171" t="s">
        <v>5567</v>
      </c>
    </row>
    <row r="2520" spans="1:5">
      <c r="A2520" s="171" t="s">
        <v>7077</v>
      </c>
      <c r="B2520" s="221" t="s">
        <v>7099</v>
      </c>
      <c r="C2520" s="171" t="s">
        <v>11</v>
      </c>
      <c r="D2520" s="171" t="s">
        <v>7079</v>
      </c>
      <c r="E2520" s="171" t="s">
        <v>5567</v>
      </c>
    </row>
    <row r="2521" spans="1:5">
      <c r="A2521" s="171" t="s">
        <v>7077</v>
      </c>
      <c r="B2521" s="221" t="s">
        <v>7100</v>
      </c>
      <c r="C2521" s="171" t="s">
        <v>11</v>
      </c>
      <c r="D2521" s="171" t="s">
        <v>7079</v>
      </c>
      <c r="E2521" s="171" t="s">
        <v>5567</v>
      </c>
    </row>
    <row r="2522" spans="1:5">
      <c r="A2522" s="171" t="s">
        <v>7077</v>
      </c>
      <c r="B2522" s="221" t="s">
        <v>7101</v>
      </c>
      <c r="C2522" s="171" t="s">
        <v>11</v>
      </c>
      <c r="D2522" s="171" t="s">
        <v>7079</v>
      </c>
      <c r="E2522" s="171" t="s">
        <v>5567</v>
      </c>
    </row>
    <row r="2523" spans="1:5">
      <c r="A2523" s="171" t="s">
        <v>7077</v>
      </c>
      <c r="B2523" s="221" t="s">
        <v>7102</v>
      </c>
      <c r="C2523" s="171" t="s">
        <v>11</v>
      </c>
      <c r="D2523" s="171" t="s">
        <v>7079</v>
      </c>
      <c r="E2523" s="171" t="s">
        <v>5567</v>
      </c>
    </row>
    <row r="2524" spans="1:5">
      <c r="A2524" s="171" t="s">
        <v>7077</v>
      </c>
      <c r="B2524" s="221" t="s">
        <v>7103</v>
      </c>
      <c r="C2524" s="171" t="s">
        <v>11</v>
      </c>
      <c r="D2524" s="171" t="s">
        <v>7079</v>
      </c>
      <c r="E2524" s="171" t="s">
        <v>5567</v>
      </c>
    </row>
    <row r="2525" spans="1:5">
      <c r="A2525" s="171" t="s">
        <v>7077</v>
      </c>
      <c r="B2525" s="221" t="s">
        <v>5859</v>
      </c>
      <c r="C2525" s="171" t="s">
        <v>11</v>
      </c>
      <c r="D2525" s="171" t="s">
        <v>7079</v>
      </c>
      <c r="E2525" s="171" t="s">
        <v>5567</v>
      </c>
    </row>
    <row r="2526" spans="1:5">
      <c r="A2526" s="171" t="s">
        <v>7077</v>
      </c>
      <c r="B2526" s="221" t="s">
        <v>5598</v>
      </c>
      <c r="C2526" s="171" t="s">
        <v>11</v>
      </c>
      <c r="D2526" s="171" t="s">
        <v>7079</v>
      </c>
      <c r="E2526" s="171" t="s">
        <v>5567</v>
      </c>
    </row>
    <row r="2527" spans="1:5">
      <c r="A2527" s="171" t="s">
        <v>7077</v>
      </c>
      <c r="B2527" s="221" t="s">
        <v>7104</v>
      </c>
      <c r="C2527" s="171" t="s">
        <v>11</v>
      </c>
      <c r="D2527" s="171" t="s">
        <v>7079</v>
      </c>
      <c r="E2527" s="171" t="s">
        <v>5567</v>
      </c>
    </row>
    <row r="2528" spans="1:5">
      <c r="A2528" s="171" t="s">
        <v>7077</v>
      </c>
      <c r="B2528" s="221" t="s">
        <v>5515</v>
      </c>
      <c r="C2528" s="171" t="s">
        <v>11</v>
      </c>
      <c r="D2528" s="171" t="s">
        <v>7079</v>
      </c>
      <c r="E2528" s="171" t="s">
        <v>5567</v>
      </c>
    </row>
    <row r="2529" spans="1:5">
      <c r="A2529" s="171" t="s">
        <v>7077</v>
      </c>
      <c r="B2529" s="221" t="s">
        <v>7105</v>
      </c>
      <c r="C2529" s="171" t="s">
        <v>11</v>
      </c>
      <c r="D2529" s="171" t="s">
        <v>7079</v>
      </c>
      <c r="E2529" s="171" t="s">
        <v>5567</v>
      </c>
    </row>
    <row r="2530" spans="1:5">
      <c r="A2530" s="171" t="s">
        <v>7077</v>
      </c>
      <c r="B2530" s="221" t="s">
        <v>7106</v>
      </c>
      <c r="C2530" s="171" t="s">
        <v>11</v>
      </c>
      <c r="D2530" s="171" t="s">
        <v>7079</v>
      </c>
      <c r="E2530" s="171" t="s">
        <v>5567</v>
      </c>
    </row>
    <row r="2531" spans="1:5">
      <c r="A2531" s="171" t="s">
        <v>7077</v>
      </c>
      <c r="B2531" s="221" t="s">
        <v>7107</v>
      </c>
      <c r="C2531" s="171" t="s">
        <v>11</v>
      </c>
      <c r="D2531" s="171" t="s">
        <v>7079</v>
      </c>
      <c r="E2531" s="171" t="s">
        <v>5567</v>
      </c>
    </row>
    <row r="2532" spans="1:5">
      <c r="A2532" s="171" t="s">
        <v>7077</v>
      </c>
      <c r="B2532" s="221" t="s">
        <v>7108</v>
      </c>
      <c r="C2532" s="171" t="s">
        <v>11</v>
      </c>
      <c r="D2532" s="171" t="s">
        <v>7079</v>
      </c>
      <c r="E2532" s="171" t="s">
        <v>5567</v>
      </c>
    </row>
    <row r="2533" spans="1:5">
      <c r="A2533" s="171" t="s">
        <v>7077</v>
      </c>
      <c r="B2533" s="221" t="s">
        <v>7109</v>
      </c>
      <c r="C2533" s="171" t="s">
        <v>11</v>
      </c>
      <c r="D2533" s="171" t="s">
        <v>7079</v>
      </c>
      <c r="E2533" s="171" t="s">
        <v>5567</v>
      </c>
    </row>
    <row r="2534" spans="1:5">
      <c r="A2534" s="171" t="s">
        <v>7077</v>
      </c>
      <c r="B2534" s="221" t="s">
        <v>7110</v>
      </c>
      <c r="C2534" s="171" t="s">
        <v>11</v>
      </c>
      <c r="D2534" s="171" t="s">
        <v>7079</v>
      </c>
      <c r="E2534" s="171" t="s">
        <v>5567</v>
      </c>
    </row>
    <row r="2535" spans="1:5">
      <c r="A2535" s="171" t="s">
        <v>7077</v>
      </c>
      <c r="B2535" s="221" t="s">
        <v>7111</v>
      </c>
      <c r="C2535" s="171" t="s">
        <v>11</v>
      </c>
      <c r="D2535" s="171" t="s">
        <v>7079</v>
      </c>
      <c r="E2535" s="171" t="s">
        <v>5567</v>
      </c>
    </row>
    <row r="2536" spans="1:5">
      <c r="A2536" s="171" t="s">
        <v>7077</v>
      </c>
      <c r="B2536" s="221" t="s">
        <v>7112</v>
      </c>
      <c r="C2536" s="171" t="s">
        <v>11</v>
      </c>
      <c r="D2536" s="171" t="s">
        <v>7079</v>
      </c>
      <c r="E2536" s="171" t="s">
        <v>5567</v>
      </c>
    </row>
    <row r="2537" spans="1:5">
      <c r="A2537" s="171" t="s">
        <v>7077</v>
      </c>
      <c r="B2537" s="221" t="s">
        <v>7113</v>
      </c>
      <c r="C2537" s="171" t="s">
        <v>11</v>
      </c>
      <c r="D2537" s="171" t="s">
        <v>7079</v>
      </c>
      <c r="E2537" s="171" t="s">
        <v>5567</v>
      </c>
    </row>
    <row r="2538" spans="1:5">
      <c r="A2538" s="171" t="s">
        <v>7077</v>
      </c>
      <c r="B2538" s="221" t="s">
        <v>7114</v>
      </c>
      <c r="C2538" s="171" t="s">
        <v>11</v>
      </c>
      <c r="D2538" s="171" t="s">
        <v>7079</v>
      </c>
      <c r="E2538" s="171" t="s">
        <v>5567</v>
      </c>
    </row>
    <row r="2539" spans="1:5">
      <c r="A2539" s="171" t="s">
        <v>7077</v>
      </c>
      <c r="B2539" s="221" t="s">
        <v>7115</v>
      </c>
      <c r="C2539" s="171" t="s">
        <v>11</v>
      </c>
      <c r="D2539" s="171" t="s">
        <v>7079</v>
      </c>
      <c r="E2539" s="171" t="s">
        <v>5567</v>
      </c>
    </row>
    <row r="2540" spans="1:5">
      <c r="A2540" s="171" t="s">
        <v>7077</v>
      </c>
      <c r="B2540" s="221" t="s">
        <v>7116</v>
      </c>
      <c r="C2540" s="171" t="s">
        <v>11</v>
      </c>
      <c r="D2540" s="171" t="s">
        <v>7079</v>
      </c>
      <c r="E2540" s="171" t="s">
        <v>5567</v>
      </c>
    </row>
    <row r="2541" spans="1:5">
      <c r="A2541" s="171" t="s">
        <v>7077</v>
      </c>
      <c r="B2541" s="221" t="s">
        <v>7117</v>
      </c>
      <c r="C2541" s="171" t="s">
        <v>11</v>
      </c>
      <c r="D2541" s="171" t="s">
        <v>7079</v>
      </c>
      <c r="E2541" s="171" t="s">
        <v>5567</v>
      </c>
    </row>
    <row r="2542" spans="1:5">
      <c r="A2542" s="171" t="s">
        <v>7077</v>
      </c>
      <c r="B2542" s="221" t="s">
        <v>7118</v>
      </c>
      <c r="C2542" s="171" t="s">
        <v>11</v>
      </c>
      <c r="D2542" s="171" t="s">
        <v>7079</v>
      </c>
      <c r="E2542" s="171" t="s">
        <v>5567</v>
      </c>
    </row>
    <row r="2543" spans="1:5">
      <c r="A2543" s="171" t="s">
        <v>7077</v>
      </c>
      <c r="B2543" s="221" t="s">
        <v>7119</v>
      </c>
      <c r="C2543" s="171" t="s">
        <v>11</v>
      </c>
      <c r="D2543" s="171" t="s">
        <v>7079</v>
      </c>
      <c r="E2543" s="171" t="s">
        <v>5567</v>
      </c>
    </row>
    <row r="2544" spans="1:5">
      <c r="A2544" s="171" t="s">
        <v>7077</v>
      </c>
      <c r="B2544" s="221" t="s">
        <v>7120</v>
      </c>
      <c r="C2544" s="171" t="s">
        <v>11</v>
      </c>
      <c r="D2544" s="171" t="s">
        <v>7079</v>
      </c>
      <c r="E2544" s="171" t="s">
        <v>5567</v>
      </c>
    </row>
    <row r="2545" spans="1:5">
      <c r="A2545" s="171" t="s">
        <v>7077</v>
      </c>
      <c r="B2545" s="221" t="s">
        <v>7121</v>
      </c>
      <c r="C2545" s="171" t="s">
        <v>11</v>
      </c>
      <c r="D2545" s="171" t="s">
        <v>7079</v>
      </c>
      <c r="E2545" s="171" t="s">
        <v>5567</v>
      </c>
    </row>
    <row r="2546" spans="1:5">
      <c r="A2546" s="171" t="s">
        <v>7077</v>
      </c>
      <c r="B2546" s="221" t="s">
        <v>7122</v>
      </c>
      <c r="C2546" s="171" t="s">
        <v>11</v>
      </c>
      <c r="D2546" s="171" t="s">
        <v>7079</v>
      </c>
      <c r="E2546" s="171" t="s">
        <v>5567</v>
      </c>
    </row>
    <row r="2547" spans="1:5">
      <c r="A2547" s="171" t="s">
        <v>7077</v>
      </c>
      <c r="B2547" s="221" t="s">
        <v>5544</v>
      </c>
      <c r="C2547" s="171" t="s">
        <v>11</v>
      </c>
      <c r="D2547" s="171" t="s">
        <v>7079</v>
      </c>
      <c r="E2547" s="171" t="s">
        <v>5567</v>
      </c>
    </row>
    <row r="2548" spans="1:5">
      <c r="A2548" s="171" t="s">
        <v>7077</v>
      </c>
      <c r="B2548" s="221" t="s">
        <v>7123</v>
      </c>
      <c r="C2548" s="171" t="s">
        <v>11</v>
      </c>
      <c r="D2548" s="171" t="s">
        <v>7124</v>
      </c>
      <c r="E2548" s="171" t="s">
        <v>5567</v>
      </c>
    </row>
    <row r="2549" spans="1:5">
      <c r="A2549" s="171" t="s">
        <v>7077</v>
      </c>
      <c r="B2549" s="221" t="s">
        <v>7125</v>
      </c>
      <c r="C2549" s="171" t="s">
        <v>11</v>
      </c>
      <c r="D2549" s="171" t="s">
        <v>7124</v>
      </c>
      <c r="E2549" s="171" t="s">
        <v>5567</v>
      </c>
    </row>
    <row r="2550" spans="1:5">
      <c r="A2550" s="171" t="s">
        <v>7077</v>
      </c>
      <c r="B2550" s="221" t="s">
        <v>7126</v>
      </c>
      <c r="C2550" s="171" t="s">
        <v>11</v>
      </c>
      <c r="D2550" s="171" t="s">
        <v>7124</v>
      </c>
      <c r="E2550" s="171" t="s">
        <v>5567</v>
      </c>
    </row>
    <row r="2551" spans="1:5">
      <c r="A2551" s="171" t="s">
        <v>7077</v>
      </c>
      <c r="B2551" s="221" t="s">
        <v>7127</v>
      </c>
      <c r="C2551" s="171" t="s">
        <v>11</v>
      </c>
      <c r="D2551" s="171" t="s">
        <v>7124</v>
      </c>
      <c r="E2551" s="171" t="s">
        <v>5567</v>
      </c>
    </row>
    <row r="2552" spans="1:5">
      <c r="A2552" s="171" t="s">
        <v>7077</v>
      </c>
      <c r="B2552" s="221" t="s">
        <v>7080</v>
      </c>
      <c r="C2552" s="171" t="s">
        <v>11</v>
      </c>
      <c r="D2552" s="171" t="s">
        <v>7124</v>
      </c>
      <c r="E2552" s="171" t="s">
        <v>5567</v>
      </c>
    </row>
    <row r="2553" spans="1:5">
      <c r="A2553" s="171" t="s">
        <v>7077</v>
      </c>
      <c r="B2553" s="221" t="s">
        <v>7128</v>
      </c>
      <c r="C2553" s="171" t="s">
        <v>11</v>
      </c>
      <c r="D2553" s="171" t="s">
        <v>7124</v>
      </c>
      <c r="E2553" s="171" t="s">
        <v>5567</v>
      </c>
    </row>
    <row r="2554" spans="1:5">
      <c r="A2554" s="171" t="s">
        <v>7077</v>
      </c>
      <c r="B2554" s="221" t="s">
        <v>7129</v>
      </c>
      <c r="C2554" s="171" t="s">
        <v>11</v>
      </c>
      <c r="D2554" s="171" t="s">
        <v>7124</v>
      </c>
      <c r="E2554" s="171" t="s">
        <v>5567</v>
      </c>
    </row>
    <row r="2555" spans="1:5">
      <c r="A2555" s="171" t="s">
        <v>7077</v>
      </c>
      <c r="B2555" s="221" t="s">
        <v>7130</v>
      </c>
      <c r="C2555" s="171" t="s">
        <v>11</v>
      </c>
      <c r="D2555" s="171" t="s">
        <v>7124</v>
      </c>
      <c r="E2555" s="171" t="s">
        <v>5567</v>
      </c>
    </row>
    <row r="2556" spans="1:5">
      <c r="A2556" s="171" t="s">
        <v>7077</v>
      </c>
      <c r="B2556" s="221" t="s">
        <v>7131</v>
      </c>
      <c r="C2556" s="171" t="s">
        <v>11</v>
      </c>
      <c r="D2556" s="171" t="s">
        <v>7124</v>
      </c>
      <c r="E2556" s="171" t="s">
        <v>5567</v>
      </c>
    </row>
    <row r="2557" spans="1:5">
      <c r="A2557" s="171" t="s">
        <v>7077</v>
      </c>
      <c r="B2557" s="221" t="s">
        <v>7132</v>
      </c>
      <c r="C2557" s="171" t="s">
        <v>11</v>
      </c>
      <c r="D2557" s="171" t="s">
        <v>7124</v>
      </c>
      <c r="E2557" s="171" t="s">
        <v>5567</v>
      </c>
    </row>
    <row r="2558" spans="1:5">
      <c r="A2558" s="171" t="s">
        <v>7077</v>
      </c>
      <c r="B2558" s="221" t="s">
        <v>7133</v>
      </c>
      <c r="C2558" s="171" t="s">
        <v>11</v>
      </c>
      <c r="D2558" s="171" t="s">
        <v>7124</v>
      </c>
      <c r="E2558" s="171" t="s">
        <v>5567</v>
      </c>
    </row>
    <row r="2559" spans="1:5">
      <c r="A2559" s="171" t="s">
        <v>7077</v>
      </c>
      <c r="B2559" s="221" t="s">
        <v>7134</v>
      </c>
      <c r="C2559" s="171" t="s">
        <v>11</v>
      </c>
      <c r="D2559" s="171" t="s">
        <v>7124</v>
      </c>
      <c r="E2559" s="171" t="s">
        <v>5567</v>
      </c>
    </row>
    <row r="2560" spans="1:5">
      <c r="A2560" s="171" t="s">
        <v>7077</v>
      </c>
      <c r="B2560" s="221" t="s">
        <v>7135</v>
      </c>
      <c r="C2560" s="171" t="s">
        <v>11</v>
      </c>
      <c r="D2560" s="171" t="s">
        <v>7124</v>
      </c>
      <c r="E2560" s="171" t="s">
        <v>5567</v>
      </c>
    </row>
    <row r="2561" spans="1:5">
      <c r="A2561" s="171" t="s">
        <v>7077</v>
      </c>
      <c r="B2561" s="221" t="s">
        <v>7091</v>
      </c>
      <c r="C2561" s="171" t="s">
        <v>11</v>
      </c>
      <c r="D2561" s="171" t="s">
        <v>7124</v>
      </c>
      <c r="E2561" s="171" t="s">
        <v>5567</v>
      </c>
    </row>
    <row r="2562" spans="1:5">
      <c r="A2562" s="171" t="s">
        <v>7077</v>
      </c>
      <c r="B2562" s="221" t="s">
        <v>5411</v>
      </c>
      <c r="C2562" s="171" t="s">
        <v>11</v>
      </c>
      <c r="D2562" s="171" t="s">
        <v>7124</v>
      </c>
      <c r="E2562" s="171" t="s">
        <v>5567</v>
      </c>
    </row>
    <row r="2563" spans="1:5">
      <c r="A2563" s="171" t="s">
        <v>7077</v>
      </c>
      <c r="B2563" s="221" t="s">
        <v>7136</v>
      </c>
      <c r="C2563" s="171" t="s">
        <v>11</v>
      </c>
      <c r="D2563" s="171" t="s">
        <v>7124</v>
      </c>
      <c r="E2563" s="171" t="s">
        <v>5567</v>
      </c>
    </row>
    <row r="2564" spans="1:5">
      <c r="A2564" s="171" t="s">
        <v>7077</v>
      </c>
      <c r="B2564" s="221" t="s">
        <v>7137</v>
      </c>
      <c r="C2564" s="171" t="s">
        <v>11</v>
      </c>
      <c r="D2564" s="171" t="s">
        <v>7124</v>
      </c>
      <c r="E2564" s="171" t="s">
        <v>5567</v>
      </c>
    </row>
    <row r="2565" spans="1:5">
      <c r="A2565" s="171" t="s">
        <v>7077</v>
      </c>
      <c r="B2565" s="221" t="s">
        <v>7138</v>
      </c>
      <c r="C2565" s="171" t="s">
        <v>11</v>
      </c>
      <c r="D2565" s="171" t="s">
        <v>7124</v>
      </c>
      <c r="E2565" s="171" t="s">
        <v>5567</v>
      </c>
    </row>
    <row r="2566" spans="1:5">
      <c r="A2566" s="171" t="s">
        <v>7077</v>
      </c>
      <c r="B2566" s="221" t="s">
        <v>7139</v>
      </c>
      <c r="C2566" s="171" t="s">
        <v>11</v>
      </c>
      <c r="D2566" s="171" t="s">
        <v>7124</v>
      </c>
      <c r="E2566" s="171" t="s">
        <v>5567</v>
      </c>
    </row>
    <row r="2567" spans="1:5">
      <c r="A2567" s="171" t="s">
        <v>7077</v>
      </c>
      <c r="B2567" s="221" t="s">
        <v>7140</v>
      </c>
      <c r="C2567" s="171" t="s">
        <v>11</v>
      </c>
      <c r="D2567" s="171" t="s">
        <v>7124</v>
      </c>
      <c r="E2567" s="171" t="s">
        <v>5567</v>
      </c>
    </row>
    <row r="2568" spans="1:5">
      <c r="A2568" s="171" t="s">
        <v>7077</v>
      </c>
      <c r="B2568" s="221" t="s">
        <v>7141</v>
      </c>
      <c r="C2568" s="171" t="s">
        <v>11</v>
      </c>
      <c r="D2568" s="171" t="s">
        <v>7124</v>
      </c>
      <c r="E2568" s="171" t="s">
        <v>5567</v>
      </c>
    </row>
    <row r="2569" spans="1:5">
      <c r="A2569" s="171" t="s">
        <v>7077</v>
      </c>
      <c r="B2569" s="221" t="s">
        <v>7142</v>
      </c>
      <c r="C2569" s="171" t="s">
        <v>11</v>
      </c>
      <c r="D2569" s="171" t="s">
        <v>7124</v>
      </c>
      <c r="E2569" s="171" t="s">
        <v>5567</v>
      </c>
    </row>
    <row r="2570" spans="1:5">
      <c r="A2570" s="171" t="s">
        <v>7077</v>
      </c>
      <c r="B2570" s="221" t="s">
        <v>7143</v>
      </c>
      <c r="C2570" s="171" t="s">
        <v>11</v>
      </c>
      <c r="D2570" s="171" t="s">
        <v>7124</v>
      </c>
      <c r="E2570" s="171" t="s">
        <v>5567</v>
      </c>
    </row>
    <row r="2571" spans="1:5">
      <c r="A2571" s="171" t="s">
        <v>7077</v>
      </c>
      <c r="B2571" s="221" t="s">
        <v>7144</v>
      </c>
      <c r="C2571" s="171" t="s">
        <v>11</v>
      </c>
      <c r="D2571" s="171" t="s">
        <v>7124</v>
      </c>
      <c r="E2571" s="171" t="s">
        <v>5567</v>
      </c>
    </row>
    <row r="2572" spans="1:5">
      <c r="A2572" s="171" t="s">
        <v>7077</v>
      </c>
      <c r="B2572" s="221" t="s">
        <v>7145</v>
      </c>
      <c r="C2572" s="171" t="s">
        <v>11</v>
      </c>
      <c r="D2572" s="171" t="s">
        <v>7124</v>
      </c>
      <c r="E2572" s="171" t="s">
        <v>5567</v>
      </c>
    </row>
    <row r="2573" spans="1:5">
      <c r="A2573" s="171" t="s">
        <v>7077</v>
      </c>
      <c r="B2573" s="221" t="s">
        <v>5221</v>
      </c>
      <c r="C2573" s="171" t="s">
        <v>11</v>
      </c>
      <c r="D2573" s="171" t="s">
        <v>7124</v>
      </c>
      <c r="E2573" s="171" t="s">
        <v>5567</v>
      </c>
    </row>
    <row r="2574" spans="1:5">
      <c r="A2574" s="171" t="s">
        <v>7077</v>
      </c>
      <c r="B2574" s="221" t="s">
        <v>7146</v>
      </c>
      <c r="C2574" s="171" t="s">
        <v>11</v>
      </c>
      <c r="D2574" s="171" t="s">
        <v>7124</v>
      </c>
      <c r="E2574" s="171" t="s">
        <v>5567</v>
      </c>
    </row>
    <row r="2575" spans="1:5">
      <c r="A2575" s="171" t="s">
        <v>7077</v>
      </c>
      <c r="B2575" s="221" t="s">
        <v>7147</v>
      </c>
      <c r="C2575" s="171" t="s">
        <v>11</v>
      </c>
      <c r="D2575" s="171" t="s">
        <v>7124</v>
      </c>
      <c r="E2575" s="171" t="s">
        <v>5567</v>
      </c>
    </row>
    <row r="2576" spans="1:5">
      <c r="A2576" s="171" t="s">
        <v>7077</v>
      </c>
      <c r="B2576" s="221" t="s">
        <v>7148</v>
      </c>
      <c r="C2576" s="171" t="s">
        <v>11</v>
      </c>
      <c r="D2576" s="171" t="s">
        <v>7124</v>
      </c>
      <c r="E2576" s="171" t="s">
        <v>5567</v>
      </c>
    </row>
    <row r="2577" spans="1:5">
      <c r="A2577" s="171" t="s">
        <v>7077</v>
      </c>
      <c r="B2577" s="221" t="s">
        <v>5403</v>
      </c>
      <c r="C2577" s="171" t="s">
        <v>11</v>
      </c>
      <c r="D2577" s="171" t="s">
        <v>7124</v>
      </c>
      <c r="E2577" s="171" t="s">
        <v>5567</v>
      </c>
    </row>
    <row r="2578" spans="1:5">
      <c r="A2578" s="171" t="s">
        <v>7077</v>
      </c>
      <c r="B2578" s="221" t="s">
        <v>5859</v>
      </c>
      <c r="C2578" s="171" t="s">
        <v>11</v>
      </c>
      <c r="D2578" s="171" t="s">
        <v>7124</v>
      </c>
      <c r="E2578" s="171" t="s">
        <v>5567</v>
      </c>
    </row>
    <row r="2579" spans="1:5">
      <c r="A2579" s="171" t="s">
        <v>7077</v>
      </c>
      <c r="B2579" s="221" t="s">
        <v>7149</v>
      </c>
      <c r="C2579" s="171" t="s">
        <v>11</v>
      </c>
      <c r="D2579" s="171" t="s">
        <v>7124</v>
      </c>
      <c r="E2579" s="171" t="s">
        <v>5567</v>
      </c>
    </row>
    <row r="2580" spans="1:5">
      <c r="A2580" s="171" t="s">
        <v>7077</v>
      </c>
      <c r="B2580" s="221" t="s">
        <v>7150</v>
      </c>
      <c r="C2580" s="171" t="s">
        <v>11</v>
      </c>
      <c r="D2580" s="171" t="s">
        <v>7124</v>
      </c>
      <c r="E2580" s="171" t="s">
        <v>5567</v>
      </c>
    </row>
    <row r="2581" spans="1:5">
      <c r="A2581" s="171" t="s">
        <v>7077</v>
      </c>
      <c r="B2581" s="221" t="s">
        <v>7151</v>
      </c>
      <c r="C2581" s="171" t="s">
        <v>11</v>
      </c>
      <c r="D2581" s="171" t="s">
        <v>7124</v>
      </c>
      <c r="E2581" s="171" t="s">
        <v>5567</v>
      </c>
    </row>
    <row r="2582" spans="1:5">
      <c r="A2582" s="171" t="s">
        <v>7077</v>
      </c>
      <c r="B2582" s="221" t="s">
        <v>7152</v>
      </c>
      <c r="C2582" s="171" t="s">
        <v>11</v>
      </c>
      <c r="D2582" s="171" t="s">
        <v>7124</v>
      </c>
      <c r="E2582" s="171" t="s">
        <v>5567</v>
      </c>
    </row>
    <row r="2583" spans="1:5">
      <c r="A2583" s="171" t="s">
        <v>7077</v>
      </c>
      <c r="B2583" s="221" t="s">
        <v>7153</v>
      </c>
      <c r="C2583" s="171" t="s">
        <v>11</v>
      </c>
      <c r="D2583" s="171" t="s">
        <v>7124</v>
      </c>
      <c r="E2583" s="171" t="s">
        <v>5567</v>
      </c>
    </row>
    <row r="2584" spans="1:5">
      <c r="A2584" s="171" t="s">
        <v>7077</v>
      </c>
      <c r="B2584" s="221" t="s">
        <v>7108</v>
      </c>
      <c r="C2584" s="171" t="s">
        <v>11</v>
      </c>
      <c r="D2584" s="171" t="s">
        <v>7124</v>
      </c>
      <c r="E2584" s="171" t="s">
        <v>5567</v>
      </c>
    </row>
    <row r="2585" spans="1:5">
      <c r="A2585" s="171" t="s">
        <v>7077</v>
      </c>
      <c r="B2585" s="221" t="s">
        <v>7109</v>
      </c>
      <c r="C2585" s="171" t="s">
        <v>11</v>
      </c>
      <c r="D2585" s="171" t="s">
        <v>7124</v>
      </c>
      <c r="E2585" s="171" t="s">
        <v>5567</v>
      </c>
    </row>
    <row r="2586" spans="1:5">
      <c r="A2586" s="171" t="s">
        <v>7077</v>
      </c>
      <c r="B2586" s="221" t="s">
        <v>7154</v>
      </c>
      <c r="C2586" s="171" t="s">
        <v>11</v>
      </c>
      <c r="D2586" s="171" t="s">
        <v>7124</v>
      </c>
      <c r="E2586" s="171" t="s">
        <v>5567</v>
      </c>
    </row>
    <row r="2587" spans="1:5">
      <c r="A2587" s="171" t="s">
        <v>7077</v>
      </c>
      <c r="B2587" s="221" t="s">
        <v>7111</v>
      </c>
      <c r="C2587" s="171" t="s">
        <v>11</v>
      </c>
      <c r="D2587" s="171" t="s">
        <v>7124</v>
      </c>
      <c r="E2587" s="171" t="s">
        <v>5567</v>
      </c>
    </row>
    <row r="2588" spans="1:5">
      <c r="A2588" s="171" t="s">
        <v>7077</v>
      </c>
      <c r="B2588" s="221" t="s">
        <v>7155</v>
      </c>
      <c r="C2588" s="171" t="s">
        <v>11</v>
      </c>
      <c r="D2588" s="171" t="s">
        <v>7124</v>
      </c>
      <c r="E2588" s="171" t="s">
        <v>5567</v>
      </c>
    </row>
    <row r="2589" spans="1:5">
      <c r="A2589" s="171" t="s">
        <v>7077</v>
      </c>
      <c r="B2589" s="221" t="s">
        <v>5372</v>
      </c>
      <c r="C2589" s="171" t="s">
        <v>11</v>
      </c>
      <c r="D2589" s="171" t="s">
        <v>7124</v>
      </c>
      <c r="E2589" s="171" t="s">
        <v>5567</v>
      </c>
    </row>
    <row r="2590" spans="1:5">
      <c r="A2590" s="171" t="s">
        <v>7077</v>
      </c>
      <c r="B2590" s="221" t="s">
        <v>7156</v>
      </c>
      <c r="C2590" s="171" t="s">
        <v>11</v>
      </c>
      <c r="D2590" s="171" t="s">
        <v>7124</v>
      </c>
      <c r="E2590" s="171" t="s">
        <v>5567</v>
      </c>
    </row>
    <row r="2591" spans="1:5">
      <c r="A2591" s="171" t="s">
        <v>7077</v>
      </c>
      <c r="B2591" s="221" t="s">
        <v>7157</v>
      </c>
      <c r="C2591" s="171" t="s">
        <v>11</v>
      </c>
      <c r="D2591" s="171" t="s">
        <v>7124</v>
      </c>
      <c r="E2591" s="171" t="s">
        <v>5567</v>
      </c>
    </row>
    <row r="2592" spans="1:5">
      <c r="A2592" s="171" t="s">
        <v>7077</v>
      </c>
      <c r="B2592" s="221" t="s">
        <v>7158</v>
      </c>
      <c r="C2592" s="171" t="s">
        <v>11</v>
      </c>
      <c r="D2592" s="171" t="s">
        <v>7124</v>
      </c>
      <c r="E2592" s="171" t="s">
        <v>5567</v>
      </c>
    </row>
    <row r="2593" spans="1:5">
      <c r="A2593" s="171" t="s">
        <v>7077</v>
      </c>
      <c r="B2593" s="221" t="s">
        <v>7159</v>
      </c>
      <c r="C2593" s="171" t="s">
        <v>11</v>
      </c>
      <c r="D2593" s="171" t="s">
        <v>7124</v>
      </c>
      <c r="E2593" s="171" t="s">
        <v>5567</v>
      </c>
    </row>
    <row r="2594" spans="1:5">
      <c r="A2594" s="171" t="s">
        <v>7077</v>
      </c>
      <c r="B2594" s="221" t="s">
        <v>7160</v>
      </c>
      <c r="C2594" s="171" t="s">
        <v>11</v>
      </c>
      <c r="D2594" s="171" t="s">
        <v>7161</v>
      </c>
      <c r="E2594" s="171" t="s">
        <v>5567</v>
      </c>
    </row>
    <row r="2595" spans="1:5">
      <c r="A2595" s="171" t="s">
        <v>7077</v>
      </c>
      <c r="B2595" s="221" t="s">
        <v>341</v>
      </c>
      <c r="C2595" s="171" t="s">
        <v>11</v>
      </c>
      <c r="D2595" s="171" t="s">
        <v>7161</v>
      </c>
      <c r="E2595" s="171" t="s">
        <v>5567</v>
      </c>
    </row>
    <row r="2596" spans="1:5">
      <c r="A2596" s="171" t="s">
        <v>7077</v>
      </c>
      <c r="B2596" s="221" t="s">
        <v>7090</v>
      </c>
      <c r="C2596" s="171" t="s">
        <v>11</v>
      </c>
      <c r="D2596" s="171" t="s">
        <v>7161</v>
      </c>
      <c r="E2596" s="171" t="s">
        <v>5567</v>
      </c>
    </row>
    <row r="2597" spans="1:5">
      <c r="A2597" s="171" t="s">
        <v>7077</v>
      </c>
      <c r="B2597" s="221" t="s">
        <v>7162</v>
      </c>
      <c r="C2597" s="171" t="s">
        <v>11</v>
      </c>
      <c r="D2597" s="171" t="s">
        <v>7161</v>
      </c>
      <c r="E2597" s="171" t="s">
        <v>5567</v>
      </c>
    </row>
    <row r="2598" spans="1:5">
      <c r="A2598" s="171" t="s">
        <v>7077</v>
      </c>
      <c r="B2598" s="221" t="s">
        <v>7091</v>
      </c>
      <c r="C2598" s="171" t="s">
        <v>11</v>
      </c>
      <c r="D2598" s="171" t="s">
        <v>7161</v>
      </c>
      <c r="E2598" s="171" t="s">
        <v>5567</v>
      </c>
    </row>
    <row r="2599" spans="1:5">
      <c r="A2599" s="171" t="s">
        <v>7077</v>
      </c>
      <c r="B2599" s="221" t="s">
        <v>242</v>
      </c>
      <c r="C2599" s="171" t="s">
        <v>11</v>
      </c>
      <c r="D2599" s="171" t="s">
        <v>7161</v>
      </c>
      <c r="E2599" s="171" t="s">
        <v>5567</v>
      </c>
    </row>
    <row r="2600" spans="1:5">
      <c r="A2600" s="171" t="s">
        <v>7077</v>
      </c>
      <c r="B2600" s="221" t="s">
        <v>445</v>
      </c>
      <c r="C2600" s="171" t="s">
        <v>11</v>
      </c>
      <c r="D2600" s="171" t="s">
        <v>7161</v>
      </c>
      <c r="E2600" s="171" t="s">
        <v>5567</v>
      </c>
    </row>
    <row r="2601" spans="1:5">
      <c r="A2601" s="171" t="s">
        <v>7077</v>
      </c>
      <c r="B2601" s="221" t="s">
        <v>7163</v>
      </c>
      <c r="C2601" s="171" t="s">
        <v>11</v>
      </c>
      <c r="D2601" s="171" t="s">
        <v>7161</v>
      </c>
      <c r="E2601" s="171" t="s">
        <v>5567</v>
      </c>
    </row>
    <row r="2602" spans="1:5">
      <c r="A2602" s="171" t="s">
        <v>7077</v>
      </c>
      <c r="B2602" s="221" t="s">
        <v>7164</v>
      </c>
      <c r="C2602" s="171" t="s">
        <v>11</v>
      </c>
      <c r="D2602" s="171" t="s">
        <v>7161</v>
      </c>
      <c r="E2602" s="171" t="s">
        <v>5567</v>
      </c>
    </row>
    <row r="2603" spans="1:5">
      <c r="A2603" s="171" t="s">
        <v>7077</v>
      </c>
      <c r="B2603" s="221" t="s">
        <v>7165</v>
      </c>
      <c r="C2603" s="171" t="s">
        <v>11</v>
      </c>
      <c r="D2603" s="171" t="s">
        <v>7161</v>
      </c>
      <c r="E2603" s="171" t="s">
        <v>5567</v>
      </c>
    </row>
    <row r="2604" spans="1:5">
      <c r="A2604" s="171" t="s">
        <v>7077</v>
      </c>
      <c r="B2604" s="221" t="s">
        <v>7166</v>
      </c>
      <c r="C2604" s="171" t="s">
        <v>11</v>
      </c>
      <c r="D2604" s="171" t="s">
        <v>7161</v>
      </c>
      <c r="E2604" s="171" t="s">
        <v>5567</v>
      </c>
    </row>
    <row r="2605" spans="1:5">
      <c r="A2605" s="171" t="s">
        <v>7077</v>
      </c>
      <c r="B2605" s="221" t="s">
        <v>7167</v>
      </c>
      <c r="C2605" s="171" t="s">
        <v>11</v>
      </c>
      <c r="D2605" s="171" t="s">
        <v>7161</v>
      </c>
      <c r="E2605" s="171" t="s">
        <v>5567</v>
      </c>
    </row>
    <row r="2606" spans="1:5">
      <c r="A2606" s="171" t="s">
        <v>7077</v>
      </c>
      <c r="B2606" s="221" t="s">
        <v>7168</v>
      </c>
      <c r="C2606" s="171" t="s">
        <v>11</v>
      </c>
      <c r="D2606" s="171" t="s">
        <v>7161</v>
      </c>
      <c r="E2606" s="171" t="s">
        <v>5567</v>
      </c>
    </row>
    <row r="2607" spans="1:5">
      <c r="A2607" s="171" t="s">
        <v>7077</v>
      </c>
      <c r="B2607" s="221" t="s">
        <v>7169</v>
      </c>
      <c r="C2607" s="171" t="s">
        <v>11</v>
      </c>
      <c r="D2607" s="171" t="s">
        <v>7161</v>
      </c>
      <c r="E2607" s="171" t="s">
        <v>5567</v>
      </c>
    </row>
    <row r="2608" spans="1:5">
      <c r="A2608" s="171" t="s">
        <v>7077</v>
      </c>
      <c r="B2608" s="221" t="s">
        <v>7170</v>
      </c>
      <c r="C2608" s="171" t="s">
        <v>11</v>
      </c>
      <c r="D2608" s="171" t="s">
        <v>7161</v>
      </c>
      <c r="E2608" s="171" t="s">
        <v>5567</v>
      </c>
    </row>
    <row r="2609" spans="1:5">
      <c r="A2609" s="171" t="s">
        <v>7077</v>
      </c>
      <c r="B2609" s="221" t="s">
        <v>7171</v>
      </c>
      <c r="C2609" s="171" t="s">
        <v>11</v>
      </c>
      <c r="D2609" s="171" t="s">
        <v>7161</v>
      </c>
      <c r="E2609" s="171" t="s">
        <v>5567</v>
      </c>
    </row>
    <row r="2610" spans="1:5">
      <c r="A2610" s="171" t="s">
        <v>7077</v>
      </c>
      <c r="B2610" s="221" t="s">
        <v>7172</v>
      </c>
      <c r="C2610" s="171" t="s">
        <v>11</v>
      </c>
      <c r="D2610" s="171" t="s">
        <v>7161</v>
      </c>
      <c r="E2610" s="171" t="s">
        <v>5567</v>
      </c>
    </row>
    <row r="2611" spans="1:5">
      <c r="A2611" s="171" t="s">
        <v>7077</v>
      </c>
      <c r="B2611" s="221" t="s">
        <v>7173</v>
      </c>
      <c r="C2611" s="171" t="s">
        <v>11</v>
      </c>
      <c r="D2611" s="171" t="s">
        <v>7161</v>
      </c>
      <c r="E2611" s="171" t="s">
        <v>5567</v>
      </c>
    </row>
    <row r="2612" spans="1:5">
      <c r="A2612" s="171" t="s">
        <v>7077</v>
      </c>
      <c r="B2612" s="221" t="s">
        <v>7174</v>
      </c>
      <c r="C2612" s="171" t="s">
        <v>11</v>
      </c>
      <c r="D2612" s="171" t="s">
        <v>7161</v>
      </c>
      <c r="E2612" s="171" t="s">
        <v>5567</v>
      </c>
    </row>
    <row r="2613" spans="1:5">
      <c r="A2613" s="171" t="s">
        <v>7077</v>
      </c>
      <c r="B2613" s="221" t="s">
        <v>7175</v>
      </c>
      <c r="C2613" s="171" t="s">
        <v>11</v>
      </c>
      <c r="D2613" s="171" t="s">
        <v>7161</v>
      </c>
      <c r="E2613" s="171" t="s">
        <v>5567</v>
      </c>
    </row>
    <row r="2614" spans="1:5">
      <c r="A2614" s="171" t="s">
        <v>7077</v>
      </c>
      <c r="B2614" s="221" t="s">
        <v>7176</v>
      </c>
      <c r="C2614" s="171" t="s">
        <v>11</v>
      </c>
      <c r="D2614" s="171" t="s">
        <v>7161</v>
      </c>
      <c r="E2614" s="171" t="s">
        <v>5567</v>
      </c>
    </row>
    <row r="2615" spans="1:5">
      <c r="A2615" s="171" t="s">
        <v>7077</v>
      </c>
      <c r="B2615" s="221" t="s">
        <v>7177</v>
      </c>
      <c r="C2615" s="171" t="s">
        <v>11</v>
      </c>
      <c r="D2615" s="171" t="s">
        <v>7161</v>
      </c>
      <c r="E2615" s="171" t="s">
        <v>5567</v>
      </c>
    </row>
    <row r="2616" spans="1:5">
      <c r="A2616" s="171" t="s">
        <v>7077</v>
      </c>
      <c r="B2616" s="221" t="s">
        <v>7178</v>
      </c>
      <c r="C2616" s="171" t="s">
        <v>11</v>
      </c>
      <c r="D2616" s="171" t="s">
        <v>7161</v>
      </c>
      <c r="E2616" s="171" t="s">
        <v>5567</v>
      </c>
    </row>
    <row r="2617" spans="1:5">
      <c r="A2617" s="171" t="s">
        <v>7077</v>
      </c>
      <c r="B2617" s="221" t="s">
        <v>7179</v>
      </c>
      <c r="C2617" s="171" t="s">
        <v>11</v>
      </c>
      <c r="D2617" s="171" t="s">
        <v>7161</v>
      </c>
      <c r="E2617" s="171" t="s">
        <v>5567</v>
      </c>
    </row>
    <row r="2618" spans="1:5">
      <c r="A2618" s="171" t="s">
        <v>7077</v>
      </c>
      <c r="B2618" s="221" t="s">
        <v>7180</v>
      </c>
      <c r="C2618" s="171" t="s">
        <v>11</v>
      </c>
      <c r="D2618" s="171" t="s">
        <v>7161</v>
      </c>
      <c r="E2618" s="171" t="s">
        <v>5567</v>
      </c>
    </row>
    <row r="2619" spans="1:5">
      <c r="A2619" s="171" t="s">
        <v>7077</v>
      </c>
      <c r="B2619" s="221" t="s">
        <v>7181</v>
      </c>
      <c r="C2619" s="171" t="s">
        <v>11</v>
      </c>
      <c r="D2619" s="171" t="s">
        <v>7161</v>
      </c>
      <c r="E2619" s="171" t="s">
        <v>5567</v>
      </c>
    </row>
    <row r="2620" spans="1:5">
      <c r="A2620" s="171" t="s">
        <v>7077</v>
      </c>
      <c r="B2620" s="221" t="s">
        <v>7182</v>
      </c>
      <c r="C2620" s="171" t="s">
        <v>11</v>
      </c>
      <c r="D2620" s="171" t="s">
        <v>7161</v>
      </c>
      <c r="E2620" s="171" t="s">
        <v>5567</v>
      </c>
    </row>
    <row r="2621" spans="1:5">
      <c r="A2621" s="171" t="s">
        <v>7077</v>
      </c>
      <c r="B2621" s="221" t="s">
        <v>7183</v>
      </c>
      <c r="C2621" s="171" t="s">
        <v>11</v>
      </c>
      <c r="D2621" s="171" t="s">
        <v>7161</v>
      </c>
      <c r="E2621" s="171" t="s">
        <v>5567</v>
      </c>
    </row>
    <row r="2622" spans="1:5">
      <c r="A2622" s="171" t="s">
        <v>7077</v>
      </c>
      <c r="B2622" s="221" t="s">
        <v>7184</v>
      </c>
      <c r="C2622" s="171" t="s">
        <v>11</v>
      </c>
      <c r="D2622" s="171" t="s">
        <v>7161</v>
      </c>
      <c r="E2622" s="171" t="s">
        <v>5567</v>
      </c>
    </row>
    <row r="2623" spans="1:5">
      <c r="A2623" s="171" t="s">
        <v>7077</v>
      </c>
      <c r="B2623" s="221" t="s">
        <v>7185</v>
      </c>
      <c r="C2623" s="171" t="s">
        <v>11</v>
      </c>
      <c r="D2623" s="171" t="s">
        <v>7161</v>
      </c>
      <c r="E2623" s="171" t="s">
        <v>5567</v>
      </c>
    </row>
    <row r="2624" spans="1:5">
      <c r="A2624" s="171" t="s">
        <v>7077</v>
      </c>
      <c r="B2624" s="221" t="s">
        <v>4999</v>
      </c>
      <c r="C2624" s="171" t="s">
        <v>11</v>
      </c>
      <c r="D2624" s="171" t="s">
        <v>7161</v>
      </c>
      <c r="E2624" s="171" t="s">
        <v>5567</v>
      </c>
    </row>
    <row r="2625" spans="1:5">
      <c r="A2625" s="171" t="s">
        <v>7077</v>
      </c>
      <c r="B2625" s="221" t="s">
        <v>7186</v>
      </c>
      <c r="C2625" s="171" t="s">
        <v>11</v>
      </c>
      <c r="D2625" s="171" t="s">
        <v>7161</v>
      </c>
      <c r="E2625" s="171" t="s">
        <v>5567</v>
      </c>
    </row>
    <row r="2626" spans="1:5">
      <c r="A2626" s="171" t="s">
        <v>7077</v>
      </c>
      <c r="B2626" s="221" t="s">
        <v>7187</v>
      </c>
      <c r="C2626" s="171" t="s">
        <v>11</v>
      </c>
      <c r="D2626" s="171" t="s">
        <v>7161</v>
      </c>
      <c r="E2626" s="171" t="s">
        <v>5567</v>
      </c>
    </row>
    <row r="2627" spans="1:5">
      <c r="A2627" s="171" t="s">
        <v>7077</v>
      </c>
      <c r="B2627" s="221" t="s">
        <v>7188</v>
      </c>
      <c r="C2627" s="171" t="s">
        <v>11</v>
      </c>
      <c r="D2627" s="171" t="s">
        <v>7161</v>
      </c>
      <c r="E2627" s="171" t="s">
        <v>5567</v>
      </c>
    </row>
    <row r="2628" spans="1:5">
      <c r="A2628" s="171" t="s">
        <v>7077</v>
      </c>
      <c r="B2628" s="221" t="s">
        <v>7189</v>
      </c>
      <c r="C2628" s="171" t="s">
        <v>11</v>
      </c>
      <c r="D2628" s="171" t="s">
        <v>7161</v>
      </c>
      <c r="E2628" s="171" t="s">
        <v>5567</v>
      </c>
    </row>
    <row r="2629" spans="1:5">
      <c r="A2629" s="171" t="s">
        <v>7077</v>
      </c>
      <c r="B2629" s="221" t="s">
        <v>239</v>
      </c>
      <c r="C2629" s="171" t="s">
        <v>11</v>
      </c>
      <c r="D2629" s="171" t="s">
        <v>7161</v>
      </c>
      <c r="E2629" s="171" t="s">
        <v>5567</v>
      </c>
    </row>
    <row r="2630" spans="1:5">
      <c r="A2630" s="171" t="s">
        <v>7077</v>
      </c>
      <c r="B2630" s="221" t="s">
        <v>7111</v>
      </c>
      <c r="C2630" s="171" t="s">
        <v>11</v>
      </c>
      <c r="D2630" s="171" t="s">
        <v>7161</v>
      </c>
      <c r="E2630" s="171" t="s">
        <v>5567</v>
      </c>
    </row>
    <row r="2631" spans="1:5">
      <c r="A2631" s="171" t="s">
        <v>7077</v>
      </c>
      <c r="B2631" s="221" t="s">
        <v>7190</v>
      </c>
      <c r="C2631" s="171" t="s">
        <v>11</v>
      </c>
      <c r="D2631" s="171" t="s">
        <v>7161</v>
      </c>
      <c r="E2631" s="171" t="s">
        <v>5567</v>
      </c>
    </row>
    <row r="2632" spans="1:5">
      <c r="A2632" s="171" t="s">
        <v>7077</v>
      </c>
      <c r="B2632" s="221" t="s">
        <v>7191</v>
      </c>
      <c r="C2632" s="171" t="s">
        <v>11</v>
      </c>
      <c r="D2632" s="171" t="s">
        <v>7161</v>
      </c>
      <c r="E2632" s="171" t="s">
        <v>5567</v>
      </c>
    </row>
    <row r="2633" spans="1:5">
      <c r="A2633" s="171" t="s">
        <v>7077</v>
      </c>
      <c r="B2633" s="221" t="s">
        <v>7192</v>
      </c>
      <c r="C2633" s="171" t="s">
        <v>11</v>
      </c>
      <c r="D2633" s="171" t="s">
        <v>7161</v>
      </c>
      <c r="E2633" s="171" t="s">
        <v>5567</v>
      </c>
    </row>
    <row r="2634" spans="1:5">
      <c r="A2634" s="171" t="s">
        <v>7077</v>
      </c>
      <c r="B2634" s="221" t="s">
        <v>7115</v>
      </c>
      <c r="C2634" s="171" t="s">
        <v>11</v>
      </c>
      <c r="D2634" s="171" t="s">
        <v>7161</v>
      </c>
      <c r="E2634" s="171" t="s">
        <v>5567</v>
      </c>
    </row>
    <row r="2635" spans="1:5">
      <c r="A2635" s="171" t="s">
        <v>7077</v>
      </c>
      <c r="B2635" s="221" t="s">
        <v>5283</v>
      </c>
      <c r="C2635" s="171" t="s">
        <v>11</v>
      </c>
      <c r="D2635" s="171" t="s">
        <v>7161</v>
      </c>
      <c r="E2635" s="171" t="s">
        <v>5567</v>
      </c>
    </row>
    <row r="2636" spans="1:5">
      <c r="A2636" s="171" t="s">
        <v>7077</v>
      </c>
      <c r="B2636" s="221" t="s">
        <v>7193</v>
      </c>
      <c r="C2636" s="171" t="s">
        <v>11</v>
      </c>
      <c r="D2636" s="171" t="s">
        <v>7161</v>
      </c>
      <c r="E2636" s="171" t="s">
        <v>5567</v>
      </c>
    </row>
    <row r="2637" spans="1:5">
      <c r="A2637" s="171" t="s">
        <v>7077</v>
      </c>
      <c r="B2637" s="221" t="s">
        <v>7194</v>
      </c>
      <c r="C2637" s="171" t="s">
        <v>11</v>
      </c>
      <c r="D2637" s="171" t="s">
        <v>7161</v>
      </c>
      <c r="E2637" s="171" t="s">
        <v>5567</v>
      </c>
    </row>
    <row r="2638" spans="1:5">
      <c r="A2638" s="171" t="s">
        <v>7077</v>
      </c>
      <c r="B2638" s="221" t="s">
        <v>7195</v>
      </c>
      <c r="C2638" s="171" t="s">
        <v>11</v>
      </c>
      <c r="D2638" s="171" t="s">
        <v>7161</v>
      </c>
      <c r="E2638" s="171" t="s">
        <v>5567</v>
      </c>
    </row>
    <row r="2639" spans="1:5">
      <c r="A2639" s="171" t="s">
        <v>7077</v>
      </c>
      <c r="B2639" s="221" t="s">
        <v>7120</v>
      </c>
      <c r="C2639" s="171" t="s">
        <v>11</v>
      </c>
      <c r="D2639" s="171" t="s">
        <v>7161</v>
      </c>
      <c r="E2639" s="171" t="s">
        <v>5567</v>
      </c>
    </row>
    <row r="2640" spans="1:5">
      <c r="A2640" s="171" t="s">
        <v>7077</v>
      </c>
      <c r="B2640" s="221" t="s">
        <v>7159</v>
      </c>
      <c r="C2640" s="171" t="s">
        <v>11</v>
      </c>
      <c r="D2640" s="171" t="s">
        <v>7161</v>
      </c>
      <c r="E2640" s="171" t="s">
        <v>5567</v>
      </c>
    </row>
    <row r="2641" spans="1:5">
      <c r="A2641" s="171" t="s">
        <v>7077</v>
      </c>
      <c r="B2641" s="221" t="s">
        <v>7196</v>
      </c>
      <c r="C2641" s="171" t="s">
        <v>11</v>
      </c>
      <c r="D2641" s="171" t="s">
        <v>7161</v>
      </c>
      <c r="E2641" s="171" t="s">
        <v>5567</v>
      </c>
    </row>
    <row r="2642" spans="1:5">
      <c r="A2642" s="171" t="s">
        <v>7077</v>
      </c>
      <c r="B2642" s="221" t="s">
        <v>7197</v>
      </c>
      <c r="C2642" s="171" t="s">
        <v>11</v>
      </c>
      <c r="D2642" s="171" t="s">
        <v>7161</v>
      </c>
      <c r="E2642" s="171" t="s">
        <v>5567</v>
      </c>
    </row>
    <row r="2643" spans="1:5">
      <c r="A2643" s="171" t="s">
        <v>7077</v>
      </c>
      <c r="B2643" s="221" t="s">
        <v>7198</v>
      </c>
      <c r="C2643" s="171" t="s">
        <v>11</v>
      </c>
      <c r="D2643" s="171" t="s">
        <v>7161</v>
      </c>
      <c r="E2643" s="171" t="s">
        <v>5567</v>
      </c>
    </row>
    <row r="2644" spans="1:5">
      <c r="A2644" s="171" t="s">
        <v>7077</v>
      </c>
      <c r="B2644" s="221" t="s">
        <v>7126</v>
      </c>
      <c r="C2644" s="171" t="s">
        <v>11</v>
      </c>
      <c r="D2644" s="171" t="s">
        <v>5942</v>
      </c>
      <c r="E2644" s="171" t="s">
        <v>5567</v>
      </c>
    </row>
    <row r="2645" spans="1:5">
      <c r="A2645" s="171" t="s">
        <v>7077</v>
      </c>
      <c r="B2645" s="221" t="s">
        <v>7199</v>
      </c>
      <c r="C2645" s="171" t="s">
        <v>11</v>
      </c>
      <c r="D2645" s="171" t="s">
        <v>5942</v>
      </c>
      <c r="E2645" s="171" t="s">
        <v>5567</v>
      </c>
    </row>
    <row r="2646" spans="1:5">
      <c r="A2646" s="171" t="s">
        <v>7077</v>
      </c>
      <c r="B2646" s="221" t="s">
        <v>7200</v>
      </c>
      <c r="C2646" s="171" t="s">
        <v>11</v>
      </c>
      <c r="D2646" s="171" t="s">
        <v>5942</v>
      </c>
      <c r="E2646" s="171" t="s">
        <v>5567</v>
      </c>
    </row>
    <row r="2647" spans="1:5">
      <c r="A2647" s="171" t="s">
        <v>7077</v>
      </c>
      <c r="B2647" s="221" t="s">
        <v>7201</v>
      </c>
      <c r="C2647" s="171" t="s">
        <v>11</v>
      </c>
      <c r="D2647" s="171" t="s">
        <v>5942</v>
      </c>
      <c r="E2647" s="171" t="s">
        <v>5567</v>
      </c>
    </row>
    <row r="2648" spans="1:5">
      <c r="A2648" s="171" t="s">
        <v>7077</v>
      </c>
      <c r="B2648" s="221" t="s">
        <v>7202</v>
      </c>
      <c r="C2648" s="171" t="s">
        <v>11</v>
      </c>
      <c r="D2648" s="171" t="s">
        <v>5942</v>
      </c>
      <c r="E2648" s="171" t="s">
        <v>5567</v>
      </c>
    </row>
    <row r="2649" spans="1:5">
      <c r="A2649" s="171" t="s">
        <v>7077</v>
      </c>
      <c r="B2649" s="221" t="s">
        <v>5378</v>
      </c>
      <c r="C2649" s="171" t="s">
        <v>11</v>
      </c>
      <c r="D2649" s="171" t="s">
        <v>5942</v>
      </c>
      <c r="E2649" s="171" t="s">
        <v>5567</v>
      </c>
    </row>
    <row r="2650" spans="1:5">
      <c r="A2650" s="171" t="s">
        <v>7077</v>
      </c>
      <c r="B2650" s="221" t="s">
        <v>7203</v>
      </c>
      <c r="C2650" s="171" t="s">
        <v>11</v>
      </c>
      <c r="D2650" s="171" t="s">
        <v>5942</v>
      </c>
      <c r="E2650" s="171" t="s">
        <v>5567</v>
      </c>
    </row>
    <row r="2651" spans="1:5">
      <c r="A2651" s="171" t="s">
        <v>7077</v>
      </c>
      <c r="B2651" s="221" t="s">
        <v>7204</v>
      </c>
      <c r="C2651" s="171" t="s">
        <v>11</v>
      </c>
      <c r="D2651" s="171" t="s">
        <v>5942</v>
      </c>
      <c r="E2651" s="171" t="s">
        <v>5567</v>
      </c>
    </row>
    <row r="2652" spans="1:5">
      <c r="A2652" s="171" t="s">
        <v>7077</v>
      </c>
      <c r="B2652" s="221" t="s">
        <v>5745</v>
      </c>
      <c r="C2652" s="171" t="s">
        <v>11</v>
      </c>
      <c r="D2652" s="171" t="s">
        <v>5942</v>
      </c>
      <c r="E2652" s="171" t="s">
        <v>5567</v>
      </c>
    </row>
    <row r="2653" spans="1:5">
      <c r="A2653" s="171" t="s">
        <v>7077</v>
      </c>
      <c r="B2653" s="221" t="s">
        <v>5141</v>
      </c>
      <c r="C2653" s="171" t="s">
        <v>11</v>
      </c>
      <c r="D2653" s="171" t="s">
        <v>5942</v>
      </c>
      <c r="E2653" s="171" t="s">
        <v>5567</v>
      </c>
    </row>
    <row r="2654" spans="1:5">
      <c r="A2654" s="171" t="s">
        <v>7077</v>
      </c>
      <c r="B2654" s="221" t="s">
        <v>7205</v>
      </c>
      <c r="C2654" s="171" t="s">
        <v>11</v>
      </c>
      <c r="D2654" s="171" t="s">
        <v>5942</v>
      </c>
      <c r="E2654" s="171" t="s">
        <v>5567</v>
      </c>
    </row>
    <row r="2655" spans="1:5">
      <c r="A2655" s="171" t="s">
        <v>7077</v>
      </c>
      <c r="B2655" s="221" t="s">
        <v>7206</v>
      </c>
      <c r="C2655" s="171" t="s">
        <v>11</v>
      </c>
      <c r="D2655" s="171" t="s">
        <v>5942</v>
      </c>
      <c r="E2655" s="171" t="s">
        <v>5567</v>
      </c>
    </row>
    <row r="2656" spans="1:5">
      <c r="A2656" s="171" t="s">
        <v>7077</v>
      </c>
      <c r="B2656" s="221" t="s">
        <v>7095</v>
      </c>
      <c r="C2656" s="171" t="s">
        <v>11</v>
      </c>
      <c r="D2656" s="171" t="s">
        <v>5942</v>
      </c>
      <c r="E2656" s="171" t="s">
        <v>5567</v>
      </c>
    </row>
    <row r="2657" spans="1:5">
      <c r="A2657" s="171" t="s">
        <v>7077</v>
      </c>
      <c r="B2657" s="221" t="s">
        <v>7207</v>
      </c>
      <c r="C2657" s="171" t="s">
        <v>11</v>
      </c>
      <c r="D2657" s="171" t="s">
        <v>5942</v>
      </c>
      <c r="E2657" s="171" t="s">
        <v>5567</v>
      </c>
    </row>
    <row r="2658" spans="1:5">
      <c r="A2658" s="171" t="s">
        <v>7077</v>
      </c>
      <c r="B2658" s="221" t="s">
        <v>7208</v>
      </c>
      <c r="C2658" s="171" t="s">
        <v>11</v>
      </c>
      <c r="D2658" s="171" t="s">
        <v>5942</v>
      </c>
      <c r="E2658" s="171" t="s">
        <v>5567</v>
      </c>
    </row>
    <row r="2659" spans="1:5">
      <c r="A2659" s="171" t="s">
        <v>7077</v>
      </c>
      <c r="B2659" s="221" t="s">
        <v>7209</v>
      </c>
      <c r="C2659" s="171" t="s">
        <v>11</v>
      </c>
      <c r="D2659" s="171" t="s">
        <v>5942</v>
      </c>
      <c r="E2659" s="171" t="s">
        <v>5567</v>
      </c>
    </row>
    <row r="2660" spans="1:5">
      <c r="A2660" s="171" t="s">
        <v>7077</v>
      </c>
      <c r="B2660" s="221" t="s">
        <v>7210</v>
      </c>
      <c r="C2660" s="171" t="s">
        <v>11</v>
      </c>
      <c r="D2660" s="171" t="s">
        <v>5942</v>
      </c>
      <c r="E2660" s="171" t="s">
        <v>5567</v>
      </c>
    </row>
    <row r="2661" spans="1:5">
      <c r="A2661" s="171" t="s">
        <v>7077</v>
      </c>
      <c r="B2661" s="221" t="s">
        <v>7211</v>
      </c>
      <c r="C2661" s="171" t="s">
        <v>11</v>
      </c>
      <c r="D2661" s="171" t="s">
        <v>5942</v>
      </c>
      <c r="E2661" s="171" t="s">
        <v>5567</v>
      </c>
    </row>
    <row r="2662" spans="1:5">
      <c r="A2662" s="171" t="s">
        <v>7077</v>
      </c>
      <c r="B2662" s="221" t="s">
        <v>7212</v>
      </c>
      <c r="C2662" s="171" t="s">
        <v>11</v>
      </c>
      <c r="D2662" s="171" t="s">
        <v>5942</v>
      </c>
      <c r="E2662" s="171" t="s">
        <v>5567</v>
      </c>
    </row>
    <row r="2663" spans="1:5">
      <c r="A2663" s="171" t="s">
        <v>7077</v>
      </c>
      <c r="B2663" s="221" t="s">
        <v>7143</v>
      </c>
      <c r="C2663" s="171" t="s">
        <v>11</v>
      </c>
      <c r="D2663" s="171" t="s">
        <v>5942</v>
      </c>
      <c r="E2663" s="171" t="s">
        <v>5567</v>
      </c>
    </row>
    <row r="2664" spans="1:5">
      <c r="A2664" s="171" t="s">
        <v>7077</v>
      </c>
      <c r="B2664" s="221" t="s">
        <v>7213</v>
      </c>
      <c r="C2664" s="171" t="s">
        <v>11</v>
      </c>
      <c r="D2664" s="171" t="s">
        <v>5942</v>
      </c>
      <c r="E2664" s="171" t="s">
        <v>5567</v>
      </c>
    </row>
    <row r="2665" spans="1:5">
      <c r="A2665" s="171" t="s">
        <v>7077</v>
      </c>
      <c r="B2665" s="221" t="s">
        <v>6054</v>
      </c>
      <c r="C2665" s="171" t="s">
        <v>11</v>
      </c>
      <c r="D2665" s="171" t="s">
        <v>5942</v>
      </c>
      <c r="E2665" s="171" t="s">
        <v>5567</v>
      </c>
    </row>
    <row r="2666" spans="1:5">
      <c r="A2666" s="171" t="s">
        <v>7077</v>
      </c>
      <c r="B2666" s="221" t="s">
        <v>7214</v>
      </c>
      <c r="C2666" s="171" t="s">
        <v>11</v>
      </c>
      <c r="D2666" s="171" t="s">
        <v>5942</v>
      </c>
      <c r="E2666" s="171" t="s">
        <v>5567</v>
      </c>
    </row>
    <row r="2667" spans="1:5">
      <c r="A2667" s="171" t="s">
        <v>7077</v>
      </c>
      <c r="B2667" s="221" t="s">
        <v>7215</v>
      </c>
      <c r="C2667" s="171" t="s">
        <v>11</v>
      </c>
      <c r="D2667" s="171" t="s">
        <v>5942</v>
      </c>
      <c r="E2667" s="171" t="s">
        <v>5567</v>
      </c>
    </row>
    <row r="2668" spans="1:5">
      <c r="A2668" s="171" t="s">
        <v>7077</v>
      </c>
      <c r="B2668" s="221" t="s">
        <v>7216</v>
      </c>
      <c r="C2668" s="171" t="s">
        <v>11</v>
      </c>
      <c r="D2668" s="171" t="s">
        <v>5942</v>
      </c>
      <c r="E2668" s="171" t="s">
        <v>5567</v>
      </c>
    </row>
    <row r="2669" spans="1:5">
      <c r="A2669" s="171" t="s">
        <v>7077</v>
      </c>
      <c r="B2669" s="221" t="s">
        <v>5221</v>
      </c>
      <c r="C2669" s="171" t="s">
        <v>11</v>
      </c>
      <c r="D2669" s="171" t="s">
        <v>5942</v>
      </c>
      <c r="E2669" s="171" t="s">
        <v>5567</v>
      </c>
    </row>
    <row r="2670" spans="1:5">
      <c r="A2670" s="171" t="s">
        <v>7077</v>
      </c>
      <c r="B2670" s="221" t="s">
        <v>7217</v>
      </c>
      <c r="C2670" s="171" t="s">
        <v>11</v>
      </c>
      <c r="D2670" s="171" t="s">
        <v>5942</v>
      </c>
      <c r="E2670" s="171" t="s">
        <v>5567</v>
      </c>
    </row>
    <row r="2671" spans="1:5">
      <c r="A2671" s="171" t="s">
        <v>7077</v>
      </c>
      <c r="B2671" s="221" t="s">
        <v>5567</v>
      </c>
      <c r="C2671" s="171" t="s">
        <v>11</v>
      </c>
      <c r="D2671" s="171" t="s">
        <v>5942</v>
      </c>
      <c r="E2671" s="171" t="s">
        <v>5567</v>
      </c>
    </row>
    <row r="2672" spans="1:5">
      <c r="A2672" s="171" t="s">
        <v>7077</v>
      </c>
      <c r="B2672" s="221" t="s">
        <v>7218</v>
      </c>
      <c r="C2672" s="171" t="s">
        <v>11</v>
      </c>
      <c r="D2672" s="171" t="s">
        <v>5942</v>
      </c>
      <c r="E2672" s="171" t="s">
        <v>5567</v>
      </c>
    </row>
    <row r="2673" spans="1:5">
      <c r="A2673" s="171" t="s">
        <v>7077</v>
      </c>
      <c r="B2673" s="221" t="s">
        <v>7219</v>
      </c>
      <c r="C2673" s="171" t="s">
        <v>11</v>
      </c>
      <c r="D2673" s="171" t="s">
        <v>5942</v>
      </c>
      <c r="E2673" s="171" t="s">
        <v>5567</v>
      </c>
    </row>
    <row r="2674" spans="1:5">
      <c r="A2674" s="171" t="s">
        <v>7077</v>
      </c>
      <c r="B2674" s="221" t="s">
        <v>7220</v>
      </c>
      <c r="C2674" s="171" t="s">
        <v>11</v>
      </c>
      <c r="D2674" s="171" t="s">
        <v>5942</v>
      </c>
      <c r="E2674" s="171" t="s">
        <v>5567</v>
      </c>
    </row>
    <row r="2675" spans="1:5">
      <c r="A2675" s="171" t="s">
        <v>7077</v>
      </c>
      <c r="B2675" s="221" t="s">
        <v>7221</v>
      </c>
      <c r="C2675" s="171" t="s">
        <v>11</v>
      </c>
      <c r="D2675" s="171" t="s">
        <v>5942</v>
      </c>
      <c r="E2675" s="171" t="s">
        <v>5567</v>
      </c>
    </row>
    <row r="2676" spans="1:5">
      <c r="A2676" s="171" t="s">
        <v>7077</v>
      </c>
      <c r="B2676" s="221" t="s">
        <v>2804</v>
      </c>
      <c r="C2676" s="171" t="s">
        <v>11</v>
      </c>
      <c r="D2676" s="171" t="s">
        <v>5942</v>
      </c>
      <c r="E2676" s="171" t="s">
        <v>5567</v>
      </c>
    </row>
    <row r="2677" spans="1:5">
      <c r="A2677" s="171" t="s">
        <v>7077</v>
      </c>
      <c r="B2677" s="221" t="s">
        <v>7222</v>
      </c>
      <c r="C2677" s="171" t="s">
        <v>11</v>
      </c>
      <c r="D2677" s="171" t="s">
        <v>5942</v>
      </c>
      <c r="E2677" s="171" t="s">
        <v>5567</v>
      </c>
    </row>
    <row r="2678" spans="1:5">
      <c r="A2678" s="171" t="s">
        <v>7077</v>
      </c>
      <c r="B2678" s="221" t="s">
        <v>5516</v>
      </c>
      <c r="C2678" s="171" t="s">
        <v>11</v>
      </c>
      <c r="D2678" s="171" t="s">
        <v>5942</v>
      </c>
      <c r="E2678" s="171" t="s">
        <v>5567</v>
      </c>
    </row>
    <row r="2679" spans="1:5">
      <c r="A2679" s="171" t="s">
        <v>7077</v>
      </c>
      <c r="B2679" s="221" t="s">
        <v>7223</v>
      </c>
      <c r="C2679" s="171" t="s">
        <v>11</v>
      </c>
      <c r="D2679" s="171" t="s">
        <v>5942</v>
      </c>
      <c r="E2679" s="171" t="s">
        <v>5567</v>
      </c>
    </row>
    <row r="2680" spans="1:5">
      <c r="A2680" s="171" t="s">
        <v>7077</v>
      </c>
      <c r="B2680" s="221" t="s">
        <v>7224</v>
      </c>
      <c r="C2680" s="171" t="s">
        <v>11</v>
      </c>
      <c r="D2680" s="171" t="s">
        <v>5942</v>
      </c>
      <c r="E2680" s="171" t="s">
        <v>5567</v>
      </c>
    </row>
    <row r="2681" spans="1:5">
      <c r="A2681" s="171" t="s">
        <v>7077</v>
      </c>
      <c r="B2681" s="221" t="s">
        <v>6454</v>
      </c>
      <c r="C2681" s="171" t="s">
        <v>11</v>
      </c>
      <c r="D2681" s="171" t="s">
        <v>5942</v>
      </c>
      <c r="E2681" s="171" t="s">
        <v>5567</v>
      </c>
    </row>
    <row r="2682" spans="1:5">
      <c r="A2682" s="171" t="s">
        <v>7077</v>
      </c>
      <c r="B2682" s="221" t="s">
        <v>5260</v>
      </c>
      <c r="C2682" s="171" t="s">
        <v>11</v>
      </c>
      <c r="D2682" s="171" t="s">
        <v>5942</v>
      </c>
      <c r="E2682" s="171" t="s">
        <v>5567</v>
      </c>
    </row>
    <row r="2683" spans="1:5">
      <c r="A2683" s="171" t="s">
        <v>7077</v>
      </c>
      <c r="B2683" s="221" t="s">
        <v>7111</v>
      </c>
      <c r="C2683" s="171" t="s">
        <v>11</v>
      </c>
      <c r="D2683" s="171" t="s">
        <v>5942</v>
      </c>
      <c r="E2683" s="171" t="s">
        <v>5567</v>
      </c>
    </row>
    <row r="2684" spans="1:5">
      <c r="A2684" s="171" t="s">
        <v>7077</v>
      </c>
      <c r="B2684" s="221" t="s">
        <v>7225</v>
      </c>
      <c r="C2684" s="171" t="s">
        <v>11</v>
      </c>
      <c r="D2684" s="171" t="s">
        <v>5942</v>
      </c>
      <c r="E2684" s="171" t="s">
        <v>5567</v>
      </c>
    </row>
    <row r="2685" spans="1:5">
      <c r="A2685" s="171" t="s">
        <v>7077</v>
      </c>
      <c r="B2685" s="221" t="s">
        <v>7226</v>
      </c>
      <c r="C2685" s="171" t="s">
        <v>11</v>
      </c>
      <c r="D2685" s="171" t="s">
        <v>5942</v>
      </c>
      <c r="E2685" s="171" t="s">
        <v>5567</v>
      </c>
    </row>
    <row r="2686" spans="1:5">
      <c r="A2686" s="171" t="s">
        <v>7077</v>
      </c>
      <c r="B2686" s="221" t="s">
        <v>7227</v>
      </c>
      <c r="C2686" s="171" t="s">
        <v>11</v>
      </c>
      <c r="D2686" s="171" t="s">
        <v>5942</v>
      </c>
      <c r="E2686" s="171" t="s">
        <v>5567</v>
      </c>
    </row>
    <row r="2687" spans="1:5">
      <c r="A2687" s="171" t="s">
        <v>7077</v>
      </c>
      <c r="B2687" s="221" t="s">
        <v>7228</v>
      </c>
      <c r="C2687" s="171" t="s">
        <v>11</v>
      </c>
      <c r="D2687" s="171" t="s">
        <v>5942</v>
      </c>
      <c r="E2687" s="171" t="s">
        <v>5567</v>
      </c>
    </row>
    <row r="2688" spans="1:5">
      <c r="A2688" s="171" t="s">
        <v>7077</v>
      </c>
      <c r="B2688" s="221" t="s">
        <v>7120</v>
      </c>
      <c r="C2688" s="171" t="s">
        <v>11</v>
      </c>
      <c r="D2688" s="171" t="s">
        <v>5942</v>
      </c>
      <c r="E2688" s="171" t="s">
        <v>5567</v>
      </c>
    </row>
    <row r="2689" spans="1:5">
      <c r="A2689" s="171" t="s">
        <v>7077</v>
      </c>
      <c r="B2689" s="221" t="s">
        <v>7229</v>
      </c>
      <c r="C2689" s="171" t="s">
        <v>11</v>
      </c>
      <c r="D2689" s="171" t="s">
        <v>5942</v>
      </c>
      <c r="E2689" s="171" t="s">
        <v>5567</v>
      </c>
    </row>
    <row r="2690" spans="1:5">
      <c r="A2690" s="171" t="s">
        <v>7077</v>
      </c>
      <c r="B2690" s="221" t="s">
        <v>7230</v>
      </c>
      <c r="C2690" s="171" t="s">
        <v>11</v>
      </c>
      <c r="D2690" s="171" t="s">
        <v>5942</v>
      </c>
      <c r="E2690" s="171" t="s">
        <v>5567</v>
      </c>
    </row>
    <row r="2691" spans="1:5">
      <c r="A2691" s="171" t="s">
        <v>7077</v>
      </c>
      <c r="B2691" s="221" t="s">
        <v>7231</v>
      </c>
      <c r="C2691" s="171" t="s">
        <v>11</v>
      </c>
      <c r="D2691" s="171" t="s">
        <v>5942</v>
      </c>
      <c r="E2691" s="171" t="s">
        <v>5567</v>
      </c>
    </row>
    <row r="2692" spans="1:5">
      <c r="A2692" s="171" t="s">
        <v>7077</v>
      </c>
      <c r="B2692" s="221" t="s">
        <v>7232</v>
      </c>
      <c r="C2692" s="171" t="s">
        <v>11</v>
      </c>
      <c r="D2692" s="171" t="s">
        <v>5942</v>
      </c>
      <c r="E2692" s="171" t="s">
        <v>5567</v>
      </c>
    </row>
    <row r="2693" spans="1:5">
      <c r="A2693" s="171" t="s">
        <v>7077</v>
      </c>
      <c r="B2693" s="221" t="s">
        <v>7081</v>
      </c>
      <c r="C2693" s="171" t="s">
        <v>11</v>
      </c>
      <c r="E2693" s="171" t="s">
        <v>5567</v>
      </c>
    </row>
    <row r="2694" spans="1:5">
      <c r="A2694" s="171" t="s">
        <v>7077</v>
      </c>
      <c r="B2694" s="221" t="s">
        <v>7252</v>
      </c>
      <c r="C2694" s="171" t="s">
        <v>11</v>
      </c>
      <c r="E2694" s="171" t="s">
        <v>5567</v>
      </c>
    </row>
    <row r="2695" spans="1:5">
      <c r="A2695" s="171" t="s">
        <v>7077</v>
      </c>
      <c r="B2695" s="221" t="s">
        <v>7273</v>
      </c>
      <c r="C2695" s="171" t="s">
        <v>11</v>
      </c>
      <c r="E2695" s="171" t="s">
        <v>5567</v>
      </c>
    </row>
    <row r="2696" spans="1:5">
      <c r="A2696" s="171" t="s">
        <v>7077</v>
      </c>
      <c r="B2696" s="221" t="s">
        <v>7292</v>
      </c>
      <c r="C2696" s="171" t="s">
        <v>11</v>
      </c>
      <c r="E2696" s="171" t="s">
        <v>5567</v>
      </c>
    </row>
    <row r="2697" spans="1:5">
      <c r="A2697" s="171" t="s">
        <v>7077</v>
      </c>
      <c r="B2697" s="221" t="s">
        <v>7321</v>
      </c>
      <c r="C2697" s="171" t="s">
        <v>11</v>
      </c>
      <c r="E2697" s="171" t="s">
        <v>5567</v>
      </c>
    </row>
    <row r="2698" spans="1:5">
      <c r="A2698" s="171" t="s">
        <v>7077</v>
      </c>
      <c r="B2698" s="221" t="s">
        <v>7322</v>
      </c>
      <c r="C2698" s="171" t="s">
        <v>11</v>
      </c>
      <c r="E2698" s="171" t="s">
        <v>5567</v>
      </c>
    </row>
    <row r="2699" spans="1:5">
      <c r="A2699" s="171" t="s">
        <v>7077</v>
      </c>
      <c r="B2699" s="221" t="s">
        <v>7323</v>
      </c>
      <c r="C2699" s="171" t="s">
        <v>11</v>
      </c>
      <c r="E2699" s="171" t="s">
        <v>5567</v>
      </c>
    </row>
    <row r="2700" spans="1:5">
      <c r="A2700" s="171" t="s">
        <v>7077</v>
      </c>
      <c r="B2700" s="221" t="s">
        <v>7324</v>
      </c>
      <c r="C2700" s="171" t="s">
        <v>11</v>
      </c>
      <c r="E2700" s="171" t="s">
        <v>5567</v>
      </c>
    </row>
    <row r="2701" spans="1:5">
      <c r="A2701" s="171" t="s">
        <v>7077</v>
      </c>
      <c r="B2701" s="221" t="s">
        <v>7325</v>
      </c>
      <c r="C2701" s="171" t="s">
        <v>11</v>
      </c>
      <c r="E2701" s="171" t="s">
        <v>5567</v>
      </c>
    </row>
    <row r="2702" spans="1:5">
      <c r="A2702" s="171" t="s">
        <v>7077</v>
      </c>
      <c r="B2702" s="221" t="s">
        <v>7327</v>
      </c>
      <c r="C2702" s="171" t="s">
        <v>11</v>
      </c>
      <c r="E2702" s="171" t="s">
        <v>5567</v>
      </c>
    </row>
    <row r="2703" spans="1:5">
      <c r="A2703" s="171" t="s">
        <v>7077</v>
      </c>
      <c r="B2703" s="221" t="s">
        <v>7253</v>
      </c>
      <c r="C2703" s="171" t="s">
        <v>11</v>
      </c>
      <c r="E2703" s="171" t="s">
        <v>7254</v>
      </c>
    </row>
    <row r="2704" spans="1:5">
      <c r="A2704" s="171" t="s">
        <v>7077</v>
      </c>
      <c r="B2704" s="221" t="s">
        <v>7295</v>
      </c>
      <c r="C2704" s="171" t="s">
        <v>11</v>
      </c>
      <c r="E2704" s="171" t="s">
        <v>7254</v>
      </c>
    </row>
    <row r="2705" spans="1:5">
      <c r="A2705" s="171" t="s">
        <v>7077</v>
      </c>
      <c r="B2705" s="221" t="s">
        <v>7308</v>
      </c>
      <c r="C2705" s="171" t="s">
        <v>11</v>
      </c>
      <c r="E2705" s="171" t="s">
        <v>7254</v>
      </c>
    </row>
    <row r="2706" spans="1:5">
      <c r="A2706" s="171" t="s">
        <v>7077</v>
      </c>
      <c r="B2706" s="221" t="s">
        <v>4641</v>
      </c>
      <c r="C2706" s="171" t="s">
        <v>11</v>
      </c>
    </row>
    <row r="2707" spans="1:5">
      <c r="A2707" s="171" t="s">
        <v>7077</v>
      </c>
      <c r="B2707" s="221" t="s">
        <v>7255</v>
      </c>
      <c r="C2707" s="171" t="s">
        <v>11</v>
      </c>
    </row>
    <row r="2708" spans="1:5">
      <c r="A2708" s="171" t="s">
        <v>7077</v>
      </c>
      <c r="B2708" s="221" t="s">
        <v>2293</v>
      </c>
      <c r="C2708" s="171" t="s">
        <v>11</v>
      </c>
    </row>
    <row r="2709" spans="1:5">
      <c r="A2709" s="171" t="s">
        <v>7077</v>
      </c>
      <c r="B2709" s="221" t="s">
        <v>4669</v>
      </c>
      <c r="C2709" s="171" t="s">
        <v>11</v>
      </c>
    </row>
    <row r="2710" spans="1:5">
      <c r="A2710" s="171" t="s">
        <v>7077</v>
      </c>
      <c r="B2710" s="221" t="s">
        <v>3799</v>
      </c>
      <c r="C2710" s="171" t="s">
        <v>11</v>
      </c>
    </row>
    <row r="2711" spans="1:5">
      <c r="A2711" s="171" t="s">
        <v>7077</v>
      </c>
      <c r="B2711" s="221" t="s">
        <v>7344</v>
      </c>
      <c r="C2711" s="171" t="s">
        <v>11</v>
      </c>
    </row>
    <row r="2712" spans="1:5">
      <c r="A2712" s="171" t="s">
        <v>7077</v>
      </c>
      <c r="B2712" s="221" t="s">
        <v>7233</v>
      </c>
    </row>
    <row r="2713" spans="1:5">
      <c r="A2713" s="171" t="s">
        <v>7077</v>
      </c>
      <c r="B2713" s="221" t="s">
        <v>7238</v>
      </c>
    </row>
    <row r="2714" spans="1:5">
      <c r="A2714" s="171" t="s">
        <v>7077</v>
      </c>
      <c r="B2714" s="221" t="s">
        <v>7239</v>
      </c>
    </row>
    <row r="2715" spans="1:5">
      <c r="A2715" s="171" t="s">
        <v>7077</v>
      </c>
      <c r="B2715" s="221" t="s">
        <v>7242</v>
      </c>
    </row>
    <row r="2716" spans="1:5">
      <c r="A2716" s="171" t="s">
        <v>7077</v>
      </c>
      <c r="B2716" s="221" t="s">
        <v>7243</v>
      </c>
    </row>
    <row r="2717" spans="1:5">
      <c r="A2717" s="171" t="s">
        <v>7077</v>
      </c>
      <c r="B2717" s="221" t="s">
        <v>7244</v>
      </c>
    </row>
    <row r="2718" spans="1:5">
      <c r="A2718" s="171" t="s">
        <v>7077</v>
      </c>
      <c r="B2718" s="221" t="s">
        <v>7245</v>
      </c>
    </row>
    <row r="2719" spans="1:5">
      <c r="A2719" s="171" t="s">
        <v>7077</v>
      </c>
      <c r="B2719" s="221" t="s">
        <v>7246</v>
      </c>
    </row>
    <row r="2720" spans="1:5">
      <c r="A2720" s="171" t="s">
        <v>7077</v>
      </c>
      <c r="B2720" s="221" t="s">
        <v>7247</v>
      </c>
    </row>
    <row r="2721" spans="1:2">
      <c r="A2721" s="171" t="s">
        <v>7077</v>
      </c>
      <c r="B2721" s="221" t="s">
        <v>7248</v>
      </c>
    </row>
    <row r="2722" spans="1:2">
      <c r="A2722" s="171" t="s">
        <v>7077</v>
      </c>
      <c r="B2722" s="221" t="s">
        <v>7249</v>
      </c>
    </row>
    <row r="2723" spans="1:2">
      <c r="A2723" s="171" t="s">
        <v>7077</v>
      </c>
      <c r="B2723" s="221" t="s">
        <v>7256</v>
      </c>
    </row>
    <row r="2724" spans="1:2">
      <c r="A2724" s="171" t="s">
        <v>7077</v>
      </c>
      <c r="B2724" s="221" t="s">
        <v>7257</v>
      </c>
    </row>
    <row r="2725" spans="1:2">
      <c r="A2725" s="171" t="s">
        <v>7077</v>
      </c>
      <c r="B2725" s="221" t="s">
        <v>7258</v>
      </c>
    </row>
    <row r="2726" spans="1:2">
      <c r="A2726" s="171" t="s">
        <v>7077</v>
      </c>
      <c r="B2726" s="221" t="s">
        <v>7261</v>
      </c>
    </row>
    <row r="2727" spans="1:2">
      <c r="A2727" s="171" t="s">
        <v>7077</v>
      </c>
      <c r="B2727" s="221" t="s">
        <v>7262</v>
      </c>
    </row>
    <row r="2728" spans="1:2">
      <c r="A2728" s="171" t="s">
        <v>7077</v>
      </c>
      <c r="B2728" s="221" t="s">
        <v>7263</v>
      </c>
    </row>
    <row r="2729" spans="1:2">
      <c r="A2729" s="171" t="s">
        <v>7077</v>
      </c>
      <c r="B2729" s="221" t="s">
        <v>7264</v>
      </c>
    </row>
    <row r="2730" spans="1:2">
      <c r="A2730" s="171" t="s">
        <v>7077</v>
      </c>
      <c r="B2730" s="221" t="s">
        <v>7266</v>
      </c>
    </row>
    <row r="2731" spans="1:2">
      <c r="A2731" s="171" t="s">
        <v>7077</v>
      </c>
      <c r="B2731" s="221" t="s">
        <v>7268</v>
      </c>
    </row>
    <row r="2732" spans="1:2">
      <c r="A2732" s="171" t="s">
        <v>7077</v>
      </c>
      <c r="B2732" s="221" t="s">
        <v>7269</v>
      </c>
    </row>
    <row r="2733" spans="1:2">
      <c r="A2733" s="171" t="s">
        <v>7077</v>
      </c>
      <c r="B2733" s="221" t="s">
        <v>7271</v>
      </c>
    </row>
    <row r="2734" spans="1:2">
      <c r="A2734" s="171" t="s">
        <v>7077</v>
      </c>
      <c r="B2734" s="221" t="s">
        <v>7272</v>
      </c>
    </row>
    <row r="2735" spans="1:2">
      <c r="A2735" s="171" t="s">
        <v>7077</v>
      </c>
      <c r="B2735" s="221" t="s">
        <v>7274</v>
      </c>
    </row>
    <row r="2736" spans="1:2">
      <c r="A2736" s="171" t="s">
        <v>7077</v>
      </c>
      <c r="B2736" s="221" t="s">
        <v>7275</v>
      </c>
    </row>
    <row r="2737" spans="1:2">
      <c r="A2737" s="171" t="s">
        <v>7077</v>
      </c>
      <c r="B2737" s="221" t="s">
        <v>7279</v>
      </c>
    </row>
    <row r="2738" spans="1:2">
      <c r="A2738" s="171" t="s">
        <v>7077</v>
      </c>
      <c r="B2738" s="221" t="s">
        <v>7280</v>
      </c>
    </row>
    <row r="2739" spans="1:2">
      <c r="A2739" s="171" t="s">
        <v>7077</v>
      </c>
      <c r="B2739" s="221" t="s">
        <v>7281</v>
      </c>
    </row>
    <row r="2740" spans="1:2">
      <c r="A2740" s="171" t="s">
        <v>7077</v>
      </c>
      <c r="B2740" s="221" t="s">
        <v>7283</v>
      </c>
    </row>
    <row r="2741" spans="1:2">
      <c r="A2741" s="171" t="s">
        <v>7077</v>
      </c>
      <c r="B2741" s="221" t="s">
        <v>7285</v>
      </c>
    </row>
    <row r="2742" spans="1:2">
      <c r="A2742" s="171" t="s">
        <v>7077</v>
      </c>
      <c r="B2742" s="221" t="s">
        <v>7286</v>
      </c>
    </row>
    <row r="2743" spans="1:2">
      <c r="A2743" s="171" t="s">
        <v>7077</v>
      </c>
      <c r="B2743" s="221" t="s">
        <v>7288</v>
      </c>
    </row>
    <row r="2744" spans="1:2">
      <c r="A2744" s="171" t="s">
        <v>7077</v>
      </c>
      <c r="B2744" s="221" t="s">
        <v>7291</v>
      </c>
    </row>
    <row r="2745" spans="1:2">
      <c r="A2745" s="171" t="s">
        <v>7077</v>
      </c>
      <c r="B2745" s="221" t="s">
        <v>7293</v>
      </c>
    </row>
    <row r="2746" spans="1:2">
      <c r="A2746" s="171" t="s">
        <v>7077</v>
      </c>
      <c r="B2746" s="221" t="s">
        <v>7294</v>
      </c>
    </row>
    <row r="2747" spans="1:2">
      <c r="A2747" s="171" t="s">
        <v>7077</v>
      </c>
      <c r="B2747" s="221" t="s">
        <v>7296</v>
      </c>
    </row>
    <row r="2748" spans="1:2">
      <c r="A2748" s="171" t="s">
        <v>7077</v>
      </c>
      <c r="B2748" s="221" t="s">
        <v>7297</v>
      </c>
    </row>
    <row r="2749" spans="1:2">
      <c r="A2749" s="171" t="s">
        <v>7077</v>
      </c>
      <c r="B2749" s="221" t="s">
        <v>7298</v>
      </c>
    </row>
    <row r="2750" spans="1:2">
      <c r="A2750" s="171" t="s">
        <v>7077</v>
      </c>
      <c r="B2750" s="221" t="s">
        <v>7300</v>
      </c>
    </row>
    <row r="2751" spans="1:2">
      <c r="A2751" s="171" t="s">
        <v>7077</v>
      </c>
      <c r="B2751" s="221" t="s">
        <v>7301</v>
      </c>
    </row>
    <row r="2752" spans="1:2">
      <c r="A2752" s="171" t="s">
        <v>7077</v>
      </c>
      <c r="B2752" s="221" t="s">
        <v>7302</v>
      </c>
    </row>
    <row r="2753" spans="1:2">
      <c r="A2753" s="171" t="s">
        <v>7077</v>
      </c>
      <c r="B2753" s="221" t="s">
        <v>7303</v>
      </c>
    </row>
    <row r="2754" spans="1:2">
      <c r="A2754" s="171" t="s">
        <v>7077</v>
      </c>
      <c r="B2754" s="221" t="s">
        <v>7307</v>
      </c>
    </row>
    <row r="2755" spans="1:2">
      <c r="A2755" s="171" t="s">
        <v>7077</v>
      </c>
      <c r="B2755" s="221" t="s">
        <v>7309</v>
      </c>
    </row>
    <row r="2756" spans="1:2">
      <c r="A2756" s="171" t="s">
        <v>7077</v>
      </c>
      <c r="B2756" s="221" t="s">
        <v>7310</v>
      </c>
    </row>
    <row r="2757" spans="1:2">
      <c r="A2757" s="171" t="s">
        <v>7077</v>
      </c>
      <c r="B2757" s="221" t="s">
        <v>7311</v>
      </c>
    </row>
    <row r="2758" spans="1:2">
      <c r="A2758" s="171" t="s">
        <v>7077</v>
      </c>
      <c r="B2758" s="221" t="s">
        <v>7315</v>
      </c>
    </row>
    <row r="2759" spans="1:2">
      <c r="A2759" s="171" t="s">
        <v>7077</v>
      </c>
      <c r="B2759" s="221" t="s">
        <v>7316</v>
      </c>
    </row>
    <row r="2760" spans="1:2">
      <c r="A2760" s="171" t="s">
        <v>7077</v>
      </c>
      <c r="B2760" s="221" t="s">
        <v>7317</v>
      </c>
    </row>
    <row r="2761" spans="1:2">
      <c r="A2761" s="171" t="s">
        <v>7077</v>
      </c>
      <c r="B2761" s="221" t="s">
        <v>7319</v>
      </c>
    </row>
    <row r="2762" spans="1:2">
      <c r="A2762" s="171" t="s">
        <v>7077</v>
      </c>
      <c r="B2762" s="221" t="s">
        <v>7320</v>
      </c>
    </row>
    <row r="2763" spans="1:2">
      <c r="A2763" s="171" t="s">
        <v>7077</v>
      </c>
      <c r="B2763" s="221" t="s">
        <v>7329</v>
      </c>
    </row>
    <row r="2764" spans="1:2">
      <c r="A2764" s="171" t="s">
        <v>7077</v>
      </c>
      <c r="B2764" s="221" t="s">
        <v>7330</v>
      </c>
    </row>
    <row r="2765" spans="1:2">
      <c r="A2765" s="171" t="s">
        <v>7077</v>
      </c>
      <c r="B2765" s="221" t="s">
        <v>7331</v>
      </c>
    </row>
    <row r="2766" spans="1:2">
      <c r="A2766" s="171" t="s">
        <v>7077</v>
      </c>
      <c r="B2766" s="221" t="s">
        <v>7332</v>
      </c>
    </row>
    <row r="2767" spans="1:2">
      <c r="A2767" s="171" t="s">
        <v>7077</v>
      </c>
      <c r="B2767" s="221" t="s">
        <v>7335</v>
      </c>
    </row>
    <row r="2768" spans="1:2">
      <c r="A2768" s="171" t="s">
        <v>7077</v>
      </c>
      <c r="B2768" s="221" t="s">
        <v>7338</v>
      </c>
    </row>
    <row r="2769" spans="1:2">
      <c r="A2769" s="171" t="s">
        <v>7077</v>
      </c>
      <c r="B2769" s="221" t="s">
        <v>7339</v>
      </c>
    </row>
    <row r="2770" spans="1:2">
      <c r="A2770" s="171" t="s">
        <v>7077</v>
      </c>
      <c r="B2770" s="221" t="s">
        <v>7340</v>
      </c>
    </row>
    <row r="2771" spans="1:2">
      <c r="A2771" s="171" t="s">
        <v>7077</v>
      </c>
      <c r="B2771" s="221" t="s">
        <v>7341</v>
      </c>
    </row>
    <row r="2772" spans="1:2">
      <c r="A2772" s="171" t="s">
        <v>7345</v>
      </c>
      <c r="B2772" s="221" t="s">
        <v>4814</v>
      </c>
    </row>
    <row r="2773" spans="1:2">
      <c r="A2773" s="171" t="s">
        <v>6183</v>
      </c>
      <c r="B2773" s="221" t="s">
        <v>4800</v>
      </c>
    </row>
    <row r="2774" spans="1:2">
      <c r="A2774" s="171" t="s">
        <v>7345</v>
      </c>
      <c r="B2774" s="221" t="s">
        <v>4769</v>
      </c>
    </row>
    <row r="2775" spans="1:2">
      <c r="A2775" s="171" t="s">
        <v>6183</v>
      </c>
      <c r="B2775" s="221" t="s">
        <v>4803</v>
      </c>
    </row>
    <row r="2776" spans="1:2">
      <c r="A2776" s="171" t="s">
        <v>6504</v>
      </c>
      <c r="B2776" s="221" t="s">
        <v>4812</v>
      </c>
    </row>
    <row r="2777" spans="1:2">
      <c r="A2777" s="171" t="s">
        <v>7596</v>
      </c>
      <c r="B2777" s="221" t="s">
        <v>4813</v>
      </c>
    </row>
    <row r="2778" spans="1:2">
      <c r="A2778" s="171" t="s">
        <v>7345</v>
      </c>
      <c r="B2778" s="221" t="s">
        <v>7575</v>
      </c>
    </row>
  </sheetData>
  <autoFilter ref="A1:J2411" xr:uid="{3F53EF88-6454-4B65-9D05-2B66E02B1486}">
    <sortState xmlns:xlrd2="http://schemas.microsoft.com/office/spreadsheetml/2017/richdata2" ref="A2:J2411">
      <sortCondition ref="A2:A2411"/>
      <sortCondition ref="C2:C2411"/>
      <sortCondition ref="B2:B2411"/>
    </sortState>
  </autoFilter>
  <sortState xmlns:xlrd2="http://schemas.microsoft.com/office/spreadsheetml/2017/richdata2" ref="A2:J2771">
    <sortCondition ref="A2:A2771"/>
    <sortCondition ref="E2:E2771"/>
    <sortCondition ref="D2:D2771"/>
    <sortCondition ref="C2:C2771"/>
  </sortSt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1C48B-39DA-427A-BBDC-AAD68D596436}">
  <sheetPr codeName="Sheet6">
    <tabColor theme="3" tint="0.79998168889431442"/>
  </sheetPr>
  <dimension ref="A1:N3779"/>
  <sheetViews>
    <sheetView topLeftCell="A46" workbookViewId="0">
      <selection activeCell="D56" sqref="D56"/>
    </sheetView>
  </sheetViews>
  <sheetFormatPr defaultColWidth="15.5" defaultRowHeight="15.75"/>
  <cols>
    <col min="1" max="1" width="16.5" customWidth="1"/>
    <col min="3" max="3" width="17.5" customWidth="1"/>
    <col min="4" max="4" width="15.5" style="5"/>
  </cols>
  <sheetData>
    <row r="1" spans="1:7">
      <c r="A1" s="15" t="s">
        <v>7614</v>
      </c>
    </row>
    <row r="2" spans="1:7">
      <c r="A2" t="s">
        <v>3962</v>
      </c>
      <c r="B2" t="s">
        <v>3563</v>
      </c>
      <c r="C2" t="s">
        <v>2674</v>
      </c>
      <c r="D2" s="5" t="s">
        <v>2248</v>
      </c>
      <c r="E2" t="s">
        <v>2061</v>
      </c>
      <c r="F2" t="s">
        <v>1031</v>
      </c>
      <c r="G2" t="s">
        <v>1808</v>
      </c>
    </row>
    <row r="3" spans="1:7">
      <c r="A3" t="s">
        <v>3967</v>
      </c>
      <c r="B3" t="s">
        <v>3583</v>
      </c>
      <c r="C3" t="s">
        <v>2698</v>
      </c>
      <c r="D3" s="5" t="s">
        <v>2259</v>
      </c>
      <c r="E3" t="s">
        <v>2081</v>
      </c>
      <c r="F3" t="s">
        <v>1858</v>
      </c>
      <c r="G3" t="s">
        <v>1805</v>
      </c>
    </row>
    <row r="4" spans="1:7">
      <c r="A4" t="s">
        <v>4406</v>
      </c>
      <c r="B4" t="s">
        <v>3429</v>
      </c>
      <c r="C4" t="s">
        <v>2705</v>
      </c>
      <c r="D4" s="5" t="s">
        <v>9064</v>
      </c>
      <c r="E4" t="s">
        <v>2101</v>
      </c>
      <c r="F4" t="s">
        <v>1888</v>
      </c>
      <c r="G4" t="s">
        <v>1779</v>
      </c>
    </row>
    <row r="5" spans="1:7">
      <c r="A5" t="s">
        <v>4408</v>
      </c>
      <c r="B5" t="s">
        <v>3671</v>
      </c>
      <c r="C5" t="s">
        <v>2740</v>
      </c>
      <c r="D5" s="5" t="s">
        <v>2333</v>
      </c>
      <c r="E5" t="s">
        <v>2114</v>
      </c>
      <c r="F5" t="s">
        <v>1914</v>
      </c>
      <c r="G5" t="s">
        <v>1746</v>
      </c>
    </row>
    <row r="6" spans="1:7">
      <c r="A6" t="s">
        <v>4455</v>
      </c>
      <c r="B6" t="s">
        <v>3691</v>
      </c>
      <c r="C6" t="s">
        <v>2777</v>
      </c>
      <c r="D6" s="5" t="s">
        <v>2349</v>
      </c>
      <c r="F6" t="s">
        <v>1919</v>
      </c>
      <c r="G6" t="s">
        <v>1724</v>
      </c>
    </row>
    <row r="7" spans="1:7">
      <c r="A7" t="s">
        <v>4501</v>
      </c>
      <c r="B7" t="s">
        <v>3756</v>
      </c>
      <c r="C7" t="s">
        <v>2804</v>
      </c>
      <c r="D7" s="5" t="s">
        <v>2369</v>
      </c>
      <c r="E7" t="s">
        <v>2172</v>
      </c>
      <c r="F7" t="s">
        <v>1950</v>
      </c>
      <c r="G7" t="s">
        <v>1692</v>
      </c>
    </row>
    <row r="8" spans="1:7">
      <c r="A8" t="s">
        <v>4514</v>
      </c>
      <c r="B8" t="s">
        <v>3773</v>
      </c>
      <c r="C8" t="s">
        <v>2813</v>
      </c>
      <c r="D8" s="5" t="s">
        <v>2398</v>
      </c>
      <c r="E8" t="s">
        <v>2175</v>
      </c>
      <c r="F8" t="s">
        <v>1960</v>
      </c>
      <c r="G8" t="s">
        <v>1651</v>
      </c>
    </row>
    <row r="9" spans="1:7">
      <c r="A9" t="s">
        <v>4558</v>
      </c>
      <c r="B9" t="s">
        <v>3844</v>
      </c>
      <c r="C9" t="s">
        <v>3429</v>
      </c>
      <c r="D9" s="5" t="s">
        <v>2433</v>
      </c>
      <c r="E9" t="s">
        <v>2197</v>
      </c>
      <c r="F9" t="s">
        <v>1990</v>
      </c>
      <c r="G9" t="s">
        <v>1641</v>
      </c>
    </row>
    <row r="10" spans="1:7">
      <c r="A10" t="s">
        <v>4565</v>
      </c>
      <c r="B10" t="s">
        <v>3856</v>
      </c>
      <c r="C10" t="s">
        <v>3499</v>
      </c>
      <c r="D10" s="5" t="s">
        <v>2456</v>
      </c>
      <c r="E10" t="s">
        <v>2212</v>
      </c>
      <c r="F10" t="s">
        <v>2019</v>
      </c>
      <c r="G10" t="s">
        <v>1632</v>
      </c>
    </row>
    <row r="11" spans="1:7">
      <c r="B11" t="s">
        <v>3910</v>
      </c>
      <c r="C11" t="s">
        <v>1829</v>
      </c>
      <c r="D11" s="5" t="s">
        <v>2652</v>
      </c>
      <c r="E11" t="s">
        <v>2233</v>
      </c>
      <c r="F11" t="s">
        <v>2042</v>
      </c>
      <c r="G11" t="s">
        <v>1596</v>
      </c>
    </row>
    <row r="12" spans="1:7">
      <c r="A12" s="15" t="s">
        <v>7615</v>
      </c>
    </row>
    <row r="13" spans="1:7">
      <c r="B13" t="s">
        <v>3563</v>
      </c>
      <c r="C13" t="s">
        <v>2687</v>
      </c>
      <c r="D13" s="5" t="s">
        <v>2257</v>
      </c>
      <c r="E13" t="s">
        <v>2077</v>
      </c>
      <c r="F13" t="s">
        <v>1855</v>
      </c>
      <c r="G13" t="s">
        <v>1827</v>
      </c>
    </row>
    <row r="14" spans="1:7">
      <c r="A14" t="s">
        <v>3967</v>
      </c>
      <c r="B14" t="s">
        <v>3583</v>
      </c>
      <c r="C14" t="s">
        <v>2714</v>
      </c>
      <c r="D14" s="5" t="s">
        <v>2285</v>
      </c>
      <c r="E14" t="s">
        <v>2097</v>
      </c>
      <c r="F14" t="s">
        <v>1885</v>
      </c>
      <c r="G14" t="s">
        <v>1806</v>
      </c>
    </row>
    <row r="15" spans="1:7">
      <c r="A15" t="s">
        <v>2128</v>
      </c>
      <c r="B15" t="s">
        <v>3666</v>
      </c>
      <c r="C15" t="s">
        <v>2749</v>
      </c>
      <c r="D15" s="5" t="s">
        <v>2309</v>
      </c>
      <c r="E15" t="s">
        <v>2110</v>
      </c>
      <c r="F15" t="s">
        <v>1902</v>
      </c>
      <c r="G15" t="s">
        <v>1794</v>
      </c>
    </row>
    <row r="16" spans="1:7">
      <c r="B16" t="s">
        <v>3688</v>
      </c>
      <c r="C16" t="s">
        <v>2773</v>
      </c>
      <c r="D16" s="5" t="s">
        <v>1794</v>
      </c>
      <c r="E16" t="s">
        <v>2124</v>
      </c>
      <c r="F16" t="s">
        <v>1915</v>
      </c>
      <c r="G16" t="s">
        <v>1775</v>
      </c>
    </row>
    <row r="17" spans="1:7">
      <c r="A17" t="s">
        <v>2813</v>
      </c>
      <c r="B17" t="s">
        <v>3734</v>
      </c>
      <c r="C17" t="s">
        <v>2800</v>
      </c>
      <c r="D17" s="5" t="s">
        <v>2365</v>
      </c>
      <c r="E17" t="s">
        <v>2148</v>
      </c>
      <c r="F17" t="s">
        <v>1946</v>
      </c>
      <c r="G17" t="s">
        <v>1741</v>
      </c>
    </row>
    <row r="18" spans="1:7">
      <c r="B18" t="s">
        <v>1855</v>
      </c>
      <c r="C18" t="s">
        <v>2822</v>
      </c>
      <c r="D18" s="5" t="s">
        <v>2396</v>
      </c>
      <c r="E18" t="s">
        <v>2169</v>
      </c>
      <c r="F18" t="s">
        <v>2058</v>
      </c>
      <c r="G18" t="s">
        <v>1722</v>
      </c>
    </row>
    <row r="19" spans="1:7">
      <c r="A19" t="s">
        <v>4515</v>
      </c>
      <c r="B19" t="s">
        <v>3835</v>
      </c>
      <c r="C19" t="s">
        <v>3426</v>
      </c>
      <c r="D19" s="5" t="s">
        <v>2430</v>
      </c>
      <c r="E19" t="s">
        <v>2195</v>
      </c>
      <c r="F19" t="s">
        <v>1986</v>
      </c>
      <c r="G19" t="s">
        <v>1688</v>
      </c>
    </row>
    <row r="20" spans="1:7">
      <c r="B20" t="s">
        <v>3850</v>
      </c>
      <c r="C20" t="s">
        <v>3462</v>
      </c>
      <c r="D20" s="5" t="s">
        <v>2454</v>
      </c>
      <c r="E20" t="s">
        <v>2209</v>
      </c>
      <c r="F20" t="s">
        <v>2014</v>
      </c>
      <c r="G20" t="s">
        <v>1649</v>
      </c>
    </row>
    <row r="21" spans="1:7">
      <c r="A21" t="s">
        <v>2285</v>
      </c>
      <c r="B21" t="s">
        <v>3906</v>
      </c>
      <c r="C21" t="s">
        <v>3536</v>
      </c>
      <c r="D21" s="5" t="s">
        <v>2285</v>
      </c>
      <c r="E21" t="s">
        <v>1806</v>
      </c>
      <c r="F21" t="s">
        <v>2039</v>
      </c>
      <c r="G21" t="s">
        <v>634</v>
      </c>
    </row>
    <row r="22" spans="1:7">
      <c r="A22" t="s">
        <v>8982</v>
      </c>
      <c r="B22" t="s">
        <v>3935</v>
      </c>
      <c r="C22" t="s">
        <v>3557</v>
      </c>
      <c r="D22" s="5" t="s">
        <v>2671</v>
      </c>
      <c r="E22" t="s">
        <v>2245</v>
      </c>
      <c r="F22" t="s">
        <v>2056</v>
      </c>
      <c r="G22" t="s">
        <v>1624</v>
      </c>
    </row>
    <row r="23" spans="1:7">
      <c r="E23" s="5"/>
    </row>
    <row r="24" spans="1:7">
      <c r="A24" s="11" t="s">
        <v>8045</v>
      </c>
      <c r="B24" s="118">
        <v>45292</v>
      </c>
      <c r="C24" s="126" t="s">
        <v>1938</v>
      </c>
    </row>
    <row r="25" spans="1:7">
      <c r="A25" s="7" t="s">
        <v>4550</v>
      </c>
      <c r="B25" s="5"/>
    </row>
    <row r="26" spans="1:7">
      <c r="A26" s="8" t="s">
        <v>62</v>
      </c>
    </row>
    <row r="27" spans="1:7">
      <c r="A27" s="8" t="s">
        <v>62</v>
      </c>
      <c r="B27" s="5"/>
    </row>
    <row r="28" spans="1:7">
      <c r="A28" s="8" t="s">
        <v>62</v>
      </c>
      <c r="B28" s="5"/>
    </row>
    <row r="29" spans="1:7">
      <c r="A29" s="11" t="s">
        <v>73</v>
      </c>
      <c r="B29" s="118">
        <v>45292</v>
      </c>
      <c r="C29" s="126" t="s">
        <v>1938</v>
      </c>
    </row>
    <row r="30" spans="1:7">
      <c r="A30" s="59" t="s">
        <v>8021</v>
      </c>
      <c r="C30" s="126"/>
      <c r="D30" s="171"/>
    </row>
    <row r="31" spans="1:7">
      <c r="A31" s="59" t="s">
        <v>8091</v>
      </c>
      <c r="C31" s="126"/>
      <c r="D31" s="171"/>
    </row>
    <row r="32" spans="1:7">
      <c r="A32" s="59" t="s">
        <v>9008</v>
      </c>
      <c r="C32" s="126"/>
      <c r="D32" s="171"/>
    </row>
    <row r="33" spans="1:4">
      <c r="A33" s="9" t="s">
        <v>8978</v>
      </c>
      <c r="B33" s="5"/>
    </row>
    <row r="34" spans="1:4">
      <c r="A34" s="6" t="s">
        <v>3768</v>
      </c>
    </row>
    <row r="35" spans="1:4" s="222" customFormat="1" ht="31.5">
      <c r="A35" s="96" t="s">
        <v>7604</v>
      </c>
      <c r="D35" s="170"/>
    </row>
    <row r="36" spans="1:4">
      <c r="A36" s="6" t="s">
        <v>3770</v>
      </c>
    </row>
    <row r="37" spans="1:4">
      <c r="A37" s="7" t="s">
        <v>8979</v>
      </c>
      <c r="B37" s="5"/>
    </row>
    <row r="38" spans="1:4">
      <c r="A38" s="8" t="s">
        <v>62</v>
      </c>
    </row>
    <row r="39" spans="1:4">
      <c r="A39" s="8" t="s">
        <v>62</v>
      </c>
      <c r="B39" s="5"/>
    </row>
    <row r="40" spans="1:4">
      <c r="A40" s="8" t="s">
        <v>62</v>
      </c>
      <c r="B40" s="5"/>
    </row>
    <row r="41" spans="1:4">
      <c r="A41" s="9" t="s">
        <v>1628</v>
      </c>
      <c r="B41" s="5"/>
    </row>
    <row r="42" spans="1:4">
      <c r="A42" s="8" t="s">
        <v>62</v>
      </c>
      <c r="B42" s="5"/>
    </row>
    <row r="43" spans="1:4">
      <c r="A43" s="7" t="s">
        <v>1558</v>
      </c>
      <c r="B43" s="5"/>
    </row>
    <row r="44" spans="1:4">
      <c r="A44" s="8" t="s">
        <v>62</v>
      </c>
      <c r="B44" s="5"/>
    </row>
    <row r="45" spans="1:4">
      <c r="A45" s="9" t="s">
        <v>9257</v>
      </c>
      <c r="B45" s="5"/>
    </row>
    <row r="46" spans="1:4">
      <c r="A46" s="6" t="s">
        <v>1586</v>
      </c>
    </row>
    <row r="47" spans="1:4">
      <c r="A47" s="9" t="s">
        <v>1626</v>
      </c>
      <c r="B47" s="5"/>
    </row>
    <row r="48" spans="1:4">
      <c r="A48" s="6" t="s">
        <v>1586</v>
      </c>
    </row>
    <row r="49" spans="1:4">
      <c r="A49" s="5" t="s">
        <v>1766</v>
      </c>
    </row>
    <row r="50" spans="1:4">
      <c r="A50" s="6" t="s">
        <v>62</v>
      </c>
    </row>
    <row r="51" spans="1:4">
      <c r="A51" s="5" t="s">
        <v>9261</v>
      </c>
    </row>
    <row r="52" spans="1:4">
      <c r="A52" s="6" t="s">
        <v>62</v>
      </c>
    </row>
    <row r="53" spans="1:4">
      <c r="A53" s="11" t="s">
        <v>73</v>
      </c>
      <c r="B53" s="118">
        <v>45304</v>
      </c>
      <c r="C53" s="126" t="s">
        <v>1938</v>
      </c>
      <c r="D53" s="5" t="s">
        <v>9520</v>
      </c>
    </row>
    <row r="54" spans="1:4">
      <c r="A54" s="59" t="s">
        <v>8021</v>
      </c>
      <c r="C54" s="126"/>
      <c r="D54" s="171" t="s">
        <v>1005</v>
      </c>
    </row>
    <row r="55" spans="1:4">
      <c r="A55" s="59" t="s">
        <v>8091</v>
      </c>
      <c r="C55" s="126"/>
      <c r="D55" s="171" t="s">
        <v>1005</v>
      </c>
    </row>
    <row r="56" spans="1:4">
      <c r="A56" s="59" t="s">
        <v>9008</v>
      </c>
      <c r="C56" s="126"/>
      <c r="D56" s="314" t="s">
        <v>9278</v>
      </c>
    </row>
    <row r="57" spans="1:4">
      <c r="A57" s="9" t="s">
        <v>8978</v>
      </c>
      <c r="B57" s="5"/>
    </row>
    <row r="58" spans="1:4">
      <c r="A58" s="6" t="s">
        <v>3768</v>
      </c>
      <c r="B58" t="s">
        <v>8044</v>
      </c>
    </row>
    <row r="59" spans="1:4" s="222" customFormat="1" ht="31.5">
      <c r="A59" s="96" t="s">
        <v>7604</v>
      </c>
      <c r="B59" s="222" t="s">
        <v>1960</v>
      </c>
      <c r="D59" s="170"/>
    </row>
    <row r="60" spans="1:4">
      <c r="A60" s="6" t="s">
        <v>3770</v>
      </c>
      <c r="B60" t="s">
        <v>1888</v>
      </c>
    </row>
    <row r="61" spans="1:4">
      <c r="A61" s="7" t="s">
        <v>8979</v>
      </c>
      <c r="B61" s="5"/>
    </row>
    <row r="62" spans="1:4">
      <c r="A62" s="8" t="s">
        <v>62</v>
      </c>
    </row>
    <row r="63" spans="1:4">
      <c r="A63" s="8" t="s">
        <v>62</v>
      </c>
      <c r="B63" s="5"/>
    </row>
    <row r="64" spans="1:4">
      <c r="A64" s="8" t="s">
        <v>62</v>
      </c>
      <c r="B64" s="5"/>
    </row>
    <row r="65" spans="1:4">
      <c r="A65" s="9" t="s">
        <v>1628</v>
      </c>
      <c r="B65" s="5"/>
    </row>
    <row r="66" spans="1:4">
      <c r="A66" s="8" t="s">
        <v>62</v>
      </c>
      <c r="B66" s="5"/>
    </row>
    <row r="67" spans="1:4">
      <c r="A67" s="7" t="s">
        <v>1558</v>
      </c>
      <c r="B67" s="5"/>
    </row>
    <row r="68" spans="1:4">
      <c r="A68" s="8" t="s">
        <v>62</v>
      </c>
      <c r="B68" s="5"/>
    </row>
    <row r="69" spans="1:4">
      <c r="A69" s="9" t="s">
        <v>9257</v>
      </c>
      <c r="B69" s="5"/>
    </row>
    <row r="70" spans="1:4">
      <c r="A70" s="6" t="s">
        <v>1586</v>
      </c>
    </row>
    <row r="71" spans="1:4">
      <c r="A71" s="9" t="s">
        <v>1626</v>
      </c>
      <c r="B71" s="5"/>
    </row>
    <row r="72" spans="1:4">
      <c r="A72" s="6" t="s">
        <v>1586</v>
      </c>
    </row>
    <row r="73" spans="1:4">
      <c r="A73" s="5" t="s">
        <v>1766</v>
      </c>
    </row>
    <row r="74" spans="1:4">
      <c r="A74" s="6" t="s">
        <v>62</v>
      </c>
    </row>
    <row r="75" spans="1:4">
      <c r="A75" s="5" t="s">
        <v>9261</v>
      </c>
    </row>
    <row r="76" spans="1:4">
      <c r="A76" s="6" t="s">
        <v>62</v>
      </c>
    </row>
    <row r="77" spans="1:4">
      <c r="A77" s="11" t="s">
        <v>73</v>
      </c>
      <c r="B77" s="118">
        <v>45299</v>
      </c>
      <c r="C77" s="126" t="s">
        <v>1938</v>
      </c>
      <c r="D77" s="5" t="s">
        <v>9277</v>
      </c>
    </row>
    <row r="78" spans="1:4">
      <c r="A78" s="59" t="s">
        <v>8021</v>
      </c>
      <c r="C78" s="126"/>
      <c r="D78" s="171" t="s">
        <v>9228</v>
      </c>
    </row>
    <row r="79" spans="1:4">
      <c r="A79" s="59" t="s">
        <v>8091</v>
      </c>
      <c r="C79" s="126"/>
      <c r="D79" s="171">
        <v>0</v>
      </c>
    </row>
    <row r="80" spans="1:4">
      <c r="A80" s="59" t="s">
        <v>9008</v>
      </c>
      <c r="C80" s="126"/>
      <c r="D80" s="171" t="s">
        <v>9278</v>
      </c>
    </row>
    <row r="81" spans="1:4">
      <c r="A81" s="9" t="s">
        <v>8978</v>
      </c>
      <c r="B81" s="5"/>
    </row>
    <row r="82" spans="1:4">
      <c r="A82" s="6" t="s">
        <v>3768</v>
      </c>
      <c r="B82" t="s">
        <v>2398</v>
      </c>
    </row>
    <row r="83" spans="1:4" s="222" customFormat="1" ht="31.5">
      <c r="A83" s="96" t="s">
        <v>7604</v>
      </c>
      <c r="B83" s="222" t="s">
        <v>9279</v>
      </c>
      <c r="D83" s="170"/>
    </row>
    <row r="84" spans="1:4">
      <c r="A84" s="6" t="s">
        <v>3770</v>
      </c>
      <c r="B84" t="s">
        <v>3842</v>
      </c>
    </row>
    <row r="85" spans="1:4">
      <c r="A85" s="7" t="s">
        <v>8979</v>
      </c>
      <c r="B85" s="5"/>
    </row>
    <row r="86" spans="1:4">
      <c r="A86" s="8" t="s">
        <v>62</v>
      </c>
    </row>
    <row r="87" spans="1:4">
      <c r="A87" s="8" t="s">
        <v>62</v>
      </c>
      <c r="B87" s="5"/>
    </row>
    <row r="88" spans="1:4">
      <c r="A88" s="8" t="s">
        <v>62</v>
      </c>
      <c r="B88" s="5"/>
    </row>
    <row r="89" spans="1:4">
      <c r="A89" s="9" t="s">
        <v>1628</v>
      </c>
      <c r="B89" s="5"/>
    </row>
    <row r="90" spans="1:4">
      <c r="A90" s="8" t="s">
        <v>62</v>
      </c>
      <c r="B90" s="5"/>
    </row>
    <row r="91" spans="1:4">
      <c r="A91" s="7" t="s">
        <v>1558</v>
      </c>
      <c r="B91" s="5"/>
    </row>
    <row r="92" spans="1:4">
      <c r="A92" s="8" t="s">
        <v>62</v>
      </c>
      <c r="B92" s="5"/>
    </row>
    <row r="93" spans="1:4">
      <c r="A93" s="9" t="s">
        <v>9257</v>
      </c>
      <c r="B93" s="5"/>
    </row>
    <row r="94" spans="1:4">
      <c r="A94" s="6" t="s">
        <v>1586</v>
      </c>
    </row>
    <row r="95" spans="1:4">
      <c r="A95" s="9" t="s">
        <v>1626</v>
      </c>
      <c r="B95" s="5"/>
    </row>
    <row r="96" spans="1:4">
      <c r="A96" s="6" t="s">
        <v>1586</v>
      </c>
    </row>
    <row r="97" spans="1:4">
      <c r="A97" s="5" t="s">
        <v>1766</v>
      </c>
    </row>
    <row r="98" spans="1:4">
      <c r="A98" s="6" t="s">
        <v>62</v>
      </c>
    </row>
    <row r="99" spans="1:4">
      <c r="A99" s="5" t="s">
        <v>9261</v>
      </c>
    </row>
    <row r="100" spans="1:4">
      <c r="A100" s="6" t="s">
        <v>62</v>
      </c>
    </row>
    <row r="101" spans="1:4">
      <c r="A101" s="11" t="s">
        <v>73</v>
      </c>
      <c r="B101" s="118">
        <v>45295</v>
      </c>
      <c r="C101" s="126" t="s">
        <v>1938</v>
      </c>
      <c r="D101" s="5" t="s">
        <v>9267</v>
      </c>
    </row>
    <row r="102" spans="1:4">
      <c r="A102" s="59" t="s">
        <v>8021</v>
      </c>
      <c r="C102" s="126"/>
      <c r="D102" s="171" t="s">
        <v>9268</v>
      </c>
    </row>
    <row r="103" spans="1:4">
      <c r="A103" s="59" t="s">
        <v>8091</v>
      </c>
      <c r="C103" s="126"/>
      <c r="D103" s="310">
        <v>0.94</v>
      </c>
    </row>
    <row r="104" spans="1:4">
      <c r="A104" s="59" t="s">
        <v>9008</v>
      </c>
      <c r="C104" s="126"/>
      <c r="D104" s="171" t="s">
        <v>9009</v>
      </c>
    </row>
    <row r="105" spans="1:4">
      <c r="A105" s="9" t="s">
        <v>8978</v>
      </c>
      <c r="B105" s="5"/>
    </row>
    <row r="106" spans="1:4">
      <c r="A106" s="6" t="s">
        <v>3768</v>
      </c>
      <c r="B106" t="s">
        <v>9230</v>
      </c>
    </row>
    <row r="107" spans="1:4" s="222" customFormat="1" ht="31.5">
      <c r="A107" s="96" t="s">
        <v>7604</v>
      </c>
      <c r="B107" s="222" t="s">
        <v>2740</v>
      </c>
      <c r="D107" s="170"/>
    </row>
    <row r="108" spans="1:4">
      <c r="A108" s="6" t="s">
        <v>3770</v>
      </c>
      <c r="B108" t="s">
        <v>1744</v>
      </c>
    </row>
    <row r="109" spans="1:4">
      <c r="A109" s="7" t="s">
        <v>8979</v>
      </c>
      <c r="B109" s="5"/>
    </row>
    <row r="110" spans="1:4">
      <c r="A110" s="8" t="s">
        <v>62</v>
      </c>
    </row>
    <row r="111" spans="1:4">
      <c r="A111" s="8" t="s">
        <v>62</v>
      </c>
      <c r="B111" s="5"/>
    </row>
    <row r="112" spans="1:4">
      <c r="A112" s="8" t="s">
        <v>62</v>
      </c>
      <c r="B112" s="5"/>
    </row>
    <row r="113" spans="1:4">
      <c r="A113" s="9" t="s">
        <v>1628</v>
      </c>
      <c r="B113" s="5"/>
    </row>
    <row r="114" spans="1:4">
      <c r="A114" s="8" t="s">
        <v>62</v>
      </c>
      <c r="B114" s="5"/>
    </row>
    <row r="115" spans="1:4">
      <c r="A115" s="7" t="s">
        <v>1558</v>
      </c>
      <c r="B115" s="5"/>
    </row>
    <row r="116" spans="1:4">
      <c r="A116" s="8" t="s">
        <v>62</v>
      </c>
      <c r="B116" s="5"/>
    </row>
    <row r="117" spans="1:4">
      <c r="A117" s="9" t="s">
        <v>9257</v>
      </c>
      <c r="B117" s="5"/>
    </row>
    <row r="118" spans="1:4">
      <c r="A118" s="6" t="s">
        <v>1586</v>
      </c>
    </row>
    <row r="119" spans="1:4">
      <c r="A119" s="9" t="s">
        <v>1626</v>
      </c>
      <c r="B119" s="5"/>
    </row>
    <row r="120" spans="1:4">
      <c r="A120" s="6" t="s">
        <v>1586</v>
      </c>
    </row>
    <row r="121" spans="1:4">
      <c r="A121" s="5" t="s">
        <v>1766</v>
      </c>
    </row>
    <row r="122" spans="1:4">
      <c r="A122" s="6" t="s">
        <v>62</v>
      </c>
    </row>
    <row r="123" spans="1:4">
      <c r="A123" s="5" t="s">
        <v>9261</v>
      </c>
    </row>
    <row r="124" spans="1:4">
      <c r="A124" s="6" t="s">
        <v>62</v>
      </c>
    </row>
    <row r="125" spans="1:4">
      <c r="A125" s="11" t="s">
        <v>73</v>
      </c>
      <c r="B125" s="118">
        <v>45294</v>
      </c>
      <c r="C125" s="126" t="s">
        <v>1938</v>
      </c>
      <c r="D125" s="5" t="s">
        <v>9227</v>
      </c>
    </row>
    <row r="126" spans="1:4">
      <c r="A126" s="59" t="s">
        <v>8021</v>
      </c>
      <c r="C126" s="126"/>
      <c r="D126" s="171" t="s">
        <v>9228</v>
      </c>
    </row>
    <row r="127" spans="1:4">
      <c r="A127" s="59" t="s">
        <v>8091</v>
      </c>
      <c r="C127" s="126"/>
      <c r="D127" s="171">
        <v>0</v>
      </c>
    </row>
    <row r="128" spans="1:4">
      <c r="A128" s="59" t="s">
        <v>9008</v>
      </c>
      <c r="C128" s="126"/>
      <c r="D128" s="171" t="s">
        <v>9229</v>
      </c>
    </row>
    <row r="129" spans="1:4">
      <c r="A129" s="9" t="s">
        <v>8978</v>
      </c>
      <c r="B129" s="5"/>
    </row>
    <row r="130" spans="1:4">
      <c r="A130" s="6" t="s">
        <v>3768</v>
      </c>
      <c r="B130" t="s">
        <v>9230</v>
      </c>
    </row>
    <row r="131" spans="1:4" s="222" customFormat="1" ht="31.5">
      <c r="A131" s="96" t="s">
        <v>7604</v>
      </c>
      <c r="B131" s="222" t="s">
        <v>9231</v>
      </c>
      <c r="D131" s="170"/>
    </row>
    <row r="132" spans="1:4">
      <c r="A132" s="6" t="s">
        <v>3770</v>
      </c>
      <c r="B132" t="s">
        <v>1744</v>
      </c>
    </row>
    <row r="133" spans="1:4">
      <c r="A133" s="7" t="s">
        <v>8979</v>
      </c>
      <c r="B133" s="5"/>
    </row>
    <row r="134" spans="1:4">
      <c r="A134" s="8" t="s">
        <v>62</v>
      </c>
      <c r="B134" t="s">
        <v>9252</v>
      </c>
    </row>
    <row r="135" spans="1:4">
      <c r="A135" s="8" t="s">
        <v>62</v>
      </c>
      <c r="B135" s="5" t="s">
        <v>9253</v>
      </c>
    </row>
    <row r="136" spans="1:4">
      <c r="A136" s="8" t="s">
        <v>62</v>
      </c>
      <c r="B136" s="5" t="s">
        <v>9254</v>
      </c>
    </row>
    <row r="137" spans="1:4">
      <c r="A137" s="9" t="s">
        <v>1628</v>
      </c>
      <c r="B137" s="5"/>
    </row>
    <row r="138" spans="1:4">
      <c r="A138" s="8" t="s">
        <v>62</v>
      </c>
      <c r="B138" s="5" t="s">
        <v>9255</v>
      </c>
    </row>
    <row r="139" spans="1:4">
      <c r="A139" s="7" t="s">
        <v>1558</v>
      </c>
      <c r="B139" s="5"/>
    </row>
    <row r="140" spans="1:4">
      <c r="A140" s="8" t="s">
        <v>62</v>
      </c>
      <c r="B140" s="5" t="s">
        <v>9256</v>
      </c>
    </row>
    <row r="141" spans="1:4">
      <c r="A141" s="9" t="s">
        <v>8980</v>
      </c>
      <c r="B141" s="5"/>
    </row>
    <row r="142" spans="1:4">
      <c r="A142" s="6" t="s">
        <v>1586</v>
      </c>
      <c r="B142" t="s">
        <v>1596</v>
      </c>
    </row>
    <row r="143" spans="1:4">
      <c r="A143" s="9" t="s">
        <v>1626</v>
      </c>
      <c r="B143" s="5"/>
    </row>
    <row r="144" spans="1:4">
      <c r="A144" s="6" t="s">
        <v>1586</v>
      </c>
      <c r="B144" t="s">
        <v>9258</v>
      </c>
    </row>
    <row r="145" spans="1:4">
      <c r="A145" s="5" t="s">
        <v>1766</v>
      </c>
    </row>
    <row r="146" spans="1:4">
      <c r="A146" s="6" t="s">
        <v>62</v>
      </c>
      <c r="B146" t="s">
        <v>9259</v>
      </c>
    </row>
    <row r="147" spans="1:4">
      <c r="A147" s="5" t="s">
        <v>9261</v>
      </c>
    </row>
    <row r="148" spans="1:4">
      <c r="A148" s="6" t="s">
        <v>62</v>
      </c>
      <c r="B148" t="s">
        <v>9260</v>
      </c>
    </row>
    <row r="149" spans="1:4">
      <c r="A149" s="11" t="s">
        <v>73</v>
      </c>
      <c r="B149" s="118">
        <v>45292</v>
      </c>
      <c r="C149" s="126" t="s">
        <v>1938</v>
      </c>
      <c r="D149" s="5" t="s">
        <v>9158</v>
      </c>
    </row>
    <row r="150" spans="1:4">
      <c r="A150" s="59" t="s">
        <v>8021</v>
      </c>
      <c r="C150" s="126"/>
      <c r="D150" s="171" t="s">
        <v>9159</v>
      </c>
    </row>
    <row r="151" spans="1:4">
      <c r="A151" s="59" t="s">
        <v>8091</v>
      </c>
      <c r="C151" s="126"/>
      <c r="D151" s="310">
        <v>0.93</v>
      </c>
    </row>
    <row r="152" spans="1:4">
      <c r="A152" s="59" t="s">
        <v>9008</v>
      </c>
      <c r="C152" s="126"/>
      <c r="D152" s="171" t="s">
        <v>9160</v>
      </c>
    </row>
    <row r="153" spans="1:4">
      <c r="A153" s="9" t="s">
        <v>8978</v>
      </c>
      <c r="B153" s="5"/>
    </row>
    <row r="154" spans="1:4">
      <c r="A154" s="6" t="s">
        <v>3768</v>
      </c>
      <c r="B154" t="s">
        <v>7917</v>
      </c>
    </row>
    <row r="155" spans="1:4" s="222" customFormat="1" ht="31.5">
      <c r="A155" s="96" t="s">
        <v>7604</v>
      </c>
      <c r="B155" s="222" t="s">
        <v>9161</v>
      </c>
      <c r="D155" s="170"/>
    </row>
    <row r="156" spans="1:4">
      <c r="A156" s="6" t="s">
        <v>3770</v>
      </c>
      <c r="B156" t="s">
        <v>8962</v>
      </c>
    </row>
    <row r="157" spans="1:4">
      <c r="A157" s="11" t="s">
        <v>73</v>
      </c>
      <c r="B157" s="118">
        <v>45168</v>
      </c>
      <c r="C157" s="126" t="s">
        <v>1938</v>
      </c>
      <c r="D157" s="2" t="s">
        <v>9083</v>
      </c>
    </row>
    <row r="158" spans="1:4">
      <c r="A158" s="59" t="s">
        <v>8021</v>
      </c>
      <c r="C158" s="126"/>
      <c r="D158" s="171" t="s">
        <v>9085</v>
      </c>
    </row>
    <row r="159" spans="1:4">
      <c r="A159" s="59" t="s">
        <v>8091</v>
      </c>
      <c r="C159" s="126"/>
      <c r="D159" s="310">
        <v>0.93</v>
      </c>
    </row>
    <row r="160" spans="1:4">
      <c r="A160" s="59" t="s">
        <v>9008</v>
      </c>
      <c r="C160" s="126"/>
      <c r="D160" s="314" t="s">
        <v>9084</v>
      </c>
    </row>
    <row r="161" spans="1:4">
      <c r="A161" s="9" t="s">
        <v>8978</v>
      </c>
      <c r="B161" s="5"/>
    </row>
    <row r="162" spans="1:4">
      <c r="A162" s="6" t="s">
        <v>3768</v>
      </c>
      <c r="B162" t="s">
        <v>4406</v>
      </c>
    </row>
    <row r="163" spans="1:4" s="222" customFormat="1" ht="31.5">
      <c r="A163" s="96" t="s">
        <v>7604</v>
      </c>
      <c r="B163" s="222" t="s">
        <v>1632</v>
      </c>
      <c r="D163" s="170"/>
    </row>
    <row r="164" spans="1:4">
      <c r="A164" s="6" t="s">
        <v>3770</v>
      </c>
      <c r="B164" t="s">
        <v>1744</v>
      </c>
    </row>
    <row r="165" spans="1:4">
      <c r="A165" s="7" t="s">
        <v>8979</v>
      </c>
      <c r="B165" s="5"/>
    </row>
    <row r="166" spans="1:4">
      <c r="A166" s="8" t="s">
        <v>62</v>
      </c>
      <c r="B166" t="s">
        <v>9127</v>
      </c>
    </row>
    <row r="167" spans="1:4">
      <c r="A167" s="8" t="s">
        <v>62</v>
      </c>
      <c r="B167" s="5" t="s">
        <v>9128</v>
      </c>
    </row>
    <row r="168" spans="1:4">
      <c r="A168" s="8" t="s">
        <v>62</v>
      </c>
      <c r="B168" s="5" t="s">
        <v>9129</v>
      </c>
    </row>
    <row r="169" spans="1:4">
      <c r="A169" s="9" t="s">
        <v>1628</v>
      </c>
      <c r="B169" s="5"/>
    </row>
    <row r="170" spans="1:4">
      <c r="A170" s="8" t="s">
        <v>62</v>
      </c>
      <c r="B170" s="5" t="s">
        <v>9130</v>
      </c>
    </row>
    <row r="171" spans="1:4">
      <c r="A171" s="7" t="s">
        <v>1558</v>
      </c>
      <c r="B171" s="5"/>
    </row>
    <row r="172" spans="1:4">
      <c r="A172" s="8" t="s">
        <v>62</v>
      </c>
      <c r="B172" s="5" t="s">
        <v>9131</v>
      </c>
    </row>
    <row r="173" spans="1:4">
      <c r="A173" s="9" t="s">
        <v>8980</v>
      </c>
      <c r="B173" s="5"/>
    </row>
    <row r="174" spans="1:4">
      <c r="A174" s="6" t="s">
        <v>1586</v>
      </c>
      <c r="B174" t="s">
        <v>9132</v>
      </c>
    </row>
    <row r="175" spans="1:4">
      <c r="A175" s="9" t="s">
        <v>1626</v>
      </c>
      <c r="B175" s="5"/>
    </row>
    <row r="176" spans="1:4">
      <c r="A176" s="6" t="s">
        <v>1586</v>
      </c>
      <c r="B176" t="s">
        <v>9133</v>
      </c>
    </row>
    <row r="177" spans="1:4">
      <c r="A177" s="5" t="s">
        <v>1766</v>
      </c>
    </row>
    <row r="178" spans="1:4">
      <c r="A178" s="6" t="s">
        <v>62</v>
      </c>
    </row>
    <row r="179" spans="1:4">
      <c r="A179" s="5" t="s">
        <v>1999</v>
      </c>
    </row>
    <row r="180" spans="1:4">
      <c r="A180" s="6" t="s">
        <v>62</v>
      </c>
    </row>
    <row r="181" spans="1:4">
      <c r="A181" s="11" t="s">
        <v>73</v>
      </c>
      <c r="B181" s="118">
        <v>45167</v>
      </c>
      <c r="C181" s="126" t="s">
        <v>1938</v>
      </c>
      <c r="D181" s="2" t="s">
        <v>7791</v>
      </c>
    </row>
    <row r="182" spans="1:4">
      <c r="A182" s="59" t="s">
        <v>8021</v>
      </c>
      <c r="C182" s="126"/>
      <c r="D182" s="171" t="s">
        <v>9062</v>
      </c>
    </row>
    <row r="183" spans="1:4">
      <c r="A183" s="59" t="s">
        <v>8091</v>
      </c>
      <c r="C183" s="126"/>
      <c r="D183" s="310">
        <v>0.93</v>
      </c>
    </row>
    <row r="184" spans="1:4">
      <c r="A184" s="59" t="s">
        <v>9008</v>
      </c>
      <c r="C184" s="126"/>
      <c r="D184" s="171" t="s">
        <v>9063</v>
      </c>
    </row>
    <row r="185" spans="1:4">
      <c r="A185" s="9" t="s">
        <v>8978</v>
      </c>
      <c r="B185" s="5"/>
    </row>
    <row r="186" spans="1:4">
      <c r="A186" s="6" t="s">
        <v>3768</v>
      </c>
      <c r="B186" t="s">
        <v>9064</v>
      </c>
    </row>
    <row r="187" spans="1:4" s="222" customFormat="1" ht="31.5">
      <c r="A187" s="96" t="s">
        <v>7604</v>
      </c>
      <c r="B187" s="222" t="s">
        <v>2128</v>
      </c>
      <c r="D187" s="170"/>
    </row>
    <row r="188" spans="1:4">
      <c r="A188" s="6" t="s">
        <v>3770</v>
      </c>
      <c r="B188" t="s">
        <v>8741</v>
      </c>
    </row>
    <row r="189" spans="1:4">
      <c r="A189" s="7" t="s">
        <v>8979</v>
      </c>
      <c r="B189" s="5"/>
    </row>
    <row r="190" spans="1:4">
      <c r="A190" s="8" t="s">
        <v>62</v>
      </c>
      <c r="B190" t="s">
        <v>9069</v>
      </c>
    </row>
    <row r="191" spans="1:4">
      <c r="A191" s="8" t="s">
        <v>62</v>
      </c>
      <c r="B191" s="5" t="s">
        <v>9082</v>
      </c>
    </row>
    <row r="192" spans="1:4">
      <c r="A192" s="8" t="s">
        <v>62</v>
      </c>
      <c r="B192" s="5" t="s">
        <v>9073</v>
      </c>
    </row>
    <row r="193" spans="1:4">
      <c r="A193" s="9" t="s">
        <v>1628</v>
      </c>
      <c r="B193" s="5"/>
    </row>
    <row r="194" spans="1:4">
      <c r="A194" s="8" t="s">
        <v>62</v>
      </c>
      <c r="B194" s="5" t="s">
        <v>9070</v>
      </c>
    </row>
    <row r="195" spans="1:4">
      <c r="A195" s="7" t="s">
        <v>1558</v>
      </c>
      <c r="B195" s="5"/>
    </row>
    <row r="196" spans="1:4">
      <c r="A196" s="8" t="s">
        <v>62</v>
      </c>
      <c r="B196" s="5"/>
    </row>
    <row r="197" spans="1:4">
      <c r="A197" s="9" t="s">
        <v>8980</v>
      </c>
      <c r="B197" s="5"/>
    </row>
    <row r="198" spans="1:4">
      <c r="A198" s="6" t="s">
        <v>1586</v>
      </c>
      <c r="B198" t="s">
        <v>9071</v>
      </c>
    </row>
    <row r="199" spans="1:4">
      <c r="A199" s="9" t="s">
        <v>1626</v>
      </c>
      <c r="B199" s="5"/>
    </row>
    <row r="200" spans="1:4">
      <c r="A200" s="6" t="s">
        <v>1586</v>
      </c>
      <c r="B200" t="s">
        <v>9072</v>
      </c>
    </row>
    <row r="201" spans="1:4">
      <c r="A201" s="5" t="s">
        <v>1766</v>
      </c>
    </row>
    <row r="202" spans="1:4">
      <c r="A202" s="6" t="s">
        <v>62</v>
      </c>
      <c r="B202" t="s">
        <v>9078</v>
      </c>
    </row>
    <row r="203" spans="1:4">
      <c r="A203" s="5" t="s">
        <v>1999</v>
      </c>
    </row>
    <row r="204" spans="1:4">
      <c r="A204" s="6" t="s">
        <v>62</v>
      </c>
      <c r="B204" t="s">
        <v>9079</v>
      </c>
    </row>
    <row r="205" spans="1:4">
      <c r="A205" s="11" t="s">
        <v>73</v>
      </c>
      <c r="B205" s="118">
        <v>45166</v>
      </c>
      <c r="C205" s="126" t="s">
        <v>1938</v>
      </c>
      <c r="D205" s="2" t="s">
        <v>9007</v>
      </c>
    </row>
    <row r="206" spans="1:4">
      <c r="A206" s="59" t="s">
        <v>8021</v>
      </c>
      <c r="C206" s="126"/>
      <c r="D206" s="171" t="s">
        <v>9010</v>
      </c>
    </row>
    <row r="207" spans="1:4">
      <c r="A207" s="59" t="s">
        <v>8091</v>
      </c>
      <c r="C207" s="126"/>
      <c r="D207" s="310">
        <v>0.93</v>
      </c>
    </row>
    <row r="208" spans="1:4">
      <c r="A208" s="59" t="s">
        <v>9008</v>
      </c>
      <c r="C208" s="126"/>
      <c r="D208" s="171" t="s">
        <v>9009</v>
      </c>
    </row>
    <row r="209" spans="1:4">
      <c r="A209" s="9" t="s">
        <v>8978</v>
      </c>
      <c r="B209" s="5"/>
    </row>
    <row r="210" spans="1:4">
      <c r="A210" s="6" t="s">
        <v>3768</v>
      </c>
      <c r="B210" t="s">
        <v>2398</v>
      </c>
    </row>
    <row r="211" spans="1:4" s="222" customFormat="1" ht="31.5">
      <c r="A211" s="96" t="s">
        <v>7604</v>
      </c>
      <c r="B211" s="222" t="s">
        <v>7857</v>
      </c>
      <c r="D211" s="170"/>
    </row>
    <row r="212" spans="1:4">
      <c r="A212" s="6" t="s">
        <v>3770</v>
      </c>
      <c r="B212" t="s">
        <v>1744</v>
      </c>
    </row>
    <row r="213" spans="1:4">
      <c r="A213" s="7" t="s">
        <v>8979</v>
      </c>
      <c r="B213" s="5"/>
    </row>
    <row r="214" spans="1:4">
      <c r="A214" s="8" t="s">
        <v>62</v>
      </c>
      <c r="B214" t="s">
        <v>9055</v>
      </c>
    </row>
    <row r="215" spans="1:4">
      <c r="A215" s="8" t="s">
        <v>62</v>
      </c>
      <c r="B215" s="5" t="s">
        <v>9056</v>
      </c>
    </row>
    <row r="216" spans="1:4">
      <c r="A216" s="8" t="s">
        <v>62</v>
      </c>
      <c r="B216" s="5" t="s">
        <v>9057</v>
      </c>
    </row>
    <row r="217" spans="1:4">
      <c r="A217" s="9" t="s">
        <v>1628</v>
      </c>
      <c r="B217" s="5"/>
    </row>
    <row r="218" spans="1:4">
      <c r="A218" s="8" t="s">
        <v>62</v>
      </c>
      <c r="B218" s="5" t="s">
        <v>9058</v>
      </c>
    </row>
    <row r="219" spans="1:4">
      <c r="A219" s="7" t="s">
        <v>1558</v>
      </c>
      <c r="B219" s="5"/>
    </row>
    <row r="220" spans="1:4">
      <c r="A220" s="8" t="s">
        <v>62</v>
      </c>
      <c r="B220" s="5" t="s">
        <v>9059</v>
      </c>
    </row>
    <row r="221" spans="1:4">
      <c r="A221" s="9" t="s">
        <v>8980</v>
      </c>
      <c r="B221" s="5"/>
    </row>
    <row r="222" spans="1:4">
      <c r="A222" s="6" t="s">
        <v>1586</v>
      </c>
      <c r="B222" t="s">
        <v>9060</v>
      </c>
    </row>
    <row r="223" spans="1:4">
      <c r="A223" s="9" t="s">
        <v>1626</v>
      </c>
      <c r="B223" s="5"/>
    </row>
    <row r="224" spans="1:4">
      <c r="A224" s="6" t="s">
        <v>1586</v>
      </c>
      <c r="B224" t="s">
        <v>9061</v>
      </c>
    </row>
    <row r="225" spans="1:4">
      <c r="A225" s="5" t="s">
        <v>1766</v>
      </c>
    </row>
    <row r="226" spans="1:4">
      <c r="A226" s="6" t="s">
        <v>62</v>
      </c>
      <c r="B226" t="s">
        <v>9080</v>
      </c>
    </row>
    <row r="227" spans="1:4">
      <c r="A227" s="5" t="s">
        <v>1999</v>
      </c>
    </row>
    <row r="228" spans="1:4">
      <c r="A228" s="6" t="s">
        <v>62</v>
      </c>
      <c r="B228" t="s">
        <v>9081</v>
      </c>
    </row>
    <row r="229" spans="1:4">
      <c r="A229" s="11" t="s">
        <v>8045</v>
      </c>
      <c r="B229" s="118">
        <v>45165</v>
      </c>
      <c r="C229" s="126" t="s">
        <v>1938</v>
      </c>
      <c r="D229" s="5" t="s">
        <v>9003</v>
      </c>
    </row>
    <row r="230" spans="1:4">
      <c r="A230" s="7" t="s">
        <v>4550</v>
      </c>
      <c r="B230" s="5"/>
    </row>
    <row r="231" spans="1:4">
      <c r="A231" s="8" t="s">
        <v>62</v>
      </c>
      <c r="B231" t="s">
        <v>9004</v>
      </c>
    </row>
    <row r="232" spans="1:4">
      <c r="A232" s="8" t="s">
        <v>62</v>
      </c>
      <c r="B232" s="5" t="s">
        <v>9005</v>
      </c>
    </row>
    <row r="233" spans="1:4">
      <c r="A233" s="8" t="s">
        <v>62</v>
      </c>
      <c r="B233" s="5" t="s">
        <v>9006</v>
      </c>
    </row>
    <row r="234" spans="1:4">
      <c r="A234" s="11" t="s">
        <v>8045</v>
      </c>
      <c r="B234" s="118">
        <v>45164</v>
      </c>
      <c r="C234" s="126" t="s">
        <v>1938</v>
      </c>
      <c r="D234" s="5" t="s">
        <v>8995</v>
      </c>
    </row>
    <row r="235" spans="1:4">
      <c r="A235" s="7" t="s">
        <v>4550</v>
      </c>
      <c r="B235" s="5"/>
    </row>
    <row r="236" spans="1:4">
      <c r="A236" s="8" t="s">
        <v>62</v>
      </c>
      <c r="B236" t="s">
        <v>8999</v>
      </c>
    </row>
    <row r="237" spans="1:4">
      <c r="A237" s="8" t="s">
        <v>62</v>
      </c>
      <c r="B237" s="5" t="s">
        <v>9000</v>
      </c>
    </row>
    <row r="238" spans="1:4">
      <c r="A238" s="8" t="s">
        <v>62</v>
      </c>
      <c r="B238" s="5" t="s">
        <v>9001</v>
      </c>
    </row>
    <row r="239" spans="1:4">
      <c r="A239" s="11" t="s">
        <v>73</v>
      </c>
      <c r="B239" s="118">
        <v>45163</v>
      </c>
      <c r="C239" s="126" t="s">
        <v>1938</v>
      </c>
      <c r="D239" s="5" t="s">
        <v>8972</v>
      </c>
    </row>
    <row r="240" spans="1:4">
      <c r="A240" s="59" t="s">
        <v>8021</v>
      </c>
      <c r="C240" s="126"/>
      <c r="D240" s="221" t="s">
        <v>8973</v>
      </c>
    </row>
    <row r="241" spans="1:4">
      <c r="A241" s="59" t="s">
        <v>8091</v>
      </c>
      <c r="C241" s="126"/>
      <c r="D241" s="276">
        <v>0.93</v>
      </c>
    </row>
    <row r="242" spans="1:4">
      <c r="A242" s="59" t="s">
        <v>8020</v>
      </c>
      <c r="C242" s="126"/>
      <c r="D242" s="221" t="s">
        <v>8974</v>
      </c>
    </row>
    <row r="243" spans="1:4">
      <c r="A243" s="9" t="s">
        <v>3771</v>
      </c>
      <c r="B243" s="5"/>
    </row>
    <row r="244" spans="1:4">
      <c r="A244" s="6" t="s">
        <v>3768</v>
      </c>
      <c r="B244" t="s">
        <v>8975</v>
      </c>
    </row>
    <row r="245" spans="1:4" s="222" customFormat="1" ht="31.5">
      <c r="A245" s="96" t="s">
        <v>7604</v>
      </c>
      <c r="B245" s="222" t="s">
        <v>4406</v>
      </c>
      <c r="D245" s="170"/>
    </row>
    <row r="246" spans="1:4">
      <c r="A246" s="6" t="s">
        <v>3770</v>
      </c>
      <c r="B246" t="s">
        <v>1744</v>
      </c>
    </row>
    <row r="247" spans="1:4">
      <c r="A247" s="7" t="s">
        <v>4550</v>
      </c>
      <c r="B247" s="5"/>
    </row>
    <row r="248" spans="1:4">
      <c r="A248" s="8" t="s">
        <v>62</v>
      </c>
      <c r="B248" t="s">
        <v>8989</v>
      </c>
    </row>
    <row r="249" spans="1:4">
      <c r="A249" s="8" t="s">
        <v>62</v>
      </c>
      <c r="B249" s="5" t="s">
        <v>8990</v>
      </c>
    </row>
    <row r="250" spans="1:4">
      <c r="A250" s="8" t="s">
        <v>62</v>
      </c>
      <c r="B250" s="5" t="s">
        <v>8991</v>
      </c>
    </row>
    <row r="251" spans="1:4">
      <c r="A251" s="9" t="s">
        <v>3554</v>
      </c>
      <c r="B251" s="5"/>
    </row>
    <row r="252" spans="1:4">
      <c r="A252" s="8" t="s">
        <v>62</v>
      </c>
      <c r="B252" s="5" t="s">
        <v>2074</v>
      </c>
    </row>
    <row r="253" spans="1:4">
      <c r="A253" s="7" t="s">
        <v>1558</v>
      </c>
      <c r="B253" s="5"/>
    </row>
    <row r="254" spans="1:4">
      <c r="A254" s="8" t="s">
        <v>62</v>
      </c>
      <c r="B254" s="5" t="s">
        <v>8992</v>
      </c>
    </row>
    <row r="255" spans="1:4">
      <c r="A255" s="9" t="s">
        <v>7611</v>
      </c>
      <c r="B255" s="5"/>
    </row>
    <row r="256" spans="1:4">
      <c r="A256" s="6" t="s">
        <v>1586</v>
      </c>
      <c r="B256" t="s">
        <v>8993</v>
      </c>
    </row>
    <row r="257" spans="1:4">
      <c r="A257" s="9" t="s">
        <v>1626</v>
      </c>
      <c r="B257" s="5"/>
    </row>
    <row r="258" spans="1:4">
      <c r="A258" s="6" t="s">
        <v>1586</v>
      </c>
      <c r="B258" t="s">
        <v>8994</v>
      </c>
    </row>
    <row r="259" spans="1:4">
      <c r="A259" s="5" t="s">
        <v>1766</v>
      </c>
    </row>
    <row r="260" spans="1:4">
      <c r="A260" s="6" t="s">
        <v>62</v>
      </c>
      <c r="B260" t="s">
        <v>8996</v>
      </c>
    </row>
    <row r="261" spans="1:4">
      <c r="A261" s="5" t="s">
        <v>1999</v>
      </c>
    </row>
    <row r="262" spans="1:4">
      <c r="A262" s="6" t="s">
        <v>62</v>
      </c>
      <c r="B262" t="s">
        <v>8997</v>
      </c>
    </row>
    <row r="263" spans="1:4">
      <c r="A263" s="11" t="s">
        <v>73</v>
      </c>
      <c r="B263" s="118">
        <v>45152</v>
      </c>
      <c r="C263" s="126" t="s">
        <v>1938</v>
      </c>
      <c r="D263" s="5" t="s">
        <v>8960</v>
      </c>
    </row>
    <row r="264" spans="1:4">
      <c r="A264" s="59" t="s">
        <v>8021</v>
      </c>
      <c r="C264" s="126"/>
      <c r="D264" s="221" t="s">
        <v>8961</v>
      </c>
    </row>
    <row r="265" spans="1:4">
      <c r="A265" s="59" t="s">
        <v>8091</v>
      </c>
      <c r="C265" s="126"/>
      <c r="D265" s="276">
        <v>0.92</v>
      </c>
    </row>
    <row r="266" spans="1:4">
      <c r="A266" s="59" t="s">
        <v>8020</v>
      </c>
      <c r="C266" s="126"/>
      <c r="D266" s="221" t="s">
        <v>8207</v>
      </c>
    </row>
    <row r="267" spans="1:4">
      <c r="A267" s="9" t="s">
        <v>3771</v>
      </c>
      <c r="B267" s="5"/>
    </row>
    <row r="268" spans="1:4">
      <c r="A268" s="6" t="s">
        <v>3768</v>
      </c>
      <c r="B268" t="s">
        <v>7898</v>
      </c>
    </row>
    <row r="269" spans="1:4" s="222" customFormat="1" ht="31.5">
      <c r="A269" s="96" t="s">
        <v>7604</v>
      </c>
      <c r="B269" s="222" t="s">
        <v>1632</v>
      </c>
      <c r="D269" s="170"/>
    </row>
    <row r="270" spans="1:4">
      <c r="A270" s="6" t="s">
        <v>3770</v>
      </c>
      <c r="B270" t="s">
        <v>8962</v>
      </c>
    </row>
    <row r="271" spans="1:4">
      <c r="A271" s="7" t="s">
        <v>4550</v>
      </c>
      <c r="B271" s="5"/>
    </row>
    <row r="272" spans="1:4">
      <c r="A272" s="8" t="s">
        <v>62</v>
      </c>
      <c r="B272" t="s">
        <v>8963</v>
      </c>
    </row>
    <row r="273" spans="1:4">
      <c r="A273" s="8" t="s">
        <v>62</v>
      </c>
      <c r="B273" s="5" t="s">
        <v>8964</v>
      </c>
    </row>
    <row r="274" spans="1:4">
      <c r="A274" s="8" t="s">
        <v>62</v>
      </c>
      <c r="B274" s="5" t="s">
        <v>8965</v>
      </c>
    </row>
    <row r="275" spans="1:4">
      <c r="A275" s="9" t="s">
        <v>3554</v>
      </c>
      <c r="B275" s="5"/>
    </row>
    <row r="276" spans="1:4">
      <c r="A276" s="8" t="s">
        <v>62</v>
      </c>
      <c r="B276" s="5" t="s">
        <v>8966</v>
      </c>
    </row>
    <row r="277" spans="1:4">
      <c r="A277" s="7" t="s">
        <v>1558</v>
      </c>
      <c r="B277" s="5"/>
    </row>
    <row r="278" spans="1:4">
      <c r="A278" s="8" t="s">
        <v>62</v>
      </c>
      <c r="B278" s="5" t="s">
        <v>8967</v>
      </c>
    </row>
    <row r="279" spans="1:4">
      <c r="A279" s="9" t="s">
        <v>7611</v>
      </c>
      <c r="B279" s="5"/>
    </row>
    <row r="280" spans="1:4">
      <c r="A280" s="6" t="s">
        <v>1586</v>
      </c>
      <c r="B280" t="s">
        <v>8968</v>
      </c>
    </row>
    <row r="281" spans="1:4">
      <c r="A281" s="9" t="s">
        <v>1626</v>
      </c>
      <c r="B281" s="5"/>
    </row>
    <row r="282" spans="1:4">
      <c r="A282" s="6" t="s">
        <v>1586</v>
      </c>
      <c r="B282" t="s">
        <v>8969</v>
      </c>
    </row>
    <row r="283" spans="1:4">
      <c r="A283" s="5" t="s">
        <v>1766</v>
      </c>
    </row>
    <row r="284" spans="1:4">
      <c r="A284" s="6" t="s">
        <v>62</v>
      </c>
      <c r="B284" t="s">
        <v>8970</v>
      </c>
    </row>
    <row r="285" spans="1:4">
      <c r="A285" s="5" t="s">
        <v>1999</v>
      </c>
    </row>
    <row r="286" spans="1:4">
      <c r="A286" s="6" t="s">
        <v>62</v>
      </c>
      <c r="B286" t="s">
        <v>8971</v>
      </c>
    </row>
    <row r="287" spans="1:4">
      <c r="A287" s="11" t="s">
        <v>73</v>
      </c>
      <c r="B287" s="118">
        <v>45161</v>
      </c>
      <c r="C287" s="126" t="s">
        <v>1938</v>
      </c>
      <c r="D287" s="5" t="s">
        <v>8784</v>
      </c>
    </row>
    <row r="288" spans="1:4">
      <c r="A288" s="59" t="s">
        <v>8021</v>
      </c>
      <c r="C288" s="126"/>
      <c r="D288" s="221" t="s">
        <v>8785</v>
      </c>
    </row>
    <row r="289" spans="1:4">
      <c r="A289" s="59" t="s">
        <v>8091</v>
      </c>
      <c r="C289" s="126"/>
      <c r="D289" s="221">
        <v>95</v>
      </c>
    </row>
    <row r="290" spans="1:4">
      <c r="A290" s="59" t="s">
        <v>8020</v>
      </c>
      <c r="C290" s="126"/>
      <c r="D290" s="221" t="s">
        <v>8120</v>
      </c>
    </row>
    <row r="291" spans="1:4">
      <c r="A291" s="9" t="s">
        <v>3771</v>
      </c>
      <c r="B291" s="5"/>
    </row>
    <row r="292" spans="1:4">
      <c r="A292" s="6" t="s">
        <v>3768</v>
      </c>
      <c r="B292" t="s">
        <v>8465</v>
      </c>
    </row>
    <row r="293" spans="1:4" s="222" customFormat="1" ht="31.5">
      <c r="A293" s="96" t="s">
        <v>7604</v>
      </c>
      <c r="B293" s="222" t="s">
        <v>8377</v>
      </c>
      <c r="D293" s="170"/>
    </row>
    <row r="294" spans="1:4">
      <c r="A294" s="6" t="s">
        <v>3770</v>
      </c>
      <c r="B294" t="s">
        <v>1744</v>
      </c>
    </row>
    <row r="295" spans="1:4">
      <c r="A295" s="7" t="s">
        <v>4550</v>
      </c>
      <c r="B295" s="5"/>
    </row>
    <row r="296" spans="1:4">
      <c r="A296" s="8" t="s">
        <v>62</v>
      </c>
      <c r="B296" t="s">
        <v>8786</v>
      </c>
    </row>
    <row r="297" spans="1:4">
      <c r="A297" s="8" t="s">
        <v>62</v>
      </c>
      <c r="B297" s="5" t="s">
        <v>8787</v>
      </c>
    </row>
    <row r="298" spans="1:4">
      <c r="A298" s="8" t="s">
        <v>62</v>
      </c>
      <c r="B298" s="5" t="s">
        <v>8788</v>
      </c>
    </row>
    <row r="299" spans="1:4">
      <c r="A299" s="9" t="s">
        <v>3554</v>
      </c>
      <c r="B299" s="5"/>
    </row>
    <row r="300" spans="1:4">
      <c r="A300" s="8" t="s">
        <v>62</v>
      </c>
      <c r="B300" s="5" t="s">
        <v>8789</v>
      </c>
    </row>
    <row r="301" spans="1:4">
      <c r="A301" s="7" t="s">
        <v>1558</v>
      </c>
      <c r="B301" s="5"/>
    </row>
    <row r="302" spans="1:4">
      <c r="A302" s="8" t="s">
        <v>62</v>
      </c>
      <c r="B302" s="5" t="s">
        <v>8790</v>
      </c>
    </row>
    <row r="303" spans="1:4">
      <c r="A303" s="9" t="s">
        <v>7611</v>
      </c>
      <c r="B303" s="5"/>
    </row>
    <row r="304" spans="1:4">
      <c r="A304" s="6" t="s">
        <v>1586</v>
      </c>
      <c r="B304" t="s">
        <v>8791</v>
      </c>
    </row>
    <row r="305" spans="1:4">
      <c r="A305" s="9" t="s">
        <v>1626</v>
      </c>
      <c r="B305" s="5"/>
    </row>
    <row r="306" spans="1:4">
      <c r="A306" s="6" t="s">
        <v>1586</v>
      </c>
      <c r="B306" t="s">
        <v>8792</v>
      </c>
    </row>
    <row r="307" spans="1:4">
      <c r="A307" s="5" t="s">
        <v>1766</v>
      </c>
    </row>
    <row r="308" spans="1:4">
      <c r="A308" s="6" t="s">
        <v>62</v>
      </c>
      <c r="B308" t="s">
        <v>8793</v>
      </c>
    </row>
    <row r="309" spans="1:4">
      <c r="A309" s="5" t="s">
        <v>1999</v>
      </c>
    </row>
    <row r="310" spans="1:4">
      <c r="A310" s="6" t="s">
        <v>62</v>
      </c>
      <c r="B310" t="s">
        <v>8794</v>
      </c>
    </row>
    <row r="311" spans="1:4">
      <c r="A311" s="11" t="s">
        <v>73</v>
      </c>
      <c r="B311" s="118">
        <v>45160</v>
      </c>
      <c r="C311" s="126" t="s">
        <v>1938</v>
      </c>
      <c r="D311" s="5" t="s">
        <v>8739</v>
      </c>
    </row>
    <row r="312" spans="1:4">
      <c r="A312" s="59" t="s">
        <v>8021</v>
      </c>
      <c r="C312" s="126"/>
      <c r="D312" s="221" t="s">
        <v>8743</v>
      </c>
    </row>
    <row r="313" spans="1:4">
      <c r="A313" s="59" t="s">
        <v>8091</v>
      </c>
      <c r="C313" s="126"/>
      <c r="D313" s="221" t="s">
        <v>1005</v>
      </c>
    </row>
    <row r="314" spans="1:4">
      <c r="A314" s="59" t="s">
        <v>8020</v>
      </c>
      <c r="C314" s="126"/>
      <c r="D314" s="221" t="s">
        <v>8740</v>
      </c>
    </row>
    <row r="315" spans="1:4">
      <c r="A315" s="9" t="s">
        <v>3771</v>
      </c>
      <c r="B315" s="5"/>
    </row>
    <row r="316" spans="1:4">
      <c r="A316" s="6" t="s">
        <v>3768</v>
      </c>
      <c r="B316" t="s">
        <v>1632</v>
      </c>
    </row>
    <row r="317" spans="1:4" s="222" customFormat="1" ht="31.5">
      <c r="A317" s="96" t="s">
        <v>7604</v>
      </c>
      <c r="B317" s="222" t="s">
        <v>8377</v>
      </c>
      <c r="D317" s="170"/>
    </row>
    <row r="318" spans="1:4">
      <c r="A318" s="6" t="s">
        <v>3770</v>
      </c>
      <c r="B318" t="s">
        <v>8741</v>
      </c>
    </row>
    <row r="319" spans="1:4">
      <c r="A319" s="7" t="s">
        <v>4550</v>
      </c>
      <c r="B319" s="5"/>
    </row>
    <row r="320" spans="1:4">
      <c r="A320" s="8" t="s">
        <v>62</v>
      </c>
      <c r="B320" t="s">
        <v>8755</v>
      </c>
    </row>
    <row r="321" spans="1:4">
      <c r="A321" s="8" t="s">
        <v>62</v>
      </c>
      <c r="B321" t="s">
        <v>8753</v>
      </c>
    </row>
    <row r="322" spans="1:4">
      <c r="A322" s="8" t="s">
        <v>62</v>
      </c>
      <c r="B322" s="5" t="s">
        <v>8754</v>
      </c>
    </row>
    <row r="323" spans="1:4">
      <c r="A323" s="9" t="s">
        <v>3554</v>
      </c>
      <c r="B323" s="5"/>
    </row>
    <row r="324" spans="1:4">
      <c r="A324" s="8" t="s">
        <v>62</v>
      </c>
      <c r="B324" s="5" t="s">
        <v>8756</v>
      </c>
    </row>
    <row r="325" spans="1:4">
      <c r="A325" s="7" t="s">
        <v>1558</v>
      </c>
      <c r="B325" s="5"/>
    </row>
    <row r="326" spans="1:4">
      <c r="A326" s="8" t="s">
        <v>62</v>
      </c>
      <c r="B326" s="5" t="s">
        <v>8757</v>
      </c>
    </row>
    <row r="327" spans="1:4">
      <c r="A327" s="9" t="s">
        <v>7611</v>
      </c>
      <c r="B327" s="5"/>
    </row>
    <row r="328" spans="1:4">
      <c r="A328" s="6" t="s">
        <v>1586</v>
      </c>
      <c r="B328" t="s">
        <v>8758</v>
      </c>
    </row>
    <row r="329" spans="1:4">
      <c r="A329" s="9" t="s">
        <v>1626</v>
      </c>
      <c r="B329" s="5"/>
    </row>
    <row r="330" spans="1:4">
      <c r="A330" s="6" t="s">
        <v>1586</v>
      </c>
      <c r="B330" t="s">
        <v>8759</v>
      </c>
    </row>
    <row r="331" spans="1:4">
      <c r="A331" s="5" t="s">
        <v>1766</v>
      </c>
    </row>
    <row r="332" spans="1:4">
      <c r="A332" s="6" t="s">
        <v>62</v>
      </c>
      <c r="B332" t="s">
        <v>8782</v>
      </c>
    </row>
    <row r="333" spans="1:4">
      <c r="A333" s="5" t="s">
        <v>1999</v>
      </c>
    </row>
    <row r="334" spans="1:4">
      <c r="A334" s="6" t="s">
        <v>62</v>
      </c>
      <c r="B334" t="s">
        <v>8783</v>
      </c>
    </row>
    <row r="335" spans="1:4">
      <c r="A335" s="11" t="s">
        <v>73</v>
      </c>
      <c r="B335" s="118">
        <v>45159</v>
      </c>
      <c r="C335" s="126" t="s">
        <v>1938</v>
      </c>
      <c r="D335" s="5" t="s">
        <v>8692</v>
      </c>
    </row>
    <row r="336" spans="1:4">
      <c r="A336" s="59" t="s">
        <v>8021</v>
      </c>
      <c r="C336" s="126"/>
      <c r="D336" s="221" t="s">
        <v>1005</v>
      </c>
    </row>
    <row r="337" spans="1:4">
      <c r="A337" s="59" t="s">
        <v>8091</v>
      </c>
      <c r="C337" s="126"/>
      <c r="D337" s="221" t="s">
        <v>1005</v>
      </c>
    </row>
    <row r="338" spans="1:4">
      <c r="A338" s="59" t="s">
        <v>8020</v>
      </c>
      <c r="C338" s="126"/>
      <c r="D338" s="221" t="s">
        <v>8693</v>
      </c>
    </row>
    <row r="339" spans="1:4">
      <c r="A339" s="9" t="s">
        <v>3771</v>
      </c>
      <c r="B339" s="5"/>
    </row>
    <row r="340" spans="1:4">
      <c r="A340" s="6" t="s">
        <v>3768</v>
      </c>
      <c r="B340" t="s">
        <v>2740</v>
      </c>
    </row>
    <row r="341" spans="1:4" s="222" customFormat="1" ht="31.5">
      <c r="A341" s="96" t="s">
        <v>7604</v>
      </c>
      <c r="B341" s="222" t="s">
        <v>8694</v>
      </c>
      <c r="D341" s="170"/>
    </row>
    <row r="342" spans="1:4">
      <c r="A342" s="6" t="s">
        <v>3770</v>
      </c>
      <c r="B342" t="s">
        <v>3966</v>
      </c>
    </row>
    <row r="343" spans="1:4">
      <c r="A343" s="7" t="s">
        <v>4550</v>
      </c>
      <c r="B343" s="5"/>
    </row>
    <row r="344" spans="1:4">
      <c r="A344" s="8" t="s">
        <v>62</v>
      </c>
      <c r="B344" t="s">
        <v>8730</v>
      </c>
    </row>
    <row r="345" spans="1:4">
      <c r="A345" s="8" t="s">
        <v>62</v>
      </c>
      <c r="B345" s="5" t="s">
        <v>8731</v>
      </c>
    </row>
    <row r="346" spans="1:4">
      <c r="A346" s="8" t="s">
        <v>62</v>
      </c>
      <c r="B346" s="5" t="s">
        <v>8732</v>
      </c>
    </row>
    <row r="347" spans="1:4">
      <c r="A347" s="9" t="s">
        <v>3554</v>
      </c>
      <c r="B347" s="5"/>
    </row>
    <row r="348" spans="1:4">
      <c r="A348" s="8" t="s">
        <v>62</v>
      </c>
      <c r="B348" s="5" t="s">
        <v>8733</v>
      </c>
    </row>
    <row r="349" spans="1:4">
      <c r="A349" s="7" t="s">
        <v>1558</v>
      </c>
      <c r="B349" s="5"/>
    </row>
    <row r="350" spans="1:4">
      <c r="A350" s="8" t="s">
        <v>62</v>
      </c>
      <c r="B350" s="5" t="s">
        <v>8734</v>
      </c>
    </row>
    <row r="351" spans="1:4">
      <c r="A351" s="9" t="s">
        <v>7611</v>
      </c>
      <c r="B351" s="5"/>
    </row>
    <row r="352" spans="1:4">
      <c r="A352" s="6" t="s">
        <v>1586</v>
      </c>
      <c r="B352" t="s">
        <v>8735</v>
      </c>
    </row>
    <row r="353" spans="1:4">
      <c r="A353" s="9" t="s">
        <v>1626</v>
      </c>
      <c r="B353" s="5"/>
    </row>
    <row r="354" spans="1:4">
      <c r="A354" s="6" t="s">
        <v>1586</v>
      </c>
      <c r="B354" t="s">
        <v>8736</v>
      </c>
    </row>
    <row r="355" spans="1:4">
      <c r="A355" s="5" t="s">
        <v>1766</v>
      </c>
    </row>
    <row r="356" spans="1:4">
      <c r="A356" s="6" t="s">
        <v>62</v>
      </c>
      <c r="B356" t="s">
        <v>8737</v>
      </c>
    </row>
    <row r="357" spans="1:4">
      <c r="A357" s="5" t="s">
        <v>1999</v>
      </c>
    </row>
    <row r="358" spans="1:4">
      <c r="A358" s="6" t="s">
        <v>62</v>
      </c>
      <c r="B358" t="s">
        <v>8738</v>
      </c>
    </row>
    <row r="359" spans="1:4">
      <c r="A359" s="11" t="s">
        <v>8045</v>
      </c>
      <c r="B359" s="118">
        <v>45158</v>
      </c>
      <c r="C359" s="126" t="s">
        <v>1938</v>
      </c>
      <c r="D359" s="5" t="s">
        <v>1005</v>
      </c>
    </row>
    <row r="360" spans="1:4">
      <c r="A360" s="7" t="s">
        <v>4550</v>
      </c>
      <c r="B360" s="5"/>
    </row>
    <row r="361" spans="1:4">
      <c r="A361" s="8" t="s">
        <v>62</v>
      </c>
      <c r="B361" t="s">
        <v>8688</v>
      </c>
    </row>
    <row r="362" spans="1:4">
      <c r="A362" s="8" t="s">
        <v>62</v>
      </c>
      <c r="B362" s="5" t="s">
        <v>8689</v>
      </c>
    </row>
    <row r="363" spans="1:4">
      <c r="A363" s="8" t="s">
        <v>62</v>
      </c>
      <c r="B363" s="5" t="s">
        <v>8690</v>
      </c>
    </row>
    <row r="364" spans="1:4">
      <c r="A364" s="11" t="s">
        <v>8045</v>
      </c>
      <c r="B364" s="118">
        <v>45157</v>
      </c>
      <c r="C364" s="126" t="s">
        <v>1938</v>
      </c>
      <c r="D364" s="5" t="s">
        <v>1005</v>
      </c>
    </row>
    <row r="365" spans="1:4">
      <c r="A365" s="7" t="s">
        <v>4550</v>
      </c>
      <c r="B365" s="5"/>
    </row>
    <row r="366" spans="1:4">
      <c r="A366" s="8" t="s">
        <v>62</v>
      </c>
      <c r="B366" t="s">
        <v>8685</v>
      </c>
    </row>
    <row r="367" spans="1:4">
      <c r="A367" s="8" t="s">
        <v>62</v>
      </c>
      <c r="B367" s="5" t="s">
        <v>8686</v>
      </c>
    </row>
    <row r="368" spans="1:4">
      <c r="A368" s="8" t="s">
        <v>62</v>
      </c>
      <c r="B368" s="5" t="s">
        <v>8687</v>
      </c>
    </row>
    <row r="369" spans="1:4">
      <c r="A369" s="11" t="s">
        <v>73</v>
      </c>
      <c r="B369" s="118">
        <v>45156</v>
      </c>
      <c r="C369" s="126" t="s">
        <v>1938</v>
      </c>
      <c r="D369" s="5" t="s">
        <v>8673</v>
      </c>
    </row>
    <row r="370" spans="1:4">
      <c r="A370" s="59" t="s">
        <v>8021</v>
      </c>
      <c r="C370" s="126"/>
      <c r="D370" s="221" t="s">
        <v>8674</v>
      </c>
    </row>
    <row r="371" spans="1:4">
      <c r="A371" s="59" t="s">
        <v>8091</v>
      </c>
      <c r="C371" s="126"/>
      <c r="D371" s="221" t="s">
        <v>1005</v>
      </c>
    </row>
    <row r="372" spans="1:4">
      <c r="A372" s="59" t="s">
        <v>8020</v>
      </c>
      <c r="C372" s="126"/>
      <c r="D372" s="221" t="s">
        <v>8120</v>
      </c>
    </row>
    <row r="373" spans="1:4">
      <c r="A373" s="9" t="s">
        <v>3771</v>
      </c>
      <c r="B373" s="5"/>
    </row>
    <row r="374" spans="1:4">
      <c r="A374" s="6" t="s">
        <v>3768</v>
      </c>
      <c r="B374" t="s">
        <v>1632</v>
      </c>
    </row>
    <row r="375" spans="1:4" s="222" customFormat="1" ht="31.5">
      <c r="A375" s="96" t="s">
        <v>7604</v>
      </c>
      <c r="B375" s="222" t="s">
        <v>8675</v>
      </c>
      <c r="D375" s="170"/>
    </row>
    <row r="376" spans="1:4">
      <c r="A376" s="6" t="s">
        <v>3770</v>
      </c>
      <c r="B376" t="s">
        <v>1808</v>
      </c>
    </row>
    <row r="377" spans="1:4">
      <c r="A377" s="7" t="s">
        <v>4550</v>
      </c>
      <c r="B377" s="5"/>
    </row>
    <row r="378" spans="1:4">
      <c r="A378" s="8" t="s">
        <v>62</v>
      </c>
      <c r="B378" t="s">
        <v>8676</v>
      </c>
    </row>
    <row r="379" spans="1:4">
      <c r="A379" s="8" t="s">
        <v>62</v>
      </c>
      <c r="B379" s="5" t="s">
        <v>8677</v>
      </c>
    </row>
    <row r="380" spans="1:4">
      <c r="A380" s="8" t="s">
        <v>62</v>
      </c>
      <c r="B380" s="5" t="s">
        <v>8678</v>
      </c>
    </row>
    <row r="381" spans="1:4">
      <c r="A381" s="9" t="s">
        <v>3554</v>
      </c>
      <c r="B381" s="5"/>
    </row>
    <row r="382" spans="1:4">
      <c r="A382" s="8" t="s">
        <v>62</v>
      </c>
      <c r="B382" s="5" t="s">
        <v>8680</v>
      </c>
    </row>
    <row r="383" spans="1:4">
      <c r="A383" s="7" t="s">
        <v>1558</v>
      </c>
      <c r="B383" s="5"/>
    </row>
    <row r="384" spans="1:4">
      <c r="A384" s="8" t="s">
        <v>62</v>
      </c>
      <c r="B384" s="5" t="s">
        <v>8679</v>
      </c>
    </row>
    <row r="385" spans="1:4">
      <c r="A385" s="9" t="s">
        <v>7611</v>
      </c>
      <c r="B385" s="5"/>
    </row>
    <row r="386" spans="1:4">
      <c r="A386" s="6" t="s">
        <v>1586</v>
      </c>
      <c r="B386" t="s">
        <v>8681</v>
      </c>
    </row>
    <row r="387" spans="1:4">
      <c r="A387" s="9" t="s">
        <v>1626</v>
      </c>
      <c r="B387" s="5"/>
    </row>
    <row r="388" spans="1:4">
      <c r="A388" s="6" t="s">
        <v>1586</v>
      </c>
      <c r="B388" t="s">
        <v>8682</v>
      </c>
    </row>
    <row r="389" spans="1:4">
      <c r="A389" s="5" t="s">
        <v>1766</v>
      </c>
    </row>
    <row r="390" spans="1:4">
      <c r="A390" s="6" t="s">
        <v>62</v>
      </c>
      <c r="B390" t="s">
        <v>8683</v>
      </c>
    </row>
    <row r="391" spans="1:4">
      <c r="A391" s="5" t="s">
        <v>1999</v>
      </c>
    </row>
    <row r="392" spans="1:4">
      <c r="A392" s="6" t="s">
        <v>62</v>
      </c>
      <c r="B392" t="s">
        <v>8684</v>
      </c>
    </row>
    <row r="393" spans="1:4">
      <c r="A393" s="11" t="s">
        <v>73</v>
      </c>
      <c r="B393" s="118">
        <v>45155</v>
      </c>
      <c r="C393" s="126" t="s">
        <v>1938</v>
      </c>
      <c r="D393" s="5" t="s">
        <v>8119</v>
      </c>
    </row>
    <row r="394" spans="1:4">
      <c r="A394" s="59" t="s">
        <v>8021</v>
      </c>
      <c r="C394" s="126"/>
      <c r="D394" s="221" t="s">
        <v>1005</v>
      </c>
    </row>
    <row r="395" spans="1:4">
      <c r="A395" s="59" t="s">
        <v>8091</v>
      </c>
      <c r="C395" s="126"/>
      <c r="D395" s="221" t="s">
        <v>1005</v>
      </c>
    </row>
    <row r="396" spans="1:4">
      <c r="A396" s="59" t="s">
        <v>8020</v>
      </c>
      <c r="C396" s="126"/>
      <c r="D396" s="221" t="s">
        <v>8120</v>
      </c>
    </row>
    <row r="397" spans="1:4">
      <c r="A397" s="9" t="s">
        <v>3771</v>
      </c>
      <c r="B397" s="5"/>
    </row>
    <row r="398" spans="1:4">
      <c r="A398" s="6" t="s">
        <v>3768</v>
      </c>
      <c r="B398" t="s">
        <v>1632</v>
      </c>
    </row>
    <row r="399" spans="1:4" s="222" customFormat="1" ht="31.5">
      <c r="A399" s="96" t="s">
        <v>7604</v>
      </c>
      <c r="B399" s="222" t="s">
        <v>8643</v>
      </c>
      <c r="D399" s="170"/>
    </row>
    <row r="400" spans="1:4">
      <c r="A400" s="6" t="s">
        <v>3770</v>
      </c>
      <c r="B400" t="s">
        <v>1744</v>
      </c>
    </row>
    <row r="401" spans="1:2">
      <c r="A401" s="7" t="s">
        <v>4550</v>
      </c>
      <c r="B401" s="5"/>
    </row>
    <row r="402" spans="1:2">
      <c r="A402" s="8" t="s">
        <v>62</v>
      </c>
      <c r="B402" t="s">
        <v>8665</v>
      </c>
    </row>
    <row r="403" spans="1:2">
      <c r="A403" s="8" t="s">
        <v>62</v>
      </c>
      <c r="B403" s="5" t="s">
        <v>8666</v>
      </c>
    </row>
    <row r="404" spans="1:2">
      <c r="A404" s="8" t="s">
        <v>62</v>
      </c>
      <c r="B404" s="5" t="s">
        <v>7889</v>
      </c>
    </row>
    <row r="405" spans="1:2">
      <c r="A405" s="9" t="s">
        <v>3554</v>
      </c>
      <c r="B405" s="5"/>
    </row>
    <row r="406" spans="1:2">
      <c r="A406" s="8" t="s">
        <v>62</v>
      </c>
      <c r="B406" s="5" t="s">
        <v>8667</v>
      </c>
    </row>
    <row r="407" spans="1:2">
      <c r="A407" s="7" t="s">
        <v>1558</v>
      </c>
      <c r="B407" s="5"/>
    </row>
    <row r="408" spans="1:2">
      <c r="A408" s="8" t="s">
        <v>62</v>
      </c>
      <c r="B408" s="5" t="s">
        <v>8668</v>
      </c>
    </row>
    <row r="409" spans="1:2">
      <c r="A409" s="9" t="s">
        <v>7611</v>
      </c>
      <c r="B409" s="5"/>
    </row>
    <row r="410" spans="1:2">
      <c r="A410" s="6" t="s">
        <v>1586</v>
      </c>
      <c r="B410" t="s">
        <v>8669</v>
      </c>
    </row>
    <row r="411" spans="1:2">
      <c r="A411" s="9" t="s">
        <v>1626</v>
      </c>
      <c r="B411" s="5"/>
    </row>
    <row r="412" spans="1:2">
      <c r="A412" s="6" t="s">
        <v>1586</v>
      </c>
      <c r="B412" t="s">
        <v>8670</v>
      </c>
    </row>
    <row r="413" spans="1:2">
      <c r="A413" s="5" t="s">
        <v>1766</v>
      </c>
    </row>
    <row r="414" spans="1:2">
      <c r="A414" s="6" t="s">
        <v>62</v>
      </c>
      <c r="B414" t="s">
        <v>8671</v>
      </c>
    </row>
    <row r="415" spans="1:2">
      <c r="A415" s="5" t="s">
        <v>1999</v>
      </c>
    </row>
    <row r="416" spans="1:2">
      <c r="A416" s="6" t="s">
        <v>62</v>
      </c>
      <c r="B416" t="s">
        <v>8672</v>
      </c>
    </row>
    <row r="417" spans="1:4">
      <c r="A417" s="11" t="s">
        <v>73</v>
      </c>
      <c r="B417" s="118">
        <v>45154</v>
      </c>
      <c r="C417" s="126" t="s">
        <v>1938</v>
      </c>
      <c r="D417" s="5" t="s">
        <v>8579</v>
      </c>
    </row>
    <row r="418" spans="1:4">
      <c r="A418" s="59" t="s">
        <v>8021</v>
      </c>
      <c r="C418" s="126"/>
      <c r="D418" s="221" t="s">
        <v>8580</v>
      </c>
    </row>
    <row r="419" spans="1:4">
      <c r="A419" s="59" t="s">
        <v>8091</v>
      </c>
      <c r="C419" s="126"/>
      <c r="D419" s="221" t="s">
        <v>1005</v>
      </c>
    </row>
    <row r="420" spans="1:4">
      <c r="A420" s="59" t="s">
        <v>8020</v>
      </c>
      <c r="C420" s="126"/>
      <c r="D420" s="221" t="s">
        <v>8207</v>
      </c>
    </row>
    <row r="421" spans="1:4">
      <c r="A421" s="9" t="s">
        <v>3771</v>
      </c>
      <c r="B421" s="5"/>
    </row>
    <row r="422" spans="1:4">
      <c r="A422" s="6" t="s">
        <v>3768</v>
      </c>
      <c r="B422" t="s">
        <v>2285</v>
      </c>
    </row>
    <row r="423" spans="1:4" s="222" customFormat="1" ht="31.5">
      <c r="A423" s="96" t="s">
        <v>7604</v>
      </c>
      <c r="B423" s="222" t="s">
        <v>8465</v>
      </c>
      <c r="D423" s="170"/>
    </row>
    <row r="424" spans="1:4">
      <c r="A424" s="6" t="s">
        <v>3770</v>
      </c>
      <c r="B424" t="s">
        <v>4467</v>
      </c>
    </row>
    <row r="425" spans="1:4">
      <c r="A425" s="7" t="s">
        <v>4550</v>
      </c>
      <c r="B425" s="5"/>
    </row>
    <row r="426" spans="1:4">
      <c r="A426" s="8" t="s">
        <v>62</v>
      </c>
      <c r="B426" t="s">
        <v>8634</v>
      </c>
    </row>
    <row r="427" spans="1:4">
      <c r="A427" s="8" t="s">
        <v>62</v>
      </c>
      <c r="B427" s="5" t="s">
        <v>8635</v>
      </c>
    </row>
    <row r="428" spans="1:4">
      <c r="A428" s="8" t="s">
        <v>62</v>
      </c>
      <c r="B428" s="5" t="s">
        <v>8636</v>
      </c>
    </row>
    <row r="429" spans="1:4">
      <c r="A429" s="9" t="s">
        <v>3554</v>
      </c>
      <c r="B429" s="5"/>
    </row>
    <row r="430" spans="1:4">
      <c r="A430" s="8" t="s">
        <v>62</v>
      </c>
      <c r="B430" s="5" t="s">
        <v>8637</v>
      </c>
    </row>
    <row r="431" spans="1:4">
      <c r="A431" s="7" t="s">
        <v>1558</v>
      </c>
      <c r="B431" s="5"/>
    </row>
    <row r="432" spans="1:4">
      <c r="A432" s="8" t="s">
        <v>62</v>
      </c>
      <c r="B432" s="5" t="s">
        <v>8638</v>
      </c>
    </row>
    <row r="433" spans="1:4">
      <c r="A433" s="9" t="s">
        <v>7611</v>
      </c>
      <c r="B433" s="5"/>
    </row>
    <row r="434" spans="1:4">
      <c r="A434" s="6" t="s">
        <v>1586</v>
      </c>
      <c r="B434" t="s">
        <v>8639</v>
      </c>
    </row>
    <row r="435" spans="1:4">
      <c r="A435" s="9" t="s">
        <v>1626</v>
      </c>
      <c r="B435" s="5"/>
    </row>
    <row r="436" spans="1:4">
      <c r="A436" s="6" t="s">
        <v>1586</v>
      </c>
      <c r="B436" t="s">
        <v>8640</v>
      </c>
    </row>
    <row r="437" spans="1:4">
      <c r="A437" s="5" t="s">
        <v>1766</v>
      </c>
    </row>
    <row r="438" spans="1:4">
      <c r="A438" s="6" t="s">
        <v>62</v>
      </c>
      <c r="B438" t="s">
        <v>8641</v>
      </c>
    </row>
    <row r="439" spans="1:4">
      <c r="A439" s="5" t="s">
        <v>1999</v>
      </c>
    </row>
    <row r="440" spans="1:4">
      <c r="A440" s="6" t="s">
        <v>62</v>
      </c>
      <c r="B440" t="s">
        <v>8642</v>
      </c>
    </row>
    <row r="441" spans="1:4">
      <c r="A441" s="11" t="s">
        <v>73</v>
      </c>
      <c r="B441" s="118">
        <v>45152</v>
      </c>
      <c r="C441" s="126" t="s">
        <v>1938</v>
      </c>
      <c r="D441" s="5" t="s">
        <v>8463</v>
      </c>
    </row>
    <row r="442" spans="1:4">
      <c r="A442" s="59" t="s">
        <v>8021</v>
      </c>
      <c r="C442" s="126"/>
      <c r="D442" s="221" t="s">
        <v>8464</v>
      </c>
    </row>
    <row r="443" spans="1:4">
      <c r="A443" s="59" t="s">
        <v>8091</v>
      </c>
      <c r="C443" s="126"/>
      <c r="D443" s="276">
        <v>0.95</v>
      </c>
    </row>
    <row r="444" spans="1:4">
      <c r="A444" s="59" t="s">
        <v>8020</v>
      </c>
      <c r="C444" s="126"/>
      <c r="D444" s="221">
        <v>2</v>
      </c>
    </row>
    <row r="445" spans="1:4">
      <c r="A445" s="9" t="s">
        <v>3771</v>
      </c>
      <c r="B445" s="5"/>
    </row>
    <row r="446" spans="1:4">
      <c r="A446" s="6" t="s">
        <v>3768</v>
      </c>
      <c r="B446" t="s">
        <v>2740</v>
      </c>
    </row>
    <row r="447" spans="1:4" s="222" customFormat="1" ht="31.5">
      <c r="A447" s="96" t="s">
        <v>7604</v>
      </c>
      <c r="B447" s="222" t="s">
        <v>8465</v>
      </c>
      <c r="D447" s="170"/>
    </row>
    <row r="448" spans="1:4">
      <c r="A448" s="6" t="s">
        <v>3770</v>
      </c>
      <c r="B448" t="s">
        <v>1744</v>
      </c>
    </row>
    <row r="449" spans="1:2">
      <c r="A449" s="7" t="s">
        <v>4550</v>
      </c>
      <c r="B449" s="5"/>
    </row>
    <row r="450" spans="1:2">
      <c r="A450" s="8" t="s">
        <v>62</v>
      </c>
      <c r="B450" t="s">
        <v>8500</v>
      </c>
    </row>
    <row r="451" spans="1:2">
      <c r="A451" s="8" t="s">
        <v>62</v>
      </c>
      <c r="B451" s="5" t="s">
        <v>8501</v>
      </c>
    </row>
    <row r="452" spans="1:2">
      <c r="A452" s="8" t="s">
        <v>62</v>
      </c>
      <c r="B452" s="5" t="s">
        <v>8502</v>
      </c>
    </row>
    <row r="453" spans="1:2">
      <c r="A453" s="9" t="s">
        <v>3554</v>
      </c>
      <c r="B453" s="5"/>
    </row>
    <row r="454" spans="1:2">
      <c r="A454" s="8" t="s">
        <v>62</v>
      </c>
      <c r="B454" s="5" t="s">
        <v>8503</v>
      </c>
    </row>
    <row r="455" spans="1:2">
      <c r="A455" s="7" t="s">
        <v>1558</v>
      </c>
      <c r="B455" s="5"/>
    </row>
    <row r="456" spans="1:2">
      <c r="A456" s="8" t="s">
        <v>62</v>
      </c>
      <c r="B456" s="5" t="s">
        <v>8504</v>
      </c>
    </row>
    <row r="457" spans="1:2">
      <c r="A457" s="9" t="s">
        <v>7611</v>
      </c>
      <c r="B457" s="5"/>
    </row>
    <row r="458" spans="1:2">
      <c r="A458" s="6" t="s">
        <v>1586</v>
      </c>
      <c r="B458" t="s">
        <v>8505</v>
      </c>
    </row>
    <row r="459" spans="1:2">
      <c r="A459" s="9" t="s">
        <v>1626</v>
      </c>
      <c r="B459" s="5"/>
    </row>
    <row r="460" spans="1:2">
      <c r="A460" s="6" t="s">
        <v>1586</v>
      </c>
      <c r="B460" t="s">
        <v>8506</v>
      </c>
    </row>
    <row r="461" spans="1:2">
      <c r="A461" s="5" t="s">
        <v>1766</v>
      </c>
    </row>
    <row r="462" spans="1:2">
      <c r="A462" s="6" t="s">
        <v>62</v>
      </c>
      <c r="B462" t="s">
        <v>8507</v>
      </c>
    </row>
    <row r="463" spans="1:2">
      <c r="A463" s="5" t="s">
        <v>1999</v>
      </c>
    </row>
    <row r="464" spans="1:2">
      <c r="A464" s="6" t="s">
        <v>62</v>
      </c>
      <c r="B464" t="s">
        <v>8508</v>
      </c>
    </row>
    <row r="465" spans="1:4">
      <c r="A465" s="11" t="s">
        <v>8045</v>
      </c>
      <c r="B465" s="118">
        <v>45151</v>
      </c>
      <c r="C465" s="126" t="s">
        <v>1938</v>
      </c>
    </row>
    <row r="466" spans="1:4">
      <c r="A466" s="7" t="s">
        <v>4550</v>
      </c>
      <c r="B466" s="5"/>
    </row>
    <row r="467" spans="1:4">
      <c r="A467" s="8" t="s">
        <v>62</v>
      </c>
      <c r="B467" t="s">
        <v>8385</v>
      </c>
    </row>
    <row r="468" spans="1:4">
      <c r="A468" s="8" t="s">
        <v>62</v>
      </c>
      <c r="B468" s="5" t="s">
        <v>8386</v>
      </c>
    </row>
    <row r="469" spans="1:4">
      <c r="A469" s="8" t="s">
        <v>62</v>
      </c>
      <c r="B469" s="5" t="s">
        <v>8387</v>
      </c>
    </row>
    <row r="470" spans="1:4">
      <c r="A470" s="11" t="s">
        <v>73</v>
      </c>
      <c r="B470" s="118">
        <v>45150</v>
      </c>
      <c r="C470" s="126" t="s">
        <v>1938</v>
      </c>
      <c r="D470" s="5" t="s">
        <v>8376</v>
      </c>
    </row>
    <row r="471" spans="1:4">
      <c r="A471" s="59" t="s">
        <v>8021</v>
      </c>
      <c r="C471" s="126"/>
      <c r="D471" s="221" t="s">
        <v>1005</v>
      </c>
    </row>
    <row r="472" spans="1:4">
      <c r="A472" s="59" t="s">
        <v>8091</v>
      </c>
      <c r="C472" s="126"/>
      <c r="D472" s="221" t="s">
        <v>1005</v>
      </c>
    </row>
    <row r="473" spans="1:4">
      <c r="A473" s="59" t="s">
        <v>8020</v>
      </c>
      <c r="C473" s="126"/>
      <c r="D473" s="221">
        <v>1</v>
      </c>
    </row>
    <row r="474" spans="1:4">
      <c r="A474" s="9" t="s">
        <v>3771</v>
      </c>
      <c r="B474" s="5"/>
    </row>
    <row r="475" spans="1:4">
      <c r="A475" s="6" t="s">
        <v>3768</v>
      </c>
      <c r="B475" t="s">
        <v>1632</v>
      </c>
    </row>
    <row r="476" spans="1:4" s="222" customFormat="1" ht="31.5">
      <c r="A476" s="96" t="s">
        <v>7604</v>
      </c>
      <c r="B476" s="222" t="s">
        <v>8377</v>
      </c>
      <c r="D476" s="170"/>
    </row>
    <row r="477" spans="1:4">
      <c r="A477" s="6" t="s">
        <v>3770</v>
      </c>
      <c r="B477" t="s">
        <v>1808</v>
      </c>
    </row>
    <row r="478" spans="1:4">
      <c r="A478" s="7" t="s">
        <v>4550</v>
      </c>
      <c r="B478" s="5"/>
    </row>
    <row r="479" spans="1:4">
      <c r="A479" s="8" t="s">
        <v>62</v>
      </c>
      <c r="B479" t="s">
        <v>8378</v>
      </c>
    </row>
    <row r="480" spans="1:4">
      <c r="A480" s="8" t="s">
        <v>62</v>
      </c>
      <c r="B480" s="5" t="s">
        <v>8379</v>
      </c>
    </row>
    <row r="481" spans="1:4">
      <c r="A481" s="8" t="s">
        <v>62</v>
      </c>
      <c r="B481" s="5" t="s">
        <v>8380</v>
      </c>
    </row>
    <row r="482" spans="1:4">
      <c r="A482" s="9" t="s">
        <v>3554</v>
      </c>
      <c r="B482" s="5"/>
    </row>
    <row r="483" spans="1:4">
      <c r="A483" s="8" t="s">
        <v>62</v>
      </c>
      <c r="B483" s="5" t="s">
        <v>8381</v>
      </c>
    </row>
    <row r="484" spans="1:4">
      <c r="A484" s="7" t="s">
        <v>1558</v>
      </c>
      <c r="B484" s="5"/>
    </row>
    <row r="485" spans="1:4">
      <c r="A485" s="8" t="s">
        <v>62</v>
      </c>
      <c r="B485" s="5" t="s">
        <v>8382</v>
      </c>
    </row>
    <row r="486" spans="1:4">
      <c r="A486" s="9" t="s">
        <v>7611</v>
      </c>
      <c r="B486" s="5"/>
    </row>
    <row r="487" spans="1:4">
      <c r="A487" s="6" t="s">
        <v>1586</v>
      </c>
      <c r="B487" t="s">
        <v>8383</v>
      </c>
    </row>
    <row r="488" spans="1:4">
      <c r="A488" s="9" t="s">
        <v>1626</v>
      </c>
      <c r="B488" s="5"/>
    </row>
    <row r="489" spans="1:4">
      <c r="A489" s="6" t="s">
        <v>1586</v>
      </c>
      <c r="B489" t="s">
        <v>8384</v>
      </c>
    </row>
    <row r="490" spans="1:4">
      <c r="A490" s="5" t="s">
        <v>1766</v>
      </c>
    </row>
    <row r="491" spans="1:4">
      <c r="A491" s="6" t="s">
        <v>62</v>
      </c>
    </row>
    <row r="492" spans="1:4">
      <c r="A492" s="5" t="s">
        <v>1999</v>
      </c>
    </row>
    <row r="493" spans="1:4">
      <c r="A493" s="6" t="s">
        <v>62</v>
      </c>
    </row>
    <row r="494" spans="1:4">
      <c r="A494" s="11" t="s">
        <v>73</v>
      </c>
      <c r="B494" s="118">
        <v>45149</v>
      </c>
      <c r="C494" s="126" t="s">
        <v>1938</v>
      </c>
      <c r="D494" s="5" t="s">
        <v>8218</v>
      </c>
    </row>
    <row r="495" spans="1:4">
      <c r="A495" s="59" t="s">
        <v>8021</v>
      </c>
      <c r="C495" s="126"/>
      <c r="D495" s="221"/>
    </row>
    <row r="496" spans="1:4">
      <c r="A496" s="59" t="s">
        <v>8091</v>
      </c>
      <c r="C496" s="126"/>
      <c r="D496" s="221">
        <v>95</v>
      </c>
    </row>
    <row r="497" spans="1:4">
      <c r="A497" s="59" t="s">
        <v>8020</v>
      </c>
      <c r="C497" s="126"/>
      <c r="D497" s="221">
        <v>2</v>
      </c>
    </row>
    <row r="498" spans="1:4">
      <c r="A498" s="9" t="s">
        <v>3771</v>
      </c>
      <c r="B498" s="5"/>
    </row>
    <row r="499" spans="1:4">
      <c r="A499" s="6" t="s">
        <v>3768</v>
      </c>
      <c r="B499" t="s">
        <v>8044</v>
      </c>
    </row>
    <row r="500" spans="1:4" s="222" customFormat="1" ht="31.5">
      <c r="A500" s="96" t="s">
        <v>7604</v>
      </c>
      <c r="B500" s="222" t="s">
        <v>4558</v>
      </c>
      <c r="D500" s="170"/>
    </row>
    <row r="501" spans="1:4">
      <c r="A501" s="6" t="s">
        <v>3770</v>
      </c>
      <c r="B501" t="s">
        <v>4467</v>
      </c>
    </row>
    <row r="502" spans="1:4">
      <c r="A502" s="7" t="s">
        <v>4550</v>
      </c>
      <c r="B502" s="5"/>
    </row>
    <row r="503" spans="1:4">
      <c r="A503" s="8" t="s">
        <v>62</v>
      </c>
      <c r="B503" t="s">
        <v>8223</v>
      </c>
    </row>
    <row r="504" spans="1:4">
      <c r="A504" s="8" t="s">
        <v>62</v>
      </c>
      <c r="B504" s="5" t="s">
        <v>8219</v>
      </c>
    </row>
    <row r="505" spans="1:4">
      <c r="A505" s="8" t="s">
        <v>62</v>
      </c>
      <c r="B505" s="5" t="s">
        <v>8224</v>
      </c>
    </row>
    <row r="506" spans="1:4">
      <c r="A506" s="9" t="s">
        <v>3554</v>
      </c>
      <c r="B506" s="5"/>
    </row>
    <row r="507" spans="1:4">
      <c r="A507" s="8" t="s">
        <v>62</v>
      </c>
      <c r="B507" s="5" t="s">
        <v>8220</v>
      </c>
    </row>
    <row r="508" spans="1:4">
      <c r="A508" s="7" t="s">
        <v>1558</v>
      </c>
      <c r="B508" s="5"/>
    </row>
    <row r="509" spans="1:4">
      <c r="A509" s="8" t="s">
        <v>62</v>
      </c>
      <c r="B509" s="5" t="s">
        <v>8225</v>
      </c>
    </row>
    <row r="510" spans="1:4">
      <c r="A510" s="9" t="s">
        <v>7611</v>
      </c>
      <c r="B510" s="5"/>
    </row>
    <row r="511" spans="1:4">
      <c r="A511" s="6" t="s">
        <v>1586</v>
      </c>
      <c r="B511" t="s">
        <v>8221</v>
      </c>
    </row>
    <row r="512" spans="1:4">
      <c r="A512" s="9" t="s">
        <v>1626</v>
      </c>
      <c r="B512" s="5"/>
    </row>
    <row r="513" spans="1:4">
      <c r="A513" s="6" t="s">
        <v>1586</v>
      </c>
      <c r="B513" t="s">
        <v>8222</v>
      </c>
    </row>
    <row r="514" spans="1:4">
      <c r="A514" s="5" t="s">
        <v>1766</v>
      </c>
    </row>
    <row r="515" spans="1:4">
      <c r="A515" s="6" t="s">
        <v>62</v>
      </c>
      <c r="B515" t="s">
        <v>8374</v>
      </c>
    </row>
    <row r="516" spans="1:4">
      <c r="A516" s="5" t="s">
        <v>1999</v>
      </c>
    </row>
    <row r="517" spans="1:4">
      <c r="A517" s="6" t="s">
        <v>62</v>
      </c>
      <c r="B517" t="s">
        <v>8375</v>
      </c>
    </row>
    <row r="518" spans="1:4">
      <c r="A518" s="11" t="s">
        <v>73</v>
      </c>
      <c r="B518" s="118">
        <v>45148</v>
      </c>
      <c r="C518" s="126" t="s">
        <v>1938</v>
      </c>
      <c r="D518" s="5" t="s">
        <v>8206</v>
      </c>
    </row>
    <row r="519" spans="1:4">
      <c r="A519" s="59" t="s">
        <v>8021</v>
      </c>
      <c r="C519" s="126"/>
      <c r="D519" s="221" t="s">
        <v>1005</v>
      </c>
    </row>
    <row r="520" spans="1:4">
      <c r="A520" s="59" t="s">
        <v>8091</v>
      </c>
      <c r="C520" s="126"/>
      <c r="D520" s="221" t="s">
        <v>1005</v>
      </c>
    </row>
    <row r="521" spans="1:4">
      <c r="A521" s="59" t="s">
        <v>8020</v>
      </c>
      <c r="C521" s="126"/>
      <c r="D521" s="221" t="s">
        <v>8207</v>
      </c>
    </row>
    <row r="522" spans="1:4">
      <c r="A522" s="9" t="s">
        <v>3771</v>
      </c>
      <c r="B522" s="5"/>
    </row>
    <row r="523" spans="1:4">
      <c r="A523" s="6" t="s">
        <v>3768</v>
      </c>
      <c r="B523" t="s">
        <v>8208</v>
      </c>
    </row>
    <row r="524" spans="1:4" s="222" customFormat="1" ht="31.5">
      <c r="A524" s="96" t="s">
        <v>7604</v>
      </c>
      <c r="B524" s="222" t="s">
        <v>1632</v>
      </c>
      <c r="D524" s="170"/>
    </row>
    <row r="525" spans="1:4">
      <c r="A525" s="6" t="s">
        <v>3770</v>
      </c>
      <c r="B525" t="s">
        <v>1744</v>
      </c>
    </row>
    <row r="526" spans="1:4">
      <c r="A526" s="7" t="s">
        <v>4550</v>
      </c>
      <c r="B526" s="5"/>
    </row>
    <row r="527" spans="1:4">
      <c r="A527" s="8" t="s">
        <v>62</v>
      </c>
      <c r="B527" t="s">
        <v>8209</v>
      </c>
    </row>
    <row r="528" spans="1:4">
      <c r="A528" s="8" t="s">
        <v>62</v>
      </c>
      <c r="B528" s="5" t="s">
        <v>8210</v>
      </c>
    </row>
    <row r="529" spans="1:4">
      <c r="A529" s="8" t="s">
        <v>62</v>
      </c>
      <c r="B529" s="5" t="s">
        <v>8211</v>
      </c>
    </row>
    <row r="530" spans="1:4">
      <c r="A530" s="9" t="s">
        <v>3554</v>
      </c>
      <c r="B530" s="5"/>
    </row>
    <row r="531" spans="1:4">
      <c r="A531" s="8" t="s">
        <v>62</v>
      </c>
      <c r="B531" s="5" t="s">
        <v>8212</v>
      </c>
    </row>
    <row r="532" spans="1:4">
      <c r="A532" s="7" t="s">
        <v>1558</v>
      </c>
      <c r="B532" s="5"/>
    </row>
    <row r="533" spans="1:4">
      <c r="A533" s="8" t="s">
        <v>62</v>
      </c>
      <c r="B533" s="5" t="s">
        <v>8213</v>
      </c>
    </row>
    <row r="534" spans="1:4">
      <c r="A534" s="9" t="s">
        <v>7611</v>
      </c>
      <c r="B534" s="5"/>
    </row>
    <row r="535" spans="1:4">
      <c r="A535" s="6" t="s">
        <v>1586</v>
      </c>
      <c r="B535" t="s">
        <v>8214</v>
      </c>
    </row>
    <row r="536" spans="1:4">
      <c r="A536" s="9" t="s">
        <v>1626</v>
      </c>
      <c r="B536" s="5"/>
    </row>
    <row r="537" spans="1:4">
      <c r="A537" s="6" t="s">
        <v>1586</v>
      </c>
      <c r="B537" t="s">
        <v>8215</v>
      </c>
    </row>
    <row r="538" spans="1:4">
      <c r="A538" s="5" t="s">
        <v>1766</v>
      </c>
    </row>
    <row r="539" spans="1:4">
      <c r="A539" s="6" t="s">
        <v>62</v>
      </c>
      <c r="B539" t="s">
        <v>8216</v>
      </c>
    </row>
    <row r="540" spans="1:4">
      <c r="A540" s="5" t="s">
        <v>1999</v>
      </c>
    </row>
    <row r="541" spans="1:4">
      <c r="A541" s="6" t="s">
        <v>62</v>
      </c>
      <c r="B541" t="s">
        <v>8217</v>
      </c>
    </row>
    <row r="542" spans="1:4">
      <c r="A542" s="11" t="s">
        <v>73</v>
      </c>
      <c r="B542" s="118">
        <v>45147</v>
      </c>
      <c r="C542" s="126" t="s">
        <v>1938</v>
      </c>
      <c r="D542" s="5" t="s">
        <v>8193</v>
      </c>
    </row>
    <row r="543" spans="1:4">
      <c r="A543" s="59" t="s">
        <v>8021</v>
      </c>
      <c r="C543" s="126"/>
      <c r="D543" s="221" t="s">
        <v>8194</v>
      </c>
    </row>
    <row r="544" spans="1:4">
      <c r="A544" s="59" t="s">
        <v>8091</v>
      </c>
      <c r="C544" s="126"/>
      <c r="D544" s="276">
        <v>0.94</v>
      </c>
    </row>
    <row r="545" spans="1:4">
      <c r="A545" s="59" t="s">
        <v>8020</v>
      </c>
      <c r="C545" s="126"/>
      <c r="D545" s="221" t="s">
        <v>8120</v>
      </c>
    </row>
    <row r="546" spans="1:4">
      <c r="A546" s="9" t="s">
        <v>3771</v>
      </c>
      <c r="B546" s="5"/>
    </row>
    <row r="547" spans="1:4">
      <c r="A547" s="6" t="s">
        <v>3768</v>
      </c>
      <c r="B547" t="s">
        <v>2975</v>
      </c>
    </row>
    <row r="548" spans="1:4" s="222" customFormat="1" ht="31.5">
      <c r="A548" s="96" t="s">
        <v>7604</v>
      </c>
      <c r="B548" s="222" t="s">
        <v>2804</v>
      </c>
      <c r="D548" s="170"/>
    </row>
    <row r="549" spans="1:4">
      <c r="A549" s="6" t="s">
        <v>3770</v>
      </c>
      <c r="B549" t="s">
        <v>3842</v>
      </c>
    </row>
    <row r="550" spans="1:4">
      <c r="A550" s="7" t="s">
        <v>4550</v>
      </c>
      <c r="B550" s="5"/>
    </row>
    <row r="551" spans="1:4">
      <c r="A551" s="8" t="s">
        <v>62</v>
      </c>
      <c r="B551" t="s">
        <v>8201</v>
      </c>
    </row>
    <row r="552" spans="1:4">
      <c r="A552" s="8" t="s">
        <v>62</v>
      </c>
      <c r="B552" s="5" t="s">
        <v>8199</v>
      </c>
    </row>
    <row r="553" spans="1:4">
      <c r="A553" s="8" t="s">
        <v>62</v>
      </c>
      <c r="B553" s="5" t="s">
        <v>8200</v>
      </c>
    </row>
    <row r="554" spans="1:4">
      <c r="A554" s="9" t="s">
        <v>3554</v>
      </c>
      <c r="B554" s="5"/>
    </row>
    <row r="555" spans="1:4">
      <c r="A555" s="8" t="s">
        <v>62</v>
      </c>
      <c r="B555" s="5" t="s">
        <v>8202</v>
      </c>
    </row>
    <row r="556" spans="1:4">
      <c r="A556" s="7" t="s">
        <v>1558</v>
      </c>
      <c r="B556" s="5"/>
    </row>
    <row r="557" spans="1:4">
      <c r="A557" s="8" t="s">
        <v>62</v>
      </c>
      <c r="B557" s="5" t="s">
        <v>8203</v>
      </c>
    </row>
    <row r="558" spans="1:4">
      <c r="A558" s="9" t="s">
        <v>7611</v>
      </c>
      <c r="B558" s="5"/>
    </row>
    <row r="559" spans="1:4">
      <c r="A559" s="6" t="s">
        <v>1586</v>
      </c>
      <c r="B559" t="s">
        <v>8197</v>
      </c>
    </row>
    <row r="560" spans="1:4">
      <c r="A560" s="9" t="s">
        <v>1626</v>
      </c>
      <c r="B560" s="5"/>
    </row>
    <row r="561" spans="1:4">
      <c r="A561" s="6" t="s">
        <v>1586</v>
      </c>
      <c r="B561" t="s">
        <v>8198</v>
      </c>
    </row>
    <row r="562" spans="1:4">
      <c r="A562" s="5" t="s">
        <v>1766</v>
      </c>
    </row>
    <row r="563" spans="1:4">
      <c r="A563" s="6" t="s">
        <v>62</v>
      </c>
      <c r="B563" t="s">
        <v>8204</v>
      </c>
    </row>
    <row r="564" spans="1:4">
      <c r="A564" s="5" t="s">
        <v>1999</v>
      </c>
    </row>
    <row r="565" spans="1:4">
      <c r="A565" s="6" t="s">
        <v>62</v>
      </c>
      <c r="B565" t="s">
        <v>8205</v>
      </c>
    </row>
    <row r="566" spans="1:4">
      <c r="A566" s="11" t="s">
        <v>73</v>
      </c>
      <c r="B566" s="118">
        <v>45146</v>
      </c>
      <c r="C566" s="126" t="s">
        <v>1938</v>
      </c>
      <c r="D566" s="5" t="s">
        <v>8119</v>
      </c>
    </row>
    <row r="567" spans="1:4">
      <c r="A567" s="59" t="s">
        <v>8021</v>
      </c>
      <c r="C567" s="126"/>
      <c r="D567" s="221" t="s">
        <v>8121</v>
      </c>
    </row>
    <row r="568" spans="1:4">
      <c r="A568" s="59" t="s">
        <v>8091</v>
      </c>
      <c r="C568" s="126"/>
      <c r="D568" s="276">
        <v>0.93</v>
      </c>
    </row>
    <row r="569" spans="1:4">
      <c r="A569" s="59" t="s">
        <v>8020</v>
      </c>
      <c r="C569" s="126"/>
      <c r="D569" s="221" t="s">
        <v>8120</v>
      </c>
    </row>
    <row r="570" spans="1:4">
      <c r="A570" s="9" t="s">
        <v>3771</v>
      </c>
      <c r="B570" s="5"/>
    </row>
    <row r="571" spans="1:4">
      <c r="A571" s="6" t="s">
        <v>3768</v>
      </c>
      <c r="B571" t="s">
        <v>2062</v>
      </c>
    </row>
    <row r="572" spans="1:4" s="222" customFormat="1" ht="31.5">
      <c r="A572" s="96" t="s">
        <v>7604</v>
      </c>
      <c r="B572" s="222" t="s">
        <v>8122</v>
      </c>
      <c r="D572" s="170"/>
    </row>
    <row r="573" spans="1:4">
      <c r="A573" s="6" t="s">
        <v>3770</v>
      </c>
      <c r="B573" t="s">
        <v>1744</v>
      </c>
    </row>
    <row r="574" spans="1:4">
      <c r="A574" s="7" t="s">
        <v>4550</v>
      </c>
      <c r="B574" s="5"/>
    </row>
    <row r="575" spans="1:4">
      <c r="A575" s="8" t="s">
        <v>62</v>
      </c>
      <c r="B575" t="s">
        <v>8184</v>
      </c>
    </row>
    <row r="576" spans="1:4">
      <c r="A576" s="8" t="s">
        <v>62</v>
      </c>
      <c r="B576" s="5" t="s">
        <v>8186</v>
      </c>
    </row>
    <row r="577" spans="1:4">
      <c r="A577" s="8" t="s">
        <v>62</v>
      </c>
      <c r="B577" s="5" t="s">
        <v>8185</v>
      </c>
    </row>
    <row r="578" spans="1:4">
      <c r="A578" s="9" t="s">
        <v>3554</v>
      </c>
      <c r="B578" s="5"/>
    </row>
    <row r="579" spans="1:4">
      <c r="A579" s="8" t="s">
        <v>62</v>
      </c>
      <c r="B579" s="5" t="s">
        <v>8187</v>
      </c>
    </row>
    <row r="580" spans="1:4">
      <c r="A580" s="7" t="s">
        <v>1558</v>
      </c>
      <c r="B580" s="5"/>
    </row>
    <row r="581" spans="1:4">
      <c r="A581" s="8" t="s">
        <v>62</v>
      </c>
      <c r="B581" s="5" t="s">
        <v>8188</v>
      </c>
    </row>
    <row r="582" spans="1:4">
      <c r="A582" s="9" t="s">
        <v>7611</v>
      </c>
      <c r="B582" s="5"/>
    </row>
    <row r="583" spans="1:4">
      <c r="A583" s="6" t="s">
        <v>1586</v>
      </c>
      <c r="B583" t="s">
        <v>8189</v>
      </c>
    </row>
    <row r="584" spans="1:4">
      <c r="A584" s="9" t="s">
        <v>1626</v>
      </c>
      <c r="B584" s="5"/>
    </row>
    <row r="585" spans="1:4">
      <c r="A585" s="6" t="s">
        <v>1586</v>
      </c>
      <c r="B585" t="s">
        <v>8190</v>
      </c>
    </row>
    <row r="586" spans="1:4">
      <c r="A586" s="5" t="s">
        <v>1766</v>
      </c>
    </row>
    <row r="587" spans="1:4">
      <c r="A587" s="6" t="s">
        <v>62</v>
      </c>
      <c r="B587" t="s">
        <v>8191</v>
      </c>
    </row>
    <row r="588" spans="1:4">
      <c r="A588" s="5" t="s">
        <v>1999</v>
      </c>
    </row>
    <row r="589" spans="1:4">
      <c r="A589" s="6" t="s">
        <v>62</v>
      </c>
      <c r="B589" t="s">
        <v>8192</v>
      </c>
    </row>
    <row r="590" spans="1:4">
      <c r="A590" s="11" t="s">
        <v>73</v>
      </c>
      <c r="B590" s="118">
        <v>45145</v>
      </c>
      <c r="C590" s="126" t="s">
        <v>1938</v>
      </c>
      <c r="D590" s="5" t="s">
        <v>8103</v>
      </c>
    </row>
    <row r="591" spans="1:4">
      <c r="A591" s="59" t="s">
        <v>8021</v>
      </c>
      <c r="C591" s="126"/>
      <c r="D591" s="221" t="s">
        <v>1005</v>
      </c>
    </row>
    <row r="592" spans="1:4">
      <c r="A592" s="59" t="s">
        <v>8091</v>
      </c>
      <c r="C592" s="126"/>
      <c r="D592" s="221" t="s">
        <v>1005</v>
      </c>
    </row>
    <row r="593" spans="1:4">
      <c r="A593" s="59" t="s">
        <v>8020</v>
      </c>
      <c r="C593" s="126"/>
      <c r="D593" s="221">
        <v>0</v>
      </c>
    </row>
    <row r="594" spans="1:4">
      <c r="A594" s="9" t="s">
        <v>3771</v>
      </c>
      <c r="B594" s="5"/>
    </row>
    <row r="595" spans="1:4">
      <c r="A595" s="6" t="s">
        <v>3768</v>
      </c>
      <c r="B595" t="s">
        <v>8104</v>
      </c>
    </row>
    <row r="596" spans="1:4" s="222" customFormat="1" ht="31.5">
      <c r="A596" s="96" t="s">
        <v>7604</v>
      </c>
      <c r="B596" s="222" t="s">
        <v>8105</v>
      </c>
      <c r="D596" s="170"/>
    </row>
    <row r="597" spans="1:4">
      <c r="A597" s="6" t="s">
        <v>3770</v>
      </c>
      <c r="B597" t="s">
        <v>3966</v>
      </c>
    </row>
    <row r="598" spans="1:4">
      <c r="A598" s="7" t="s">
        <v>4550</v>
      </c>
      <c r="B598" s="5"/>
    </row>
    <row r="599" spans="1:4">
      <c r="A599" s="8" t="s">
        <v>62</v>
      </c>
      <c r="B599" t="s">
        <v>8111</v>
      </c>
    </row>
    <row r="600" spans="1:4">
      <c r="A600" s="8" t="s">
        <v>62</v>
      </c>
      <c r="B600" s="5" t="s">
        <v>8112</v>
      </c>
    </row>
    <row r="601" spans="1:4">
      <c r="A601" s="8" t="s">
        <v>62</v>
      </c>
      <c r="B601" s="5" t="s">
        <v>8113</v>
      </c>
    </row>
    <row r="602" spans="1:4">
      <c r="A602" s="9" t="s">
        <v>3554</v>
      </c>
      <c r="B602" s="5"/>
    </row>
    <row r="603" spans="1:4">
      <c r="A603" s="8" t="s">
        <v>62</v>
      </c>
      <c r="B603" s="5" t="s">
        <v>8025</v>
      </c>
    </row>
    <row r="604" spans="1:4">
      <c r="A604" s="7" t="s">
        <v>1558</v>
      </c>
      <c r="B604" s="5"/>
    </row>
    <row r="605" spans="1:4">
      <c r="A605" s="8" t="s">
        <v>62</v>
      </c>
      <c r="B605" s="5" t="s">
        <v>8114</v>
      </c>
    </row>
    <row r="606" spans="1:4">
      <c r="A606" s="9" t="s">
        <v>7611</v>
      </c>
      <c r="B606" s="5"/>
    </row>
    <row r="607" spans="1:4">
      <c r="A607" s="6" t="s">
        <v>1586</v>
      </c>
      <c r="B607" t="s">
        <v>8115</v>
      </c>
    </row>
    <row r="608" spans="1:4">
      <c r="A608" s="9" t="s">
        <v>1626</v>
      </c>
      <c r="B608" s="5"/>
    </row>
    <row r="609" spans="1:4">
      <c r="A609" s="6" t="s">
        <v>1586</v>
      </c>
      <c r="B609" t="s">
        <v>8116</v>
      </c>
    </row>
    <row r="610" spans="1:4">
      <c r="A610" s="5" t="s">
        <v>1766</v>
      </c>
    </row>
    <row r="611" spans="1:4">
      <c r="A611" s="6" t="s">
        <v>62</v>
      </c>
      <c r="B611" t="s">
        <v>8117</v>
      </c>
    </row>
    <row r="612" spans="1:4">
      <c r="A612" s="5" t="s">
        <v>1999</v>
      </c>
    </row>
    <row r="613" spans="1:4">
      <c r="A613" s="6" t="s">
        <v>62</v>
      </c>
      <c r="B613" t="s">
        <v>8118</v>
      </c>
    </row>
    <row r="614" spans="1:4">
      <c r="A614" s="11" t="s">
        <v>73</v>
      </c>
      <c r="B614" s="118">
        <v>45139</v>
      </c>
      <c r="C614" s="126" t="s">
        <v>1938</v>
      </c>
      <c r="D614" s="5" t="s">
        <v>8073</v>
      </c>
    </row>
    <row r="615" spans="1:4">
      <c r="A615" s="9" t="s">
        <v>3771</v>
      </c>
      <c r="B615" s="5"/>
    </row>
    <row r="616" spans="1:4">
      <c r="A616" s="6" t="s">
        <v>3768</v>
      </c>
      <c r="B616" t="s">
        <v>1005</v>
      </c>
    </row>
    <row r="617" spans="1:4" s="222" customFormat="1" ht="31.5">
      <c r="A617" s="96" t="s">
        <v>7604</v>
      </c>
      <c r="B617" s="222" t="s">
        <v>1005</v>
      </c>
      <c r="D617" s="170"/>
    </row>
    <row r="618" spans="1:4">
      <c r="A618" s="6" t="s">
        <v>3770</v>
      </c>
      <c r="B618" t="s">
        <v>1005</v>
      </c>
    </row>
    <row r="619" spans="1:4">
      <c r="A619" s="7" t="s">
        <v>4550</v>
      </c>
      <c r="B619" s="5"/>
    </row>
    <row r="620" spans="1:4">
      <c r="A620" s="8" t="s">
        <v>62</v>
      </c>
      <c r="B620" t="s">
        <v>8074</v>
      </c>
    </row>
    <row r="621" spans="1:4">
      <c r="A621" s="8" t="s">
        <v>62</v>
      </c>
      <c r="B621" s="5" t="s">
        <v>8075</v>
      </c>
    </row>
    <row r="622" spans="1:4">
      <c r="A622" s="8" t="s">
        <v>62</v>
      </c>
      <c r="B622" s="5" t="s">
        <v>8076</v>
      </c>
    </row>
    <row r="623" spans="1:4">
      <c r="A623" s="9" t="s">
        <v>3554</v>
      </c>
      <c r="B623" s="5"/>
    </row>
    <row r="624" spans="1:4">
      <c r="A624" s="8" t="s">
        <v>62</v>
      </c>
      <c r="B624" s="5" t="s">
        <v>8077</v>
      </c>
    </row>
    <row r="625" spans="1:4">
      <c r="A625" s="7" t="s">
        <v>1558</v>
      </c>
      <c r="B625" s="5"/>
    </row>
    <row r="626" spans="1:4">
      <c r="A626" s="8" t="s">
        <v>62</v>
      </c>
      <c r="B626" s="5" t="s">
        <v>8078</v>
      </c>
    </row>
    <row r="627" spans="1:4">
      <c r="A627" s="9" t="s">
        <v>7611</v>
      </c>
      <c r="B627" s="5"/>
    </row>
    <row r="628" spans="1:4">
      <c r="A628" s="6" t="s">
        <v>1586</v>
      </c>
      <c r="B628" t="s">
        <v>8079</v>
      </c>
    </row>
    <row r="629" spans="1:4">
      <c r="A629" s="9" t="s">
        <v>1626</v>
      </c>
      <c r="B629" s="5"/>
    </row>
    <row r="630" spans="1:4">
      <c r="A630" s="6" t="s">
        <v>1586</v>
      </c>
      <c r="B630" t="s">
        <v>8080</v>
      </c>
    </row>
    <row r="631" spans="1:4">
      <c r="A631" s="5" t="s">
        <v>1766</v>
      </c>
    </row>
    <row r="632" spans="1:4">
      <c r="A632" s="6" t="s">
        <v>62</v>
      </c>
      <c r="B632" t="s">
        <v>8081</v>
      </c>
    </row>
    <row r="633" spans="1:4">
      <c r="A633" s="5" t="s">
        <v>1999</v>
      </c>
    </row>
    <row r="634" spans="1:4">
      <c r="A634" s="6" t="s">
        <v>62</v>
      </c>
      <c r="B634" t="s">
        <v>8082</v>
      </c>
    </row>
    <row r="635" spans="1:4">
      <c r="A635" s="11" t="s">
        <v>73</v>
      </c>
      <c r="B635" s="118">
        <v>45138</v>
      </c>
      <c r="C635" s="126" t="s">
        <v>1938</v>
      </c>
      <c r="D635" s="5" t="s">
        <v>8060</v>
      </c>
    </row>
    <row r="636" spans="1:4">
      <c r="A636" s="9" t="s">
        <v>3771</v>
      </c>
      <c r="B636" s="5"/>
    </row>
    <row r="637" spans="1:4">
      <c r="A637" s="6" t="s">
        <v>3768</v>
      </c>
      <c r="B637" t="s">
        <v>1632</v>
      </c>
    </row>
    <row r="638" spans="1:4" s="222" customFormat="1" ht="31.5">
      <c r="A638" s="96" t="s">
        <v>7604</v>
      </c>
      <c r="B638" s="222" t="s">
        <v>8061</v>
      </c>
      <c r="D638" s="170"/>
    </row>
    <row r="639" spans="1:4">
      <c r="A639" s="6" t="s">
        <v>3770</v>
      </c>
      <c r="B639" t="s">
        <v>1744</v>
      </c>
    </row>
    <row r="640" spans="1:4">
      <c r="A640" s="7" t="s">
        <v>4550</v>
      </c>
      <c r="B640" s="5"/>
    </row>
    <row r="641" spans="1:4">
      <c r="A641" s="8" t="s">
        <v>62</v>
      </c>
      <c r="B641" t="s">
        <v>8065</v>
      </c>
    </row>
    <row r="642" spans="1:4">
      <c r="A642" s="8" t="s">
        <v>62</v>
      </c>
      <c r="B642" s="5" t="s">
        <v>3489</v>
      </c>
    </row>
    <row r="643" spans="1:4">
      <c r="A643" s="8" t="s">
        <v>62</v>
      </c>
      <c r="B643" s="5" t="s">
        <v>8066</v>
      </c>
    </row>
    <row r="644" spans="1:4">
      <c r="A644" s="9" t="s">
        <v>3554</v>
      </c>
      <c r="B644" s="5"/>
    </row>
    <row r="645" spans="1:4">
      <c r="A645" s="8" t="s">
        <v>62</v>
      </c>
      <c r="B645" s="5" t="s">
        <v>8067</v>
      </c>
    </row>
    <row r="646" spans="1:4">
      <c r="A646" s="7" t="s">
        <v>1558</v>
      </c>
      <c r="B646" s="5"/>
    </row>
    <row r="647" spans="1:4">
      <c r="A647" s="8" t="s">
        <v>62</v>
      </c>
      <c r="B647" s="5" t="s">
        <v>8068</v>
      </c>
    </row>
    <row r="648" spans="1:4">
      <c r="A648" s="9" t="s">
        <v>7611</v>
      </c>
      <c r="B648" s="5"/>
    </row>
    <row r="649" spans="1:4">
      <c r="A649" s="6" t="s">
        <v>1586</v>
      </c>
      <c r="B649" t="s">
        <v>8069</v>
      </c>
    </row>
    <row r="650" spans="1:4">
      <c r="A650" s="9" t="s">
        <v>1626</v>
      </c>
      <c r="B650" s="5"/>
    </row>
    <row r="651" spans="1:4">
      <c r="A651" s="6" t="s">
        <v>1586</v>
      </c>
      <c r="B651" t="s">
        <v>8070</v>
      </c>
    </row>
    <row r="652" spans="1:4">
      <c r="A652" s="5" t="s">
        <v>1766</v>
      </c>
    </row>
    <row r="653" spans="1:4">
      <c r="A653" s="6" t="s">
        <v>62</v>
      </c>
      <c r="B653" t="s">
        <v>8071</v>
      </c>
    </row>
    <row r="654" spans="1:4">
      <c r="A654" s="5" t="s">
        <v>1999</v>
      </c>
    </row>
    <row r="655" spans="1:4">
      <c r="A655" s="6" t="s">
        <v>62</v>
      </c>
      <c r="B655" t="s">
        <v>8072</v>
      </c>
    </row>
    <row r="656" spans="1:4">
      <c r="A656" s="11" t="s">
        <v>8045</v>
      </c>
      <c r="B656" s="118">
        <v>45136</v>
      </c>
      <c r="C656" s="126" t="s">
        <v>1938</v>
      </c>
      <c r="D656" s="5" t="s">
        <v>8056</v>
      </c>
    </row>
    <row r="657" spans="1:4">
      <c r="A657" s="7" t="s">
        <v>4550</v>
      </c>
      <c r="B657" s="5"/>
    </row>
    <row r="658" spans="1:4">
      <c r="A658" s="8" t="s">
        <v>62</v>
      </c>
      <c r="B658" t="s">
        <v>8057</v>
      </c>
    </row>
    <row r="659" spans="1:4">
      <c r="A659" s="8" t="s">
        <v>62</v>
      </c>
      <c r="B659" s="5" t="s">
        <v>8058</v>
      </c>
    </row>
    <row r="660" spans="1:4">
      <c r="A660" s="8" t="s">
        <v>62</v>
      </c>
      <c r="B660" s="5" t="s">
        <v>8059</v>
      </c>
    </row>
    <row r="661" spans="1:4">
      <c r="A661" s="11" t="s">
        <v>73</v>
      </c>
      <c r="B661" s="118">
        <v>45135</v>
      </c>
      <c r="C661" s="126" t="s">
        <v>1938</v>
      </c>
      <c r="D661" s="5" t="s">
        <v>8043</v>
      </c>
    </row>
    <row r="662" spans="1:4">
      <c r="A662" s="9" t="s">
        <v>3771</v>
      </c>
      <c r="B662" s="5"/>
    </row>
    <row r="663" spans="1:4">
      <c r="A663" s="6" t="s">
        <v>3768</v>
      </c>
      <c r="B663" t="s">
        <v>8044</v>
      </c>
    </row>
    <row r="664" spans="1:4" s="222" customFormat="1" ht="31.5">
      <c r="A664" s="96" t="s">
        <v>7604</v>
      </c>
      <c r="B664" s="222" t="s">
        <v>1632</v>
      </c>
      <c r="D664" s="170"/>
    </row>
    <row r="665" spans="1:4">
      <c r="A665" s="6" t="s">
        <v>3770</v>
      </c>
      <c r="B665" t="s">
        <v>1744</v>
      </c>
    </row>
    <row r="666" spans="1:4">
      <c r="A666" s="7" t="s">
        <v>4550</v>
      </c>
      <c r="B666" s="5"/>
    </row>
    <row r="667" spans="1:4">
      <c r="A667" s="8" t="s">
        <v>62</v>
      </c>
      <c r="B667" t="s">
        <v>8051</v>
      </c>
    </row>
    <row r="668" spans="1:4">
      <c r="A668" s="8" t="s">
        <v>62</v>
      </c>
      <c r="B668" s="5" t="s">
        <v>897</v>
      </c>
    </row>
    <row r="669" spans="1:4">
      <c r="A669" s="8" t="s">
        <v>62</v>
      </c>
      <c r="B669" s="5" t="s">
        <v>8052</v>
      </c>
    </row>
    <row r="670" spans="1:4">
      <c r="A670" s="9" t="s">
        <v>3554</v>
      </c>
      <c r="B670" s="5"/>
    </row>
    <row r="671" spans="1:4">
      <c r="A671" s="8" t="s">
        <v>62</v>
      </c>
      <c r="B671" s="5" t="s">
        <v>8051</v>
      </c>
    </row>
    <row r="672" spans="1:4">
      <c r="A672" s="7" t="s">
        <v>1558</v>
      </c>
      <c r="B672" s="5"/>
    </row>
    <row r="673" spans="1:4">
      <c r="A673" s="8" t="s">
        <v>62</v>
      </c>
      <c r="B673" s="5" t="s">
        <v>8053</v>
      </c>
    </row>
    <row r="674" spans="1:4">
      <c r="A674" s="9" t="s">
        <v>7611</v>
      </c>
      <c r="B674" s="5"/>
    </row>
    <row r="675" spans="1:4">
      <c r="A675" s="6" t="s">
        <v>1586</v>
      </c>
      <c r="B675" t="s">
        <v>8054</v>
      </c>
    </row>
    <row r="676" spans="1:4">
      <c r="A676" s="9" t="s">
        <v>1626</v>
      </c>
      <c r="B676" s="5"/>
    </row>
    <row r="677" spans="1:4">
      <c r="A677" s="6" t="s">
        <v>1586</v>
      </c>
      <c r="B677" t="s">
        <v>8055</v>
      </c>
    </row>
    <row r="678" spans="1:4">
      <c r="A678" s="11" t="s">
        <v>73</v>
      </c>
      <c r="B678" s="118">
        <v>45134</v>
      </c>
      <c r="C678" s="126" t="s">
        <v>1938</v>
      </c>
      <c r="D678" s="5" t="s">
        <v>8031</v>
      </c>
    </row>
    <row r="679" spans="1:4">
      <c r="A679" s="9" t="s">
        <v>3771</v>
      </c>
      <c r="B679" s="5"/>
    </row>
    <row r="680" spans="1:4">
      <c r="A680" s="6" t="s">
        <v>3768</v>
      </c>
      <c r="B680" t="s">
        <v>8032</v>
      </c>
    </row>
    <row r="681" spans="1:4" s="222" customFormat="1" ht="31.5">
      <c r="A681" s="96" t="s">
        <v>7604</v>
      </c>
      <c r="B681" s="222" t="s">
        <v>8033</v>
      </c>
      <c r="D681" s="170"/>
    </row>
    <row r="682" spans="1:4">
      <c r="A682" s="6" t="s">
        <v>3770</v>
      </c>
      <c r="B682" t="s">
        <v>3966</v>
      </c>
    </row>
    <row r="683" spans="1:4">
      <c r="A683" s="7" t="s">
        <v>4550</v>
      </c>
      <c r="B683" s="5"/>
    </row>
    <row r="684" spans="1:4">
      <c r="A684" s="8" t="s">
        <v>62</v>
      </c>
      <c r="B684" t="s">
        <v>8034</v>
      </c>
    </row>
    <row r="685" spans="1:4">
      <c r="A685" s="8" t="s">
        <v>62</v>
      </c>
      <c r="B685" s="5" t="s">
        <v>8035</v>
      </c>
    </row>
    <row r="686" spans="1:4">
      <c r="A686" s="8" t="s">
        <v>62</v>
      </c>
      <c r="B686" s="5" t="s">
        <v>8036</v>
      </c>
    </row>
    <row r="687" spans="1:4">
      <c r="A687" s="9" t="s">
        <v>3554</v>
      </c>
      <c r="B687" s="5"/>
    </row>
    <row r="688" spans="1:4">
      <c r="A688" s="8" t="s">
        <v>62</v>
      </c>
      <c r="B688" s="5" t="s">
        <v>8037</v>
      </c>
    </row>
    <row r="689" spans="1:4">
      <c r="A689" s="7" t="s">
        <v>1558</v>
      </c>
      <c r="B689" s="5"/>
    </row>
    <row r="690" spans="1:4">
      <c r="A690" s="8" t="s">
        <v>62</v>
      </c>
      <c r="B690" s="5" t="s">
        <v>8038</v>
      </c>
    </row>
    <row r="691" spans="1:4">
      <c r="A691" s="9" t="s">
        <v>7611</v>
      </c>
      <c r="B691" s="5"/>
    </row>
    <row r="692" spans="1:4">
      <c r="A692" s="6" t="s">
        <v>1586</v>
      </c>
      <c r="B692" t="s">
        <v>8039</v>
      </c>
    </row>
    <row r="693" spans="1:4">
      <c r="A693" s="9" t="s">
        <v>1626</v>
      </c>
      <c r="B693" s="5"/>
    </row>
    <row r="694" spans="1:4">
      <c r="A694" s="6" t="s">
        <v>1586</v>
      </c>
      <c r="B694" t="s">
        <v>8040</v>
      </c>
    </row>
    <row r="695" spans="1:4">
      <c r="A695" s="5" t="s">
        <v>1766</v>
      </c>
    </row>
    <row r="696" spans="1:4">
      <c r="A696" s="6" t="s">
        <v>62</v>
      </c>
      <c r="B696" t="s">
        <v>8041</v>
      </c>
    </row>
    <row r="697" spans="1:4">
      <c r="A697" s="5" t="s">
        <v>1999</v>
      </c>
    </row>
    <row r="698" spans="1:4">
      <c r="A698" s="6" t="s">
        <v>62</v>
      </c>
      <c r="B698" t="s">
        <v>8042</v>
      </c>
    </row>
    <row r="699" spans="1:4">
      <c r="A699" s="11" t="s">
        <v>73</v>
      </c>
      <c r="B699" s="118">
        <v>45133</v>
      </c>
      <c r="C699" s="126" t="s">
        <v>1938</v>
      </c>
      <c r="D699" s="5" t="s">
        <v>7995</v>
      </c>
    </row>
    <row r="700" spans="1:4">
      <c r="A700" s="9" t="s">
        <v>3771</v>
      </c>
      <c r="B700" s="5"/>
    </row>
    <row r="701" spans="1:4">
      <c r="A701" s="6" t="s">
        <v>3768</v>
      </c>
      <c r="B701" t="s">
        <v>7996</v>
      </c>
    </row>
    <row r="702" spans="1:4" s="222" customFormat="1" ht="31.5">
      <c r="A702" s="96" t="s">
        <v>7604</v>
      </c>
      <c r="B702" s="222" t="s">
        <v>7836</v>
      </c>
      <c r="D702" s="170"/>
    </row>
    <row r="703" spans="1:4">
      <c r="A703" s="6" t="s">
        <v>3770</v>
      </c>
      <c r="B703" t="s">
        <v>3775</v>
      </c>
    </row>
    <row r="704" spans="1:4">
      <c r="A704" s="7" t="s">
        <v>4550</v>
      </c>
      <c r="B704" s="5"/>
    </row>
    <row r="705" spans="1:4">
      <c r="A705" s="8" t="s">
        <v>62</v>
      </c>
      <c r="B705" t="s">
        <v>8023</v>
      </c>
    </row>
    <row r="706" spans="1:4">
      <c r="A706" s="8" t="s">
        <v>62</v>
      </c>
      <c r="B706" s="5" t="s">
        <v>8022</v>
      </c>
    </row>
    <row r="707" spans="1:4">
      <c r="A707" s="8" t="s">
        <v>62</v>
      </c>
      <c r="B707" s="5" t="s">
        <v>8024</v>
      </c>
    </row>
    <row r="708" spans="1:4">
      <c r="A708" s="9" t="s">
        <v>3554</v>
      </c>
      <c r="B708" s="5"/>
    </row>
    <row r="709" spans="1:4">
      <c r="A709" s="8" t="s">
        <v>62</v>
      </c>
      <c r="B709" s="5" t="s">
        <v>8025</v>
      </c>
    </row>
    <row r="710" spans="1:4">
      <c r="A710" s="7" t="s">
        <v>1558</v>
      </c>
      <c r="B710" s="5"/>
    </row>
    <row r="711" spans="1:4">
      <c r="A711" s="8" t="s">
        <v>62</v>
      </c>
      <c r="B711" s="5" t="s">
        <v>8026</v>
      </c>
    </row>
    <row r="712" spans="1:4">
      <c r="A712" s="9" t="s">
        <v>7611</v>
      </c>
      <c r="B712" s="5"/>
    </row>
    <row r="713" spans="1:4">
      <c r="A713" s="6" t="s">
        <v>1586</v>
      </c>
      <c r="B713" t="s">
        <v>8027</v>
      </c>
    </row>
    <row r="714" spans="1:4">
      <c r="A714" s="9" t="s">
        <v>1626</v>
      </c>
      <c r="B714" s="5"/>
    </row>
    <row r="715" spans="1:4">
      <c r="A715" s="6" t="s">
        <v>1586</v>
      </c>
      <c r="B715" t="s">
        <v>8028</v>
      </c>
    </row>
    <row r="716" spans="1:4">
      <c r="A716" s="5" t="s">
        <v>1766</v>
      </c>
    </row>
    <row r="717" spans="1:4">
      <c r="A717" s="6" t="s">
        <v>62</v>
      </c>
      <c r="B717" t="s">
        <v>8029</v>
      </c>
    </row>
    <row r="718" spans="1:4">
      <c r="A718" s="5" t="s">
        <v>1999</v>
      </c>
    </row>
    <row r="719" spans="1:4">
      <c r="A719" s="6" t="s">
        <v>62</v>
      </c>
      <c r="B719" t="s">
        <v>8030</v>
      </c>
    </row>
    <row r="720" spans="1:4">
      <c r="A720" s="11" t="s">
        <v>73</v>
      </c>
      <c r="B720" s="118">
        <v>45132</v>
      </c>
      <c r="C720" s="126" t="s">
        <v>1938</v>
      </c>
      <c r="D720" s="5" t="s">
        <v>7971</v>
      </c>
    </row>
    <row r="721" spans="1:4">
      <c r="A721" s="9" t="s">
        <v>3771</v>
      </c>
      <c r="B721" s="5"/>
    </row>
    <row r="722" spans="1:4">
      <c r="A722" s="6" t="s">
        <v>3768</v>
      </c>
      <c r="B722" t="s">
        <v>7972</v>
      </c>
    </row>
    <row r="723" spans="1:4" s="222" customFormat="1" ht="31.5">
      <c r="A723" s="96" t="s">
        <v>7604</v>
      </c>
      <c r="B723" s="222" t="s">
        <v>7973</v>
      </c>
      <c r="D723" s="170"/>
    </row>
    <row r="724" spans="1:4">
      <c r="A724" s="6" t="s">
        <v>3770</v>
      </c>
      <c r="B724" t="s">
        <v>1744</v>
      </c>
    </row>
    <row r="725" spans="1:4">
      <c r="A725" s="7" t="s">
        <v>4550</v>
      </c>
      <c r="B725" s="5"/>
    </row>
    <row r="726" spans="1:4">
      <c r="A726" s="8" t="s">
        <v>62</v>
      </c>
      <c r="B726" t="s">
        <v>7987</v>
      </c>
    </row>
    <row r="727" spans="1:4">
      <c r="A727" s="8" t="s">
        <v>62</v>
      </c>
      <c r="B727" s="5" t="s">
        <v>7986</v>
      </c>
    </row>
    <row r="728" spans="1:4">
      <c r="A728" s="8" t="s">
        <v>62</v>
      </c>
      <c r="B728" s="5" t="s">
        <v>7988</v>
      </c>
    </row>
    <row r="729" spans="1:4">
      <c r="A729" s="9" t="s">
        <v>3554</v>
      </c>
      <c r="B729" s="5"/>
    </row>
    <row r="730" spans="1:4">
      <c r="A730" s="8" t="s">
        <v>62</v>
      </c>
      <c r="B730" s="5" t="s">
        <v>7989</v>
      </c>
    </row>
    <row r="731" spans="1:4">
      <c r="A731" s="7" t="s">
        <v>1558</v>
      </c>
      <c r="B731" s="5"/>
    </row>
    <row r="732" spans="1:4">
      <c r="A732" s="8" t="s">
        <v>62</v>
      </c>
      <c r="B732" s="5" t="s">
        <v>7990</v>
      </c>
    </row>
    <row r="733" spans="1:4">
      <c r="A733" s="9" t="s">
        <v>7611</v>
      </c>
      <c r="B733" s="5"/>
    </row>
    <row r="734" spans="1:4">
      <c r="A734" s="6" t="s">
        <v>1586</v>
      </c>
      <c r="B734" t="s">
        <v>7991</v>
      </c>
    </row>
    <row r="735" spans="1:4">
      <c r="A735" s="9" t="s">
        <v>1626</v>
      </c>
      <c r="B735" s="5"/>
    </row>
    <row r="736" spans="1:4">
      <c r="A736" s="6" t="s">
        <v>1586</v>
      </c>
      <c r="B736" t="s">
        <v>7992</v>
      </c>
    </row>
    <row r="737" spans="1:4">
      <c r="A737" s="5" t="s">
        <v>1766</v>
      </c>
    </row>
    <row r="738" spans="1:4">
      <c r="A738" s="6" t="s">
        <v>62</v>
      </c>
      <c r="B738" t="s">
        <v>7993</v>
      </c>
    </row>
    <row r="739" spans="1:4">
      <c r="A739" s="5" t="s">
        <v>1999</v>
      </c>
    </row>
    <row r="740" spans="1:4">
      <c r="A740" s="6" t="s">
        <v>62</v>
      </c>
      <c r="B740" t="s">
        <v>7994</v>
      </c>
    </row>
    <row r="741" spans="1:4">
      <c r="A741" s="11" t="s">
        <v>73</v>
      </c>
      <c r="B741" s="118">
        <v>45131</v>
      </c>
      <c r="C741" s="126" t="s">
        <v>1938</v>
      </c>
      <c r="D741" s="5" t="s">
        <v>7950</v>
      </c>
    </row>
    <row r="742" spans="1:4">
      <c r="A742" s="9" t="s">
        <v>3771</v>
      </c>
      <c r="B742" s="5"/>
    </row>
    <row r="743" spans="1:4">
      <c r="A743" s="6" t="s">
        <v>3768</v>
      </c>
      <c r="B743" t="s">
        <v>7917</v>
      </c>
    </row>
    <row r="744" spans="1:4" s="222" customFormat="1" ht="31.5">
      <c r="A744" s="96" t="s">
        <v>7604</v>
      </c>
      <c r="B744" s="222" t="s">
        <v>7918</v>
      </c>
      <c r="D744" s="170"/>
    </row>
    <row r="745" spans="1:4">
      <c r="A745" s="6" t="s">
        <v>3770</v>
      </c>
      <c r="B745" t="s">
        <v>4467</v>
      </c>
    </row>
    <row r="746" spans="1:4">
      <c r="A746" s="7" t="s">
        <v>4550</v>
      </c>
      <c r="B746" s="5"/>
    </row>
    <row r="747" spans="1:4">
      <c r="A747" s="8" t="s">
        <v>62</v>
      </c>
      <c r="B747" t="s">
        <v>7962</v>
      </c>
    </row>
    <row r="748" spans="1:4">
      <c r="A748" s="8" t="s">
        <v>62</v>
      </c>
      <c r="B748" s="5" t="s">
        <v>7963</v>
      </c>
    </row>
    <row r="749" spans="1:4">
      <c r="A749" s="8" t="s">
        <v>62</v>
      </c>
      <c r="B749" s="5" t="s">
        <v>7964</v>
      </c>
    </row>
    <row r="750" spans="1:4">
      <c r="A750" s="9" t="s">
        <v>3554</v>
      </c>
      <c r="B750" s="5"/>
    </row>
    <row r="751" spans="1:4">
      <c r="A751" s="8" t="s">
        <v>62</v>
      </c>
      <c r="B751" s="5" t="s">
        <v>7965</v>
      </c>
    </row>
    <row r="752" spans="1:4">
      <c r="A752" s="7" t="s">
        <v>1558</v>
      </c>
      <c r="B752" s="5"/>
    </row>
    <row r="753" spans="1:4">
      <c r="A753" s="8" t="s">
        <v>62</v>
      </c>
      <c r="B753" s="5" t="s">
        <v>7966</v>
      </c>
    </row>
    <row r="754" spans="1:4">
      <c r="A754" s="9" t="s">
        <v>7611</v>
      </c>
      <c r="B754" s="5"/>
    </row>
    <row r="755" spans="1:4">
      <c r="A755" s="6" t="s">
        <v>1586</v>
      </c>
      <c r="B755" t="s">
        <v>7967</v>
      </c>
    </row>
    <row r="756" spans="1:4">
      <c r="A756" s="9" t="s">
        <v>1626</v>
      </c>
      <c r="B756" s="5"/>
    </row>
    <row r="757" spans="1:4">
      <c r="A757" s="6" t="s">
        <v>1586</v>
      </c>
      <c r="B757" t="s">
        <v>7968</v>
      </c>
    </row>
    <row r="758" spans="1:4">
      <c r="A758" s="5" t="s">
        <v>1766</v>
      </c>
    </row>
    <row r="759" spans="1:4">
      <c r="A759" s="6" t="s">
        <v>62</v>
      </c>
      <c r="B759" t="s">
        <v>7969</v>
      </c>
    </row>
    <row r="760" spans="1:4">
      <c r="A760" s="5" t="s">
        <v>1999</v>
      </c>
    </row>
    <row r="761" spans="1:4">
      <c r="A761" s="6" t="s">
        <v>62</v>
      </c>
      <c r="B761" t="s">
        <v>7970</v>
      </c>
    </row>
    <row r="762" spans="1:4">
      <c r="A762" s="11" t="s">
        <v>73</v>
      </c>
      <c r="B762" s="118">
        <v>45125</v>
      </c>
      <c r="C762" s="126" t="s">
        <v>1938</v>
      </c>
    </row>
    <row r="763" spans="1:4">
      <c r="A763" s="9" t="s">
        <v>3771</v>
      </c>
      <c r="B763" s="5"/>
    </row>
    <row r="764" spans="1:4">
      <c r="A764" s="6" t="s">
        <v>3768</v>
      </c>
    </row>
    <row r="765" spans="1:4" s="222" customFormat="1" ht="31.5">
      <c r="A765" s="96" t="s">
        <v>7604</v>
      </c>
      <c r="D765" s="170"/>
    </row>
    <row r="766" spans="1:4">
      <c r="A766" s="6" t="s">
        <v>3770</v>
      </c>
    </row>
    <row r="767" spans="1:4">
      <c r="A767" s="7" t="s">
        <v>4550</v>
      </c>
      <c r="B767" s="5"/>
    </row>
    <row r="768" spans="1:4">
      <c r="A768" s="8" t="s">
        <v>62</v>
      </c>
      <c r="B768" t="s">
        <v>7911</v>
      </c>
    </row>
    <row r="769" spans="1:4">
      <c r="A769" s="8" t="s">
        <v>62</v>
      </c>
      <c r="B769" s="5" t="s">
        <v>7912</v>
      </c>
    </row>
    <row r="770" spans="1:4">
      <c r="A770" s="8" t="s">
        <v>62</v>
      </c>
      <c r="B770" s="5" t="s">
        <v>2667</v>
      </c>
    </row>
    <row r="771" spans="1:4">
      <c r="A771" s="9" t="s">
        <v>3554</v>
      </c>
      <c r="B771" s="5"/>
    </row>
    <row r="772" spans="1:4">
      <c r="A772" s="8" t="s">
        <v>62</v>
      </c>
      <c r="B772" s="5" t="s">
        <v>7913</v>
      </c>
    </row>
    <row r="773" spans="1:4">
      <c r="A773" s="7" t="s">
        <v>1558</v>
      </c>
      <c r="B773" s="5"/>
    </row>
    <row r="774" spans="1:4">
      <c r="A774" s="8" t="s">
        <v>62</v>
      </c>
      <c r="B774" s="5" t="s">
        <v>7914</v>
      </c>
    </row>
    <row r="775" spans="1:4">
      <c r="A775" s="9" t="s">
        <v>7611</v>
      </c>
      <c r="B775" s="5"/>
    </row>
    <row r="776" spans="1:4">
      <c r="A776" s="6" t="s">
        <v>1586</v>
      </c>
      <c r="B776" t="s">
        <v>7915</v>
      </c>
    </row>
    <row r="777" spans="1:4">
      <c r="A777" s="9" t="s">
        <v>1626</v>
      </c>
      <c r="B777" s="5"/>
    </row>
    <row r="778" spans="1:4">
      <c r="A778" s="6" t="s">
        <v>1586</v>
      </c>
      <c r="B778" t="s">
        <v>7916</v>
      </c>
    </row>
    <row r="779" spans="1:4">
      <c r="A779" s="5" t="s">
        <v>1766</v>
      </c>
    </row>
    <row r="780" spans="1:4">
      <c r="A780" s="6" t="s">
        <v>62</v>
      </c>
      <c r="B780" t="s">
        <v>7920</v>
      </c>
    </row>
    <row r="781" spans="1:4">
      <c r="A781" s="5" t="s">
        <v>1999</v>
      </c>
    </row>
    <row r="782" spans="1:4">
      <c r="A782" s="6" t="s">
        <v>62</v>
      </c>
      <c r="B782" t="s">
        <v>7919</v>
      </c>
    </row>
    <row r="783" spans="1:4">
      <c r="A783" s="11" t="s">
        <v>73</v>
      </c>
      <c r="B783" s="118">
        <v>45124</v>
      </c>
      <c r="C783" s="126" t="s">
        <v>1938</v>
      </c>
      <c r="D783" s="5" t="s">
        <v>7897</v>
      </c>
    </row>
    <row r="784" spans="1:4">
      <c r="A784" s="9" t="s">
        <v>3771</v>
      </c>
      <c r="B784" s="5"/>
    </row>
    <row r="785" spans="1:4">
      <c r="A785" s="6" t="s">
        <v>3768</v>
      </c>
      <c r="B785" t="s">
        <v>7898</v>
      </c>
    </row>
    <row r="786" spans="1:4" s="222" customFormat="1" ht="31.5">
      <c r="A786" s="96" t="s">
        <v>7604</v>
      </c>
      <c r="B786" s="222" t="s">
        <v>2975</v>
      </c>
      <c r="D786" s="170"/>
    </row>
    <row r="787" spans="1:4">
      <c r="A787" s="6" t="s">
        <v>3770</v>
      </c>
      <c r="B787" t="s">
        <v>4467</v>
      </c>
    </row>
    <row r="788" spans="1:4">
      <c r="A788" s="7" t="s">
        <v>4550</v>
      </c>
      <c r="B788" s="5"/>
    </row>
    <row r="789" spans="1:4">
      <c r="A789" s="8" t="s">
        <v>62</v>
      </c>
      <c r="B789" t="s">
        <v>7902</v>
      </c>
    </row>
    <row r="790" spans="1:4">
      <c r="A790" s="8" t="s">
        <v>62</v>
      </c>
      <c r="B790" s="5" t="s">
        <v>7903</v>
      </c>
    </row>
    <row r="791" spans="1:4">
      <c r="A791" s="8" t="s">
        <v>62</v>
      </c>
      <c r="B791" s="5" t="s">
        <v>7904</v>
      </c>
    </row>
    <row r="792" spans="1:4">
      <c r="A792" s="9" t="s">
        <v>3554</v>
      </c>
      <c r="B792" s="5"/>
    </row>
    <row r="793" spans="1:4">
      <c r="A793" s="8" t="s">
        <v>62</v>
      </c>
      <c r="B793" s="5" t="s">
        <v>7905</v>
      </c>
    </row>
    <row r="794" spans="1:4">
      <c r="A794" s="7" t="s">
        <v>1558</v>
      </c>
      <c r="B794" s="5"/>
    </row>
    <row r="795" spans="1:4">
      <c r="A795" s="8" t="s">
        <v>62</v>
      </c>
      <c r="B795" s="5" t="s">
        <v>7906</v>
      </c>
    </row>
    <row r="796" spans="1:4">
      <c r="A796" s="9" t="s">
        <v>7611</v>
      </c>
      <c r="B796" s="5"/>
    </row>
    <row r="797" spans="1:4">
      <c r="A797" s="6" t="s">
        <v>1586</v>
      </c>
      <c r="B797" t="s">
        <v>7907</v>
      </c>
    </row>
    <row r="798" spans="1:4">
      <c r="A798" s="9" t="s">
        <v>1626</v>
      </c>
      <c r="B798" s="5"/>
    </row>
    <row r="799" spans="1:4">
      <c r="A799" s="6" t="s">
        <v>1586</v>
      </c>
      <c r="B799" t="s">
        <v>7908</v>
      </c>
    </row>
    <row r="800" spans="1:4">
      <c r="A800" s="5" t="s">
        <v>1766</v>
      </c>
    </row>
    <row r="801" spans="1:4">
      <c r="A801" s="6" t="s">
        <v>62</v>
      </c>
      <c r="B801" t="s">
        <v>7909</v>
      </c>
    </row>
    <row r="802" spans="1:4">
      <c r="A802" s="5" t="s">
        <v>1999</v>
      </c>
    </row>
    <row r="803" spans="1:4">
      <c r="A803" s="6" t="s">
        <v>62</v>
      </c>
      <c r="B803" t="s">
        <v>7910</v>
      </c>
    </row>
    <row r="804" spans="1:4">
      <c r="A804" s="11" t="s">
        <v>73</v>
      </c>
      <c r="B804" s="118">
        <v>45123</v>
      </c>
      <c r="C804" s="126" t="s">
        <v>1938</v>
      </c>
    </row>
    <row r="805" spans="1:4">
      <c r="A805" s="9" t="s">
        <v>3771</v>
      </c>
      <c r="B805" s="5"/>
    </row>
    <row r="806" spans="1:4">
      <c r="A806" s="6" t="s">
        <v>3768</v>
      </c>
    </row>
    <row r="807" spans="1:4" s="222" customFormat="1" ht="31.5">
      <c r="A807" s="96" t="s">
        <v>7604</v>
      </c>
      <c r="D807" s="170"/>
    </row>
    <row r="808" spans="1:4">
      <c r="A808" s="6" t="s">
        <v>3770</v>
      </c>
    </row>
    <row r="809" spans="1:4">
      <c r="A809" s="7" t="s">
        <v>4550</v>
      </c>
      <c r="B809" s="5"/>
    </row>
    <row r="810" spans="1:4">
      <c r="A810" s="8" t="s">
        <v>62</v>
      </c>
      <c r="B810" t="s">
        <v>7889</v>
      </c>
    </row>
    <row r="811" spans="1:4">
      <c r="A811" s="8" t="s">
        <v>62</v>
      </c>
      <c r="B811" s="5" t="s">
        <v>7890</v>
      </c>
    </row>
    <row r="812" spans="1:4">
      <c r="A812" s="8" t="s">
        <v>62</v>
      </c>
      <c r="B812" s="5" t="s">
        <v>7891</v>
      </c>
    </row>
    <row r="813" spans="1:4">
      <c r="A813" s="9" t="s">
        <v>3554</v>
      </c>
      <c r="B813" s="5"/>
    </row>
    <row r="814" spans="1:4">
      <c r="A814" s="8" t="s">
        <v>62</v>
      </c>
      <c r="B814" s="5" t="s">
        <v>1343</v>
      </c>
    </row>
    <row r="815" spans="1:4">
      <c r="A815" s="7" t="s">
        <v>1558</v>
      </c>
      <c r="B815" s="5"/>
    </row>
    <row r="816" spans="1:4">
      <c r="A816" s="8" t="s">
        <v>62</v>
      </c>
      <c r="B816" s="5" t="s">
        <v>7892</v>
      </c>
    </row>
    <row r="817" spans="1:4">
      <c r="A817" s="9" t="s">
        <v>7611</v>
      </c>
      <c r="B817" s="5"/>
    </row>
    <row r="818" spans="1:4">
      <c r="A818" s="6" t="s">
        <v>1586</v>
      </c>
      <c r="B818" t="s">
        <v>7893</v>
      </c>
    </row>
    <row r="819" spans="1:4">
      <c r="A819" s="9" t="s">
        <v>1626</v>
      </c>
      <c r="B819" s="5"/>
    </row>
    <row r="820" spans="1:4">
      <c r="A820" s="6" t="s">
        <v>1586</v>
      </c>
      <c r="B820" t="s">
        <v>7894</v>
      </c>
    </row>
    <row r="821" spans="1:4">
      <c r="A821" s="5" t="s">
        <v>1766</v>
      </c>
    </row>
    <row r="822" spans="1:4">
      <c r="A822" s="6" t="s">
        <v>62</v>
      </c>
      <c r="B822" t="s">
        <v>7895</v>
      </c>
    </row>
    <row r="823" spans="1:4">
      <c r="A823" s="5" t="s">
        <v>1999</v>
      </c>
    </row>
    <row r="824" spans="1:4">
      <c r="A824" s="6" t="s">
        <v>62</v>
      </c>
      <c r="B824" t="s">
        <v>7896</v>
      </c>
    </row>
    <row r="825" spans="1:4">
      <c r="A825" s="11" t="s">
        <v>73</v>
      </c>
      <c r="B825" s="118">
        <v>45122</v>
      </c>
      <c r="C825" s="126" t="s">
        <v>1938</v>
      </c>
      <c r="D825" s="5" t="s">
        <v>7877</v>
      </c>
    </row>
    <row r="826" spans="1:4">
      <c r="A826" s="9" t="s">
        <v>3771</v>
      </c>
      <c r="B826" s="5"/>
    </row>
    <row r="827" spans="1:4">
      <c r="A827" s="6" t="s">
        <v>3768</v>
      </c>
      <c r="B827" t="s">
        <v>2248</v>
      </c>
    </row>
    <row r="828" spans="1:4" s="222" customFormat="1" ht="31.5">
      <c r="A828" s="96" t="s">
        <v>7604</v>
      </c>
      <c r="B828" s="222" t="s">
        <v>7878</v>
      </c>
      <c r="D828" s="170"/>
    </row>
    <row r="829" spans="1:4">
      <c r="A829" s="6" t="s">
        <v>3770</v>
      </c>
      <c r="B829" t="s">
        <v>1808</v>
      </c>
    </row>
    <row r="830" spans="1:4">
      <c r="A830" s="7" t="s">
        <v>4550</v>
      </c>
      <c r="B830" s="5"/>
    </row>
    <row r="831" spans="1:4">
      <c r="A831" s="8" t="s">
        <v>62</v>
      </c>
      <c r="B831" t="s">
        <v>7881</v>
      </c>
    </row>
    <row r="832" spans="1:4">
      <c r="A832" s="8" t="s">
        <v>62</v>
      </c>
      <c r="B832" s="5" t="s">
        <v>7882</v>
      </c>
    </row>
    <row r="833" spans="1:4">
      <c r="A833" s="8" t="s">
        <v>62</v>
      </c>
      <c r="B833" s="5" t="s">
        <v>7883</v>
      </c>
    </row>
    <row r="834" spans="1:4">
      <c r="A834" s="9" t="s">
        <v>3554</v>
      </c>
      <c r="B834" s="5"/>
    </row>
    <row r="835" spans="1:4">
      <c r="A835" s="8" t="s">
        <v>62</v>
      </c>
      <c r="B835" s="5" t="s">
        <v>1343</v>
      </c>
    </row>
    <row r="836" spans="1:4">
      <c r="A836" s="7" t="s">
        <v>1558</v>
      </c>
      <c r="B836" s="5"/>
    </row>
    <row r="837" spans="1:4">
      <c r="A837" s="8" t="s">
        <v>62</v>
      </c>
      <c r="B837" s="5" t="s">
        <v>7884</v>
      </c>
    </row>
    <row r="838" spans="1:4">
      <c r="A838" s="9" t="s">
        <v>7611</v>
      </c>
      <c r="B838" s="5"/>
    </row>
    <row r="839" spans="1:4">
      <c r="A839" s="6" t="s">
        <v>1586</v>
      </c>
      <c r="B839" t="s">
        <v>7885</v>
      </c>
    </row>
    <row r="840" spans="1:4">
      <c r="A840" s="9" t="s">
        <v>1626</v>
      </c>
      <c r="B840" s="5"/>
    </row>
    <row r="841" spans="1:4">
      <c r="A841" s="6" t="s">
        <v>1586</v>
      </c>
      <c r="B841" t="s">
        <v>7886</v>
      </c>
    </row>
    <row r="842" spans="1:4">
      <c r="A842" s="5" t="s">
        <v>1766</v>
      </c>
    </row>
    <row r="843" spans="1:4">
      <c r="A843" s="6" t="s">
        <v>62</v>
      </c>
      <c r="B843" t="s">
        <v>7887</v>
      </c>
    </row>
    <row r="844" spans="1:4">
      <c r="A844" s="5" t="s">
        <v>1999</v>
      </c>
    </row>
    <row r="845" spans="1:4">
      <c r="A845" s="6" t="s">
        <v>62</v>
      </c>
      <c r="B845" t="s">
        <v>7888</v>
      </c>
    </row>
    <row r="846" spans="1:4">
      <c r="A846" s="11" t="s">
        <v>73</v>
      </c>
      <c r="B846" s="118">
        <v>45121</v>
      </c>
      <c r="C846" s="126" t="s">
        <v>1938</v>
      </c>
      <c r="D846" s="5" t="s">
        <v>7876</v>
      </c>
    </row>
    <row r="847" spans="1:4">
      <c r="A847" s="9" t="s">
        <v>3771</v>
      </c>
      <c r="B847" s="5"/>
    </row>
    <row r="848" spans="1:4">
      <c r="A848" s="6" t="s">
        <v>3768</v>
      </c>
    </row>
    <row r="849" spans="1:4" s="222" customFormat="1" ht="31.5">
      <c r="A849" s="96" t="s">
        <v>7604</v>
      </c>
      <c r="D849" s="170"/>
    </row>
    <row r="850" spans="1:4">
      <c r="A850" s="6" t="s">
        <v>3770</v>
      </c>
    </row>
    <row r="851" spans="1:4">
      <c r="A851" s="7" t="s">
        <v>4550</v>
      </c>
      <c r="B851" s="5"/>
    </row>
    <row r="852" spans="1:4">
      <c r="A852" s="8" t="s">
        <v>62</v>
      </c>
      <c r="B852" t="s">
        <v>7867</v>
      </c>
    </row>
    <row r="853" spans="1:4">
      <c r="A853" s="8" t="s">
        <v>62</v>
      </c>
      <c r="B853" s="5" t="s">
        <v>7868</v>
      </c>
    </row>
    <row r="854" spans="1:4">
      <c r="A854" s="8" t="s">
        <v>62</v>
      </c>
      <c r="B854" s="5" t="s">
        <v>7869</v>
      </c>
    </row>
    <row r="855" spans="1:4">
      <c r="A855" s="9" t="s">
        <v>3554</v>
      </c>
      <c r="B855" s="5"/>
    </row>
    <row r="856" spans="1:4">
      <c r="A856" s="8" t="s">
        <v>62</v>
      </c>
      <c r="B856" s="5" t="s">
        <v>7870</v>
      </c>
    </row>
    <row r="857" spans="1:4">
      <c r="A857" s="7" t="s">
        <v>1558</v>
      </c>
      <c r="B857" s="5"/>
    </row>
    <row r="858" spans="1:4">
      <c r="A858" s="8" t="s">
        <v>62</v>
      </c>
      <c r="B858" s="5" t="s">
        <v>7871</v>
      </c>
    </row>
    <row r="859" spans="1:4">
      <c r="A859" s="9" t="s">
        <v>7611</v>
      </c>
      <c r="B859" s="5"/>
    </row>
    <row r="860" spans="1:4">
      <c r="A860" s="6" t="s">
        <v>1586</v>
      </c>
      <c r="B860" t="s">
        <v>7872</v>
      </c>
    </row>
    <row r="861" spans="1:4">
      <c r="A861" s="9" t="s">
        <v>1626</v>
      </c>
      <c r="B861" s="5"/>
    </row>
    <row r="862" spans="1:4">
      <c r="A862" s="6" t="s">
        <v>1586</v>
      </c>
      <c r="B862" t="s">
        <v>7873</v>
      </c>
    </row>
    <row r="863" spans="1:4">
      <c r="A863" s="5" t="s">
        <v>1766</v>
      </c>
    </row>
    <row r="864" spans="1:4">
      <c r="A864" s="6" t="s">
        <v>62</v>
      </c>
      <c r="B864" t="s">
        <v>7874</v>
      </c>
    </row>
    <row r="865" spans="1:4">
      <c r="A865" s="5" t="s">
        <v>1999</v>
      </c>
    </row>
    <row r="866" spans="1:4">
      <c r="A866" s="6" t="s">
        <v>62</v>
      </c>
      <c r="B866" t="s">
        <v>7875</v>
      </c>
    </row>
    <row r="867" spans="1:4">
      <c r="A867" s="11" t="s">
        <v>73</v>
      </c>
      <c r="B867" s="118">
        <v>45120</v>
      </c>
      <c r="C867" s="126" t="s">
        <v>1938</v>
      </c>
      <c r="D867" s="5" t="s">
        <v>7854</v>
      </c>
    </row>
    <row r="868" spans="1:4">
      <c r="A868" s="9" t="s">
        <v>3771</v>
      </c>
      <c r="B868" s="5"/>
    </row>
    <row r="869" spans="1:4">
      <c r="A869" s="6" t="s">
        <v>3768</v>
      </c>
      <c r="B869" t="s">
        <v>7857</v>
      </c>
    </row>
    <row r="870" spans="1:4" s="222" customFormat="1" ht="31.5">
      <c r="A870" s="96" t="s">
        <v>7604</v>
      </c>
      <c r="B870" s="222" t="s">
        <v>1724</v>
      </c>
      <c r="D870" s="170"/>
    </row>
    <row r="871" spans="1:4">
      <c r="A871" s="6" t="s">
        <v>3770</v>
      </c>
      <c r="B871" t="s">
        <v>1744</v>
      </c>
    </row>
    <row r="872" spans="1:4">
      <c r="A872" s="7" t="s">
        <v>4550</v>
      </c>
      <c r="B872" s="5"/>
    </row>
    <row r="873" spans="1:4">
      <c r="A873" s="8" t="s">
        <v>62</v>
      </c>
      <c r="B873" t="s">
        <v>7860</v>
      </c>
    </row>
    <row r="874" spans="1:4">
      <c r="A874" s="8" t="s">
        <v>62</v>
      </c>
      <c r="B874" s="5" t="s">
        <v>7861</v>
      </c>
    </row>
    <row r="875" spans="1:4">
      <c r="A875" s="8" t="s">
        <v>62</v>
      </c>
      <c r="B875" s="5" t="s">
        <v>7863</v>
      </c>
    </row>
    <row r="876" spans="1:4">
      <c r="A876" s="9" t="s">
        <v>3554</v>
      </c>
      <c r="B876" s="5"/>
    </row>
    <row r="877" spans="1:4">
      <c r="A877" s="8" t="s">
        <v>62</v>
      </c>
      <c r="B877" s="5" t="s">
        <v>7862</v>
      </c>
    </row>
    <row r="878" spans="1:4">
      <c r="A878" s="7" t="s">
        <v>1558</v>
      </c>
      <c r="B878" s="5"/>
    </row>
    <row r="879" spans="1:4">
      <c r="A879" s="8" t="s">
        <v>62</v>
      </c>
      <c r="B879" s="5" t="s">
        <v>7864</v>
      </c>
    </row>
    <row r="880" spans="1:4">
      <c r="A880" s="9" t="s">
        <v>7611</v>
      </c>
      <c r="B880" s="5"/>
    </row>
    <row r="881" spans="1:4">
      <c r="A881" s="6" t="s">
        <v>1586</v>
      </c>
      <c r="B881" t="s">
        <v>7865</v>
      </c>
    </row>
    <row r="882" spans="1:4">
      <c r="A882" s="9" t="s">
        <v>1626</v>
      </c>
      <c r="B882" s="5"/>
    </row>
    <row r="883" spans="1:4">
      <c r="A883" s="6" t="s">
        <v>1586</v>
      </c>
      <c r="B883" t="s">
        <v>7866</v>
      </c>
    </row>
    <row r="884" spans="1:4">
      <c r="A884" s="5" t="s">
        <v>1766</v>
      </c>
    </row>
    <row r="885" spans="1:4">
      <c r="A885" s="6" t="s">
        <v>62</v>
      </c>
      <c r="B885" t="s">
        <v>7879</v>
      </c>
    </row>
    <row r="886" spans="1:4">
      <c r="A886" s="5" t="s">
        <v>1999</v>
      </c>
    </row>
    <row r="887" spans="1:4">
      <c r="A887" s="6" t="s">
        <v>62</v>
      </c>
      <c r="B887" t="s">
        <v>7880</v>
      </c>
    </row>
    <row r="888" spans="1:4">
      <c r="A888" s="11" t="s">
        <v>73</v>
      </c>
      <c r="B888" s="118">
        <v>45119</v>
      </c>
      <c r="C888" s="126" t="s">
        <v>1938</v>
      </c>
      <c r="D888" s="5" t="s">
        <v>7846</v>
      </c>
    </row>
    <row r="889" spans="1:4">
      <c r="A889" s="9" t="s">
        <v>3771</v>
      </c>
      <c r="B889" s="5"/>
    </row>
    <row r="890" spans="1:4">
      <c r="A890" s="6" t="s">
        <v>3768</v>
      </c>
      <c r="B890" t="s">
        <v>1632</v>
      </c>
    </row>
    <row r="891" spans="1:4" s="222" customFormat="1" ht="31.5">
      <c r="A891" s="96" t="s">
        <v>7604</v>
      </c>
      <c r="B891" s="222" t="s">
        <v>2369</v>
      </c>
      <c r="D891" s="170"/>
    </row>
    <row r="892" spans="1:4">
      <c r="A892" s="6" t="s">
        <v>3770</v>
      </c>
      <c r="B892" t="s">
        <v>1744</v>
      </c>
    </row>
    <row r="893" spans="1:4">
      <c r="A893" s="7" t="s">
        <v>4550</v>
      </c>
      <c r="B893" s="5"/>
    </row>
    <row r="894" spans="1:4">
      <c r="A894" s="8" t="s">
        <v>62</v>
      </c>
      <c r="B894" t="s">
        <v>7847</v>
      </c>
    </row>
    <row r="895" spans="1:4">
      <c r="A895" s="8" t="s">
        <v>62</v>
      </c>
      <c r="B895" s="5" t="s">
        <v>7848</v>
      </c>
    </row>
    <row r="896" spans="1:4">
      <c r="A896" s="8" t="s">
        <v>62</v>
      </c>
      <c r="B896" s="5" t="s">
        <v>7849</v>
      </c>
    </row>
    <row r="897" spans="1:4">
      <c r="A897" s="9" t="s">
        <v>3554</v>
      </c>
      <c r="B897" s="5"/>
    </row>
    <row r="898" spans="1:4">
      <c r="A898" s="8" t="s">
        <v>62</v>
      </c>
      <c r="B898" s="5" t="s">
        <v>7850</v>
      </c>
    </row>
    <row r="899" spans="1:4">
      <c r="A899" s="7" t="s">
        <v>1558</v>
      </c>
      <c r="B899" s="5"/>
    </row>
    <row r="900" spans="1:4">
      <c r="A900" s="8" t="s">
        <v>62</v>
      </c>
      <c r="B900" s="5" t="s">
        <v>7851</v>
      </c>
    </row>
    <row r="901" spans="1:4">
      <c r="A901" s="9" t="s">
        <v>7611</v>
      </c>
      <c r="B901" s="5"/>
    </row>
    <row r="902" spans="1:4">
      <c r="A902" s="6" t="s">
        <v>1586</v>
      </c>
      <c r="B902" t="s">
        <v>7852</v>
      </c>
    </row>
    <row r="903" spans="1:4">
      <c r="A903" s="9" t="s">
        <v>1626</v>
      </c>
      <c r="B903" s="5"/>
    </row>
    <row r="904" spans="1:4">
      <c r="A904" s="6" t="s">
        <v>1586</v>
      </c>
      <c r="B904" t="s">
        <v>7853</v>
      </c>
    </row>
    <row r="905" spans="1:4">
      <c r="A905" s="5" t="s">
        <v>1766</v>
      </c>
    </row>
    <row r="906" spans="1:4">
      <c r="A906" s="6" t="s">
        <v>62</v>
      </c>
      <c r="B906" t="s">
        <v>7855</v>
      </c>
    </row>
    <row r="907" spans="1:4">
      <c r="A907" s="5" t="s">
        <v>1999</v>
      </c>
    </row>
    <row r="908" spans="1:4">
      <c r="A908" s="6" t="s">
        <v>62</v>
      </c>
      <c r="B908" t="s">
        <v>7856</v>
      </c>
    </row>
    <row r="909" spans="1:4">
      <c r="A909" s="11" t="s">
        <v>73</v>
      </c>
      <c r="B909" s="118">
        <v>45118</v>
      </c>
      <c r="C909" s="126" t="s">
        <v>1938</v>
      </c>
      <c r="D909" s="5" t="s">
        <v>7834</v>
      </c>
    </row>
    <row r="910" spans="1:4">
      <c r="A910" s="9" t="s">
        <v>3771</v>
      </c>
      <c r="B910" s="5"/>
    </row>
    <row r="911" spans="1:4">
      <c r="A911" s="6" t="s">
        <v>3768</v>
      </c>
      <c r="B911" t="s">
        <v>7835</v>
      </c>
    </row>
    <row r="912" spans="1:4" s="222" customFormat="1" ht="31.5">
      <c r="A912" s="96" t="s">
        <v>7604</v>
      </c>
      <c r="B912" s="222" t="s">
        <v>7836</v>
      </c>
      <c r="D912" s="170"/>
    </row>
    <row r="913" spans="1:2">
      <c r="A913" s="6" t="s">
        <v>3770</v>
      </c>
      <c r="B913" t="s">
        <v>1808</v>
      </c>
    </row>
    <row r="914" spans="1:2">
      <c r="A914" s="7" t="s">
        <v>4550</v>
      </c>
      <c r="B914" s="5"/>
    </row>
    <row r="915" spans="1:2">
      <c r="A915" s="8" t="s">
        <v>62</v>
      </c>
      <c r="B915" t="s">
        <v>7837</v>
      </c>
    </row>
    <row r="916" spans="1:2">
      <c r="A916" s="8" t="s">
        <v>62</v>
      </c>
      <c r="B916" s="5" t="s">
        <v>7838</v>
      </c>
    </row>
    <row r="917" spans="1:2">
      <c r="A917" s="8" t="s">
        <v>62</v>
      </c>
      <c r="B917" s="5" t="s">
        <v>7839</v>
      </c>
    </row>
    <row r="918" spans="1:2">
      <c r="A918" s="9" t="s">
        <v>3554</v>
      </c>
      <c r="B918" s="5"/>
    </row>
    <row r="919" spans="1:2">
      <c r="A919" s="8" t="s">
        <v>62</v>
      </c>
      <c r="B919" s="5" t="s">
        <v>7840</v>
      </c>
    </row>
    <row r="920" spans="1:2">
      <c r="A920" s="7" t="s">
        <v>1558</v>
      </c>
      <c r="B920" s="5"/>
    </row>
    <row r="921" spans="1:2">
      <c r="A921" s="8" t="s">
        <v>62</v>
      </c>
      <c r="B921" s="5" t="s">
        <v>7841</v>
      </c>
    </row>
    <row r="922" spans="1:2">
      <c r="A922" s="9" t="s">
        <v>7611</v>
      </c>
      <c r="B922" s="5"/>
    </row>
    <row r="923" spans="1:2">
      <c r="A923" s="6" t="s">
        <v>1586</v>
      </c>
      <c r="B923" t="s">
        <v>7842</v>
      </c>
    </row>
    <row r="924" spans="1:2">
      <c r="A924" s="9" t="s">
        <v>1626</v>
      </c>
      <c r="B924" s="5"/>
    </row>
    <row r="925" spans="1:2">
      <c r="A925" s="6" t="s">
        <v>1586</v>
      </c>
      <c r="B925" t="s">
        <v>7843</v>
      </c>
    </row>
    <row r="926" spans="1:2">
      <c r="A926" s="5" t="s">
        <v>1766</v>
      </c>
    </row>
    <row r="927" spans="1:2">
      <c r="A927" s="6" t="s">
        <v>62</v>
      </c>
      <c r="B927" t="s">
        <v>7844</v>
      </c>
    </row>
    <row r="928" spans="1:2">
      <c r="A928" s="5" t="s">
        <v>1999</v>
      </c>
    </row>
    <row r="929" spans="1:4">
      <c r="A929" s="6" t="s">
        <v>62</v>
      </c>
      <c r="B929" t="s">
        <v>7845</v>
      </c>
    </row>
    <row r="930" spans="1:4">
      <c r="A930" s="11" t="s">
        <v>73</v>
      </c>
      <c r="B930" s="118">
        <v>45117</v>
      </c>
      <c r="C930" s="126" t="s">
        <v>1938</v>
      </c>
      <c r="D930" s="5" t="s">
        <v>7791</v>
      </c>
    </row>
    <row r="931" spans="1:4">
      <c r="A931" s="9" t="s">
        <v>3771</v>
      </c>
      <c r="B931" s="5"/>
    </row>
    <row r="932" spans="1:4">
      <c r="A932" s="6" t="s">
        <v>3768</v>
      </c>
      <c r="B932" t="s">
        <v>7792</v>
      </c>
    </row>
    <row r="933" spans="1:4" s="222" customFormat="1" ht="31.5">
      <c r="A933" s="96" t="s">
        <v>7604</v>
      </c>
      <c r="B933" s="222" t="s">
        <v>7793</v>
      </c>
      <c r="D933" s="170"/>
    </row>
    <row r="934" spans="1:4">
      <c r="A934" s="6" t="s">
        <v>3770</v>
      </c>
      <c r="B934" t="s">
        <v>1744</v>
      </c>
    </row>
    <row r="935" spans="1:4">
      <c r="A935" s="7" t="s">
        <v>4550</v>
      </c>
      <c r="B935" s="5"/>
    </row>
    <row r="936" spans="1:4">
      <c r="A936" s="8" t="s">
        <v>62</v>
      </c>
      <c r="B936" t="s">
        <v>7825</v>
      </c>
    </row>
    <row r="937" spans="1:4">
      <c r="A937" s="8" t="s">
        <v>62</v>
      </c>
      <c r="B937" s="5" t="s">
        <v>7826</v>
      </c>
    </row>
    <row r="938" spans="1:4">
      <c r="A938" s="8" t="s">
        <v>62</v>
      </c>
      <c r="B938" s="5" t="s">
        <v>7827</v>
      </c>
    </row>
    <row r="939" spans="1:4">
      <c r="A939" s="9" t="s">
        <v>3554</v>
      </c>
      <c r="B939" s="5"/>
    </row>
    <row r="940" spans="1:4">
      <c r="A940" s="8" t="s">
        <v>62</v>
      </c>
      <c r="B940" s="5" t="s">
        <v>7828</v>
      </c>
    </row>
    <row r="941" spans="1:4">
      <c r="A941" s="7" t="s">
        <v>1558</v>
      </c>
      <c r="B941" s="5"/>
    </row>
    <row r="942" spans="1:4">
      <c r="A942" s="8" t="s">
        <v>62</v>
      </c>
      <c r="B942" s="5" t="s">
        <v>7829</v>
      </c>
    </row>
    <row r="943" spans="1:4">
      <c r="A943" s="9" t="s">
        <v>7611</v>
      </c>
      <c r="B943" s="5"/>
    </row>
    <row r="944" spans="1:4">
      <c r="A944" s="6" t="s">
        <v>1586</v>
      </c>
      <c r="B944" t="s">
        <v>7830</v>
      </c>
    </row>
    <row r="945" spans="1:4">
      <c r="A945" s="9" t="s">
        <v>1626</v>
      </c>
      <c r="B945" s="5"/>
    </row>
    <row r="946" spans="1:4">
      <c r="A946" s="6" t="s">
        <v>1586</v>
      </c>
      <c r="B946" t="s">
        <v>7831</v>
      </c>
    </row>
    <row r="947" spans="1:4">
      <c r="A947" s="5" t="s">
        <v>1766</v>
      </c>
    </row>
    <row r="948" spans="1:4">
      <c r="A948" s="6" t="s">
        <v>62</v>
      </c>
      <c r="B948" t="s">
        <v>7832</v>
      </c>
    </row>
    <row r="949" spans="1:4">
      <c r="A949" s="5" t="s">
        <v>1999</v>
      </c>
    </row>
    <row r="950" spans="1:4">
      <c r="A950" s="6" t="s">
        <v>62</v>
      </c>
      <c r="B950" t="s">
        <v>7833</v>
      </c>
    </row>
    <row r="951" spans="1:4">
      <c r="A951" s="11" t="s">
        <v>73</v>
      </c>
      <c r="B951" s="118">
        <v>45112</v>
      </c>
      <c r="C951" s="126" t="s">
        <v>1938</v>
      </c>
      <c r="D951" s="5" t="s">
        <v>7707</v>
      </c>
    </row>
    <row r="952" spans="1:4">
      <c r="A952" s="9" t="s">
        <v>3771</v>
      </c>
      <c r="B952" s="5"/>
    </row>
    <row r="953" spans="1:4">
      <c r="A953" s="6" t="s">
        <v>3768</v>
      </c>
      <c r="B953" t="s">
        <v>2398</v>
      </c>
    </row>
    <row r="954" spans="1:4" s="222" customFormat="1" ht="31.5">
      <c r="A954" s="96" t="s">
        <v>7604</v>
      </c>
      <c r="B954" s="222" t="s">
        <v>1777</v>
      </c>
      <c r="D954" s="170"/>
    </row>
    <row r="955" spans="1:4">
      <c r="A955" s="6" t="s">
        <v>3770</v>
      </c>
      <c r="B955" t="s">
        <v>3775</v>
      </c>
    </row>
    <row r="956" spans="1:4">
      <c r="A956" s="7" t="s">
        <v>4550</v>
      </c>
      <c r="B956" s="5"/>
    </row>
    <row r="957" spans="1:4">
      <c r="A957" s="8" t="s">
        <v>62</v>
      </c>
      <c r="B957" t="s">
        <v>7782</v>
      </c>
    </row>
    <row r="958" spans="1:4">
      <c r="A958" s="8" t="s">
        <v>62</v>
      </c>
      <c r="B958" s="5" t="s">
        <v>7783</v>
      </c>
    </row>
    <row r="959" spans="1:4">
      <c r="A959" s="8" t="s">
        <v>62</v>
      </c>
      <c r="B959" s="5" t="s">
        <v>7784</v>
      </c>
    </row>
    <row r="960" spans="1:4">
      <c r="A960" s="9" t="s">
        <v>3554</v>
      </c>
      <c r="B960" s="5"/>
    </row>
    <row r="961" spans="1:4">
      <c r="A961" s="8" t="s">
        <v>62</v>
      </c>
      <c r="B961" s="5" t="s">
        <v>7785</v>
      </c>
    </row>
    <row r="962" spans="1:4">
      <c r="A962" s="7" t="s">
        <v>1558</v>
      </c>
      <c r="B962" s="5"/>
    </row>
    <row r="963" spans="1:4">
      <c r="A963" s="8" t="s">
        <v>62</v>
      </c>
      <c r="B963" s="5" t="s">
        <v>7786</v>
      </c>
    </row>
    <row r="964" spans="1:4">
      <c r="A964" s="9" t="s">
        <v>7611</v>
      </c>
      <c r="B964" s="5"/>
    </row>
    <row r="965" spans="1:4">
      <c r="A965" s="6" t="s">
        <v>1586</v>
      </c>
      <c r="B965" t="s">
        <v>7787</v>
      </c>
    </row>
    <row r="966" spans="1:4">
      <c r="A966" s="9" t="s">
        <v>1626</v>
      </c>
      <c r="B966" s="5"/>
    </row>
    <row r="967" spans="1:4">
      <c r="A967" s="6" t="s">
        <v>1586</v>
      </c>
      <c r="B967" t="s">
        <v>7788</v>
      </c>
    </row>
    <row r="968" spans="1:4">
      <c r="A968" s="5" t="s">
        <v>1766</v>
      </c>
    </row>
    <row r="969" spans="1:4">
      <c r="A969" s="6" t="s">
        <v>62</v>
      </c>
      <c r="B969" t="s">
        <v>7789</v>
      </c>
    </row>
    <row r="970" spans="1:4">
      <c r="A970" s="5" t="s">
        <v>1999</v>
      </c>
    </row>
    <row r="971" spans="1:4">
      <c r="A971" s="6" t="s">
        <v>62</v>
      </c>
      <c r="B971" t="s">
        <v>7790</v>
      </c>
    </row>
    <row r="972" spans="1:4">
      <c r="A972" s="11" t="s">
        <v>73</v>
      </c>
      <c r="B972" s="118">
        <v>45098</v>
      </c>
      <c r="C972" s="126" t="s">
        <v>1938</v>
      </c>
      <c r="D972" s="5" t="s">
        <v>7660</v>
      </c>
    </row>
    <row r="973" spans="1:4">
      <c r="A973" s="9" t="s">
        <v>3771</v>
      </c>
      <c r="B973" s="5"/>
    </row>
    <row r="974" spans="1:4">
      <c r="A974" s="6" t="s">
        <v>3768</v>
      </c>
      <c r="B974" t="s">
        <v>7662</v>
      </c>
    </row>
    <row r="975" spans="1:4" s="222" customFormat="1" ht="31.5">
      <c r="A975" s="96" t="s">
        <v>7604</v>
      </c>
      <c r="B975" s="222" t="s">
        <v>7661</v>
      </c>
      <c r="D975" s="170"/>
    </row>
    <row r="976" spans="1:4">
      <c r="A976" s="6" t="s">
        <v>3770</v>
      </c>
      <c r="B976" t="s">
        <v>3942</v>
      </c>
    </row>
    <row r="977" spans="1:2">
      <c r="A977" s="7" t="s">
        <v>4550</v>
      </c>
      <c r="B977" s="5"/>
    </row>
    <row r="978" spans="1:2">
      <c r="A978" s="8" t="s">
        <v>62</v>
      </c>
      <c r="B978" t="s">
        <v>7694</v>
      </c>
    </row>
    <row r="979" spans="1:2">
      <c r="A979" s="8" t="s">
        <v>62</v>
      </c>
      <c r="B979" s="5" t="s">
        <v>3489</v>
      </c>
    </row>
    <row r="980" spans="1:2">
      <c r="A980" s="8" t="s">
        <v>62</v>
      </c>
      <c r="B980" s="5" t="s">
        <v>7695</v>
      </c>
    </row>
    <row r="981" spans="1:2">
      <c r="A981" s="9" t="s">
        <v>3554</v>
      </c>
      <c r="B981" s="5"/>
    </row>
    <row r="982" spans="1:2">
      <c r="A982" s="8" t="s">
        <v>62</v>
      </c>
      <c r="B982" s="5" t="s">
        <v>7696</v>
      </c>
    </row>
    <row r="983" spans="1:2">
      <c r="A983" s="7" t="s">
        <v>1558</v>
      </c>
      <c r="B983" s="5"/>
    </row>
    <row r="984" spans="1:2">
      <c r="A984" s="8" t="s">
        <v>62</v>
      </c>
      <c r="B984" s="5" t="s">
        <v>7697</v>
      </c>
    </row>
    <row r="985" spans="1:2">
      <c r="A985" s="9" t="s">
        <v>7611</v>
      </c>
      <c r="B985" s="5"/>
    </row>
    <row r="986" spans="1:2">
      <c r="A986" s="6" t="s">
        <v>1586</v>
      </c>
      <c r="B986" t="s">
        <v>7698</v>
      </c>
    </row>
    <row r="987" spans="1:2">
      <c r="A987" s="9" t="s">
        <v>1626</v>
      </c>
      <c r="B987" s="5"/>
    </row>
    <row r="988" spans="1:2">
      <c r="A988" s="6" t="s">
        <v>1586</v>
      </c>
      <c r="B988" t="s">
        <v>7699</v>
      </c>
    </row>
    <row r="989" spans="1:2">
      <c r="A989" s="5" t="s">
        <v>1766</v>
      </c>
    </row>
    <row r="990" spans="1:2">
      <c r="A990" s="6" t="s">
        <v>62</v>
      </c>
      <c r="B990" t="s">
        <v>7700</v>
      </c>
    </row>
    <row r="991" spans="1:2">
      <c r="A991" s="5" t="s">
        <v>1999</v>
      </c>
    </row>
    <row r="992" spans="1:2">
      <c r="A992" s="6" t="s">
        <v>62</v>
      </c>
      <c r="B992" t="s">
        <v>7701</v>
      </c>
    </row>
    <row r="993" spans="1:4">
      <c r="A993" s="11" t="s">
        <v>73</v>
      </c>
      <c r="B993" s="118">
        <v>45097</v>
      </c>
      <c r="C993" s="126" t="s">
        <v>1938</v>
      </c>
      <c r="D993" s="5" t="s">
        <v>7594</v>
      </c>
    </row>
    <row r="994" spans="1:4">
      <c r="A994" s="9" t="s">
        <v>3771</v>
      </c>
      <c r="B994" s="5"/>
    </row>
    <row r="995" spans="1:4">
      <c r="A995" s="6" t="s">
        <v>3768</v>
      </c>
      <c r="B995" t="s">
        <v>2822</v>
      </c>
    </row>
    <row r="996" spans="1:4">
      <c r="A996" s="6" t="s">
        <v>3769</v>
      </c>
      <c r="B996" t="s">
        <v>7595</v>
      </c>
    </row>
    <row r="997" spans="1:4">
      <c r="A997" s="6" t="s">
        <v>3770</v>
      </c>
      <c r="B997" t="s">
        <v>3966</v>
      </c>
    </row>
    <row r="998" spans="1:4">
      <c r="A998" s="7" t="s">
        <v>4550</v>
      </c>
      <c r="B998" s="5"/>
    </row>
    <row r="999" spans="1:4">
      <c r="A999" s="8" t="s">
        <v>62</v>
      </c>
      <c r="B999" t="s">
        <v>7651</v>
      </c>
    </row>
    <row r="1000" spans="1:4">
      <c r="A1000" s="8" t="s">
        <v>62</v>
      </c>
      <c r="B1000" s="5" t="s">
        <v>7652</v>
      </c>
    </row>
    <row r="1001" spans="1:4">
      <c r="A1001" s="8" t="s">
        <v>62</v>
      </c>
      <c r="B1001" s="5" t="s">
        <v>7653</v>
      </c>
    </row>
    <row r="1002" spans="1:4">
      <c r="A1002" s="9" t="s">
        <v>3554</v>
      </c>
      <c r="B1002" s="5"/>
    </row>
    <row r="1003" spans="1:4">
      <c r="A1003" s="8" t="s">
        <v>62</v>
      </c>
      <c r="B1003" s="5" t="s">
        <v>7654</v>
      </c>
    </row>
    <row r="1004" spans="1:4">
      <c r="A1004" s="7" t="s">
        <v>1558</v>
      </c>
      <c r="B1004" s="5"/>
    </row>
    <row r="1005" spans="1:4">
      <c r="A1005" s="8" t="s">
        <v>62</v>
      </c>
      <c r="B1005" s="5" t="s">
        <v>7655</v>
      </c>
    </row>
    <row r="1006" spans="1:4">
      <c r="A1006" s="9" t="s">
        <v>1583</v>
      </c>
      <c r="B1006" s="5"/>
    </row>
    <row r="1007" spans="1:4">
      <c r="A1007" s="6" t="s">
        <v>1586</v>
      </c>
      <c r="B1007" t="s">
        <v>7657</v>
      </c>
    </row>
    <row r="1008" spans="1:4">
      <c r="A1008" s="9" t="s">
        <v>1626</v>
      </c>
      <c r="B1008" s="5"/>
    </row>
    <row r="1009" spans="1:4">
      <c r="A1009" s="6" t="s">
        <v>1586</v>
      </c>
      <c r="B1009" t="s">
        <v>7656</v>
      </c>
    </row>
    <row r="1010" spans="1:4">
      <c r="A1010" s="5" t="s">
        <v>1766</v>
      </c>
    </row>
    <row r="1011" spans="1:4">
      <c r="A1011" s="6" t="s">
        <v>62</v>
      </c>
      <c r="B1011" t="s">
        <v>7658</v>
      </c>
    </row>
    <row r="1012" spans="1:4">
      <c r="A1012" s="5" t="s">
        <v>1999</v>
      </c>
    </row>
    <row r="1013" spans="1:4">
      <c r="A1013" s="6" t="s">
        <v>62</v>
      </c>
      <c r="B1013" t="s">
        <v>7659</v>
      </c>
    </row>
    <row r="1014" spans="1:4">
      <c r="A1014" s="11" t="s">
        <v>73</v>
      </c>
      <c r="B1014" s="118">
        <v>45096</v>
      </c>
      <c r="C1014" s="126" t="s">
        <v>1938</v>
      </c>
      <c r="D1014" s="5" t="s">
        <v>7542</v>
      </c>
    </row>
    <row r="1015" spans="1:4">
      <c r="A1015" s="9" t="s">
        <v>3771</v>
      </c>
      <c r="B1015" s="5"/>
    </row>
    <row r="1016" spans="1:4">
      <c r="A1016" s="6" t="s">
        <v>3768</v>
      </c>
      <c r="B1016" t="s">
        <v>7543</v>
      </c>
    </row>
    <row r="1017" spans="1:4">
      <c r="A1017" s="6" t="s">
        <v>3769</v>
      </c>
      <c r="B1017" t="s">
        <v>2197</v>
      </c>
    </row>
    <row r="1018" spans="1:4">
      <c r="A1018" s="6" t="s">
        <v>3770</v>
      </c>
      <c r="B1018" t="s">
        <v>1744</v>
      </c>
    </row>
    <row r="1019" spans="1:4">
      <c r="A1019" s="7" t="s">
        <v>4550</v>
      </c>
      <c r="B1019" s="5"/>
    </row>
    <row r="1020" spans="1:4">
      <c r="A1020" s="8" t="s">
        <v>62</v>
      </c>
      <c r="B1020" t="s">
        <v>7585</v>
      </c>
    </row>
    <row r="1021" spans="1:4">
      <c r="A1021" s="8" t="s">
        <v>62</v>
      </c>
      <c r="B1021" s="5" t="s">
        <v>7586</v>
      </c>
    </row>
    <row r="1022" spans="1:4">
      <c r="A1022" s="8" t="s">
        <v>62</v>
      </c>
      <c r="B1022" s="5" t="s">
        <v>7587</v>
      </c>
    </row>
    <row r="1023" spans="1:4">
      <c r="A1023" s="9" t="s">
        <v>3554</v>
      </c>
      <c r="B1023" s="5"/>
    </row>
    <row r="1024" spans="1:4">
      <c r="A1024" s="8" t="s">
        <v>62</v>
      </c>
      <c r="B1024" s="5" t="s">
        <v>7588</v>
      </c>
    </row>
    <row r="1025" spans="1:4">
      <c r="A1025" s="7" t="s">
        <v>1558</v>
      </c>
      <c r="B1025" s="5"/>
    </row>
    <row r="1026" spans="1:4">
      <c r="A1026" s="8" t="s">
        <v>62</v>
      </c>
      <c r="B1026" s="5" t="s">
        <v>7589</v>
      </c>
    </row>
    <row r="1027" spans="1:4">
      <c r="A1027" s="9" t="s">
        <v>1583</v>
      </c>
      <c r="B1027" s="5"/>
    </row>
    <row r="1028" spans="1:4">
      <c r="A1028" s="6" t="s">
        <v>1586</v>
      </c>
      <c r="B1028" t="s">
        <v>7590</v>
      </c>
    </row>
    <row r="1029" spans="1:4">
      <c r="A1029" s="9" t="s">
        <v>1626</v>
      </c>
      <c r="B1029" s="5"/>
    </row>
    <row r="1030" spans="1:4">
      <c r="A1030" s="6" t="s">
        <v>1586</v>
      </c>
      <c r="B1030" t="s">
        <v>7591</v>
      </c>
    </row>
    <row r="1031" spans="1:4">
      <c r="A1031" s="5" t="s">
        <v>1766</v>
      </c>
    </row>
    <row r="1032" spans="1:4">
      <c r="A1032" s="6" t="s">
        <v>62</v>
      </c>
      <c r="B1032" t="s">
        <v>7592</v>
      </c>
    </row>
    <row r="1033" spans="1:4">
      <c r="A1033" s="5" t="s">
        <v>1999</v>
      </c>
    </row>
    <row r="1034" spans="1:4">
      <c r="A1034" s="6" t="s">
        <v>62</v>
      </c>
      <c r="B1034" t="s">
        <v>7593</v>
      </c>
    </row>
    <row r="1035" spans="1:4">
      <c r="A1035" s="11" t="s">
        <v>73</v>
      </c>
      <c r="B1035" s="118">
        <v>45093</v>
      </c>
      <c r="C1035" s="126" t="s">
        <v>1938</v>
      </c>
      <c r="D1035" s="5" t="s">
        <v>7532</v>
      </c>
    </row>
    <row r="1036" spans="1:4">
      <c r="A1036" s="9" t="s">
        <v>3771</v>
      </c>
      <c r="B1036" s="5"/>
    </row>
    <row r="1037" spans="1:4">
      <c r="A1037" s="6" t="s">
        <v>3768</v>
      </c>
      <c r="B1037" t="s">
        <v>7533</v>
      </c>
    </row>
    <row r="1038" spans="1:4">
      <c r="A1038" s="6" t="s">
        <v>3769</v>
      </c>
      <c r="B1038" t="s">
        <v>1777</v>
      </c>
    </row>
    <row r="1039" spans="1:4">
      <c r="A1039" s="6" t="s">
        <v>3770</v>
      </c>
      <c r="B1039" t="s">
        <v>3842</v>
      </c>
    </row>
    <row r="1040" spans="1:4">
      <c r="A1040" s="7" t="s">
        <v>4550</v>
      </c>
      <c r="B1040" s="5"/>
    </row>
    <row r="1041" spans="1:4">
      <c r="A1041" s="8" t="s">
        <v>62</v>
      </c>
      <c r="B1041" t="s">
        <v>7534</v>
      </c>
    </row>
    <row r="1042" spans="1:4">
      <c r="A1042" s="8" t="s">
        <v>62</v>
      </c>
      <c r="B1042" s="5" t="s">
        <v>7535</v>
      </c>
    </row>
    <row r="1043" spans="1:4">
      <c r="A1043" s="8" t="s">
        <v>62</v>
      </c>
      <c r="B1043" s="5" t="s">
        <v>7536</v>
      </c>
    </row>
    <row r="1044" spans="1:4">
      <c r="A1044" s="9" t="s">
        <v>3554</v>
      </c>
      <c r="B1044" s="5"/>
    </row>
    <row r="1045" spans="1:4">
      <c r="A1045" s="8" t="s">
        <v>62</v>
      </c>
      <c r="B1045" s="5" t="s">
        <v>7537</v>
      </c>
    </row>
    <row r="1046" spans="1:4">
      <c r="A1046" s="7" t="s">
        <v>1558</v>
      </c>
      <c r="B1046" s="5"/>
    </row>
    <row r="1047" spans="1:4">
      <c r="A1047" s="8" t="s">
        <v>62</v>
      </c>
      <c r="B1047" s="5" t="s">
        <v>7538</v>
      </c>
    </row>
    <row r="1048" spans="1:4">
      <c r="A1048" s="9" t="s">
        <v>1583</v>
      </c>
      <c r="B1048" s="5"/>
    </row>
    <row r="1049" spans="1:4">
      <c r="A1049" s="6" t="s">
        <v>1586</v>
      </c>
      <c r="B1049" t="s">
        <v>2365</v>
      </c>
    </row>
    <row r="1050" spans="1:4">
      <c r="A1050" s="9" t="s">
        <v>1626</v>
      </c>
      <c r="B1050" s="5"/>
    </row>
    <row r="1051" spans="1:4">
      <c r="A1051" s="6" t="s">
        <v>1586</v>
      </c>
      <c r="B1051" t="s">
        <v>1904</v>
      </c>
    </row>
    <row r="1052" spans="1:4">
      <c r="A1052" s="5" t="s">
        <v>1766</v>
      </c>
    </row>
    <row r="1053" spans="1:4">
      <c r="A1053" s="6" t="s">
        <v>62</v>
      </c>
      <c r="B1053" t="s">
        <v>7540</v>
      </c>
    </row>
    <row r="1054" spans="1:4">
      <c r="A1054" s="5" t="s">
        <v>1999</v>
      </c>
    </row>
    <row r="1055" spans="1:4">
      <c r="A1055" s="6" t="s">
        <v>62</v>
      </c>
      <c r="B1055" t="s">
        <v>7541</v>
      </c>
    </row>
    <row r="1056" spans="1:4">
      <c r="A1056" s="11" t="s">
        <v>73</v>
      </c>
      <c r="B1056" s="118">
        <v>45092</v>
      </c>
      <c r="C1056" s="126" t="s">
        <v>1938</v>
      </c>
      <c r="D1056" s="5" t="s">
        <v>4784</v>
      </c>
    </row>
    <row r="1057" spans="1:2">
      <c r="A1057" s="9" t="s">
        <v>3771</v>
      </c>
      <c r="B1057" s="5"/>
    </row>
    <row r="1058" spans="1:2">
      <c r="A1058" s="6" t="s">
        <v>3768</v>
      </c>
      <c r="B1058" t="s">
        <v>4785</v>
      </c>
    </row>
    <row r="1059" spans="1:2">
      <c r="A1059" s="6" t="s">
        <v>3769</v>
      </c>
      <c r="B1059" t="s">
        <v>4786</v>
      </c>
    </row>
    <row r="1060" spans="1:2">
      <c r="A1060" s="6" t="s">
        <v>3770</v>
      </c>
      <c r="B1060" t="s">
        <v>3842</v>
      </c>
    </row>
    <row r="1061" spans="1:2">
      <c r="A1061" s="7" t="s">
        <v>4550</v>
      </c>
      <c r="B1061" s="5"/>
    </row>
    <row r="1062" spans="1:2">
      <c r="A1062" s="8" t="s">
        <v>62</v>
      </c>
      <c r="B1062" t="s">
        <v>7524</v>
      </c>
    </row>
    <row r="1063" spans="1:2">
      <c r="A1063" s="8" t="s">
        <v>62</v>
      </c>
      <c r="B1063" s="5" t="s">
        <v>7525</v>
      </c>
    </row>
    <row r="1064" spans="1:2">
      <c r="A1064" s="8" t="s">
        <v>62</v>
      </c>
      <c r="B1064" s="5" t="s">
        <v>7526</v>
      </c>
    </row>
    <row r="1065" spans="1:2">
      <c r="A1065" s="9" t="s">
        <v>3554</v>
      </c>
      <c r="B1065" s="5"/>
    </row>
    <row r="1066" spans="1:2">
      <c r="A1066" s="8" t="s">
        <v>62</v>
      </c>
      <c r="B1066" s="5" t="s">
        <v>7527</v>
      </c>
    </row>
    <row r="1067" spans="1:2">
      <c r="A1067" s="7" t="s">
        <v>1558</v>
      </c>
      <c r="B1067" s="5"/>
    </row>
    <row r="1068" spans="1:2">
      <c r="A1068" s="8" t="s">
        <v>62</v>
      </c>
      <c r="B1068" s="5" t="s">
        <v>7528</v>
      </c>
    </row>
    <row r="1069" spans="1:2">
      <c r="A1069" s="9" t="s">
        <v>1583</v>
      </c>
      <c r="B1069" s="5"/>
    </row>
    <row r="1070" spans="1:2">
      <c r="A1070" s="6" t="s">
        <v>1586</v>
      </c>
      <c r="B1070" t="s">
        <v>7529</v>
      </c>
    </row>
    <row r="1071" spans="1:2">
      <c r="A1071" s="9" t="s">
        <v>1626</v>
      </c>
      <c r="B1071" s="5"/>
    </row>
    <row r="1072" spans="1:2">
      <c r="A1072" s="6" t="s">
        <v>1586</v>
      </c>
      <c r="B1072" t="s">
        <v>1690</v>
      </c>
    </row>
    <row r="1073" spans="1:4">
      <c r="A1073" s="5" t="s">
        <v>1766</v>
      </c>
    </row>
    <row r="1074" spans="1:4">
      <c r="A1074" s="6" t="s">
        <v>62</v>
      </c>
      <c r="B1074" t="s">
        <v>7530</v>
      </c>
    </row>
    <row r="1075" spans="1:4">
      <c r="A1075" s="5" t="s">
        <v>1999</v>
      </c>
    </row>
    <row r="1076" spans="1:4">
      <c r="A1076" s="6" t="s">
        <v>62</v>
      </c>
      <c r="B1076" t="s">
        <v>7531</v>
      </c>
    </row>
    <row r="1077" spans="1:4">
      <c r="A1077" s="11" t="s">
        <v>73</v>
      </c>
      <c r="B1077" s="118">
        <v>45091</v>
      </c>
      <c r="C1077" s="126" t="s">
        <v>1938</v>
      </c>
      <c r="D1077" s="5" t="s">
        <v>4758</v>
      </c>
    </row>
    <row r="1078" spans="1:4">
      <c r="A1078" s="9" t="s">
        <v>3771</v>
      </c>
      <c r="B1078" s="5"/>
    </row>
    <row r="1079" spans="1:4">
      <c r="A1079" s="6" t="s">
        <v>3768</v>
      </c>
      <c r="B1079" t="s">
        <v>3967</v>
      </c>
    </row>
    <row r="1080" spans="1:4">
      <c r="A1080" s="6" t="s">
        <v>3769</v>
      </c>
      <c r="B1080" t="s">
        <v>4759</v>
      </c>
    </row>
    <row r="1081" spans="1:4">
      <c r="A1081" s="6" t="s">
        <v>3770</v>
      </c>
      <c r="B1081" t="s">
        <v>3775</v>
      </c>
    </row>
    <row r="1082" spans="1:4">
      <c r="A1082" s="7" t="s">
        <v>4550</v>
      </c>
      <c r="B1082" s="5"/>
    </row>
    <row r="1083" spans="1:4">
      <c r="A1083" s="8" t="s">
        <v>62</v>
      </c>
      <c r="B1083" t="s">
        <v>4776</v>
      </c>
    </row>
    <row r="1084" spans="1:4">
      <c r="A1084" s="8" t="s">
        <v>62</v>
      </c>
      <c r="B1084" s="5" t="s">
        <v>4777</v>
      </c>
    </row>
    <row r="1085" spans="1:4">
      <c r="A1085" s="8" t="s">
        <v>62</v>
      </c>
      <c r="B1085" s="5" t="s">
        <v>4778</v>
      </c>
    </row>
    <row r="1086" spans="1:4">
      <c r="A1086" s="9" t="s">
        <v>3554</v>
      </c>
      <c r="B1086" s="5"/>
    </row>
    <row r="1087" spans="1:4">
      <c r="A1087" s="8" t="s">
        <v>62</v>
      </c>
      <c r="B1087" s="5" t="s">
        <v>3730</v>
      </c>
    </row>
    <row r="1088" spans="1:4">
      <c r="A1088" s="7" t="s">
        <v>1558</v>
      </c>
      <c r="B1088" s="5"/>
    </row>
    <row r="1089" spans="1:4">
      <c r="A1089" s="8" t="s">
        <v>62</v>
      </c>
      <c r="B1089" s="5" t="s">
        <v>4779</v>
      </c>
    </row>
    <row r="1090" spans="1:4">
      <c r="A1090" s="9" t="s">
        <v>1583</v>
      </c>
      <c r="B1090" s="5"/>
    </row>
    <row r="1091" spans="1:4">
      <c r="A1091" s="6" t="s">
        <v>1586</v>
      </c>
      <c r="B1091" t="s">
        <v>4780</v>
      </c>
    </row>
    <row r="1092" spans="1:4">
      <c r="A1092" s="9" t="s">
        <v>1626</v>
      </c>
      <c r="B1092" s="5"/>
    </row>
    <row r="1093" spans="1:4">
      <c r="A1093" s="6" t="s">
        <v>1586</v>
      </c>
      <c r="B1093" t="s">
        <v>4781</v>
      </c>
    </row>
    <row r="1094" spans="1:4">
      <c r="A1094" s="5" t="s">
        <v>1766</v>
      </c>
    </row>
    <row r="1095" spans="1:4">
      <c r="A1095" s="6" t="s">
        <v>62</v>
      </c>
      <c r="B1095" t="s">
        <v>4782</v>
      </c>
    </row>
    <row r="1096" spans="1:4">
      <c r="A1096" s="5" t="s">
        <v>1999</v>
      </c>
    </row>
    <row r="1097" spans="1:4">
      <c r="A1097" s="6" t="s">
        <v>62</v>
      </c>
      <c r="B1097" t="s">
        <v>4783</v>
      </c>
    </row>
    <row r="1098" spans="1:4">
      <c r="A1098" s="11" t="s">
        <v>73</v>
      </c>
      <c r="B1098" s="118">
        <v>45085</v>
      </c>
      <c r="C1098" s="126" t="s">
        <v>1938</v>
      </c>
      <c r="D1098" s="5" t="s">
        <v>4739</v>
      </c>
    </row>
    <row r="1099" spans="1:4">
      <c r="A1099" s="9" t="s">
        <v>3771</v>
      </c>
      <c r="B1099" s="5"/>
    </row>
    <row r="1100" spans="1:4">
      <c r="A1100" s="6" t="s">
        <v>3768</v>
      </c>
      <c r="B1100" t="s">
        <v>4740</v>
      </c>
    </row>
    <row r="1101" spans="1:4">
      <c r="A1101" s="6" t="s">
        <v>3769</v>
      </c>
      <c r="B1101" t="s">
        <v>4741</v>
      </c>
    </row>
    <row r="1102" spans="1:4">
      <c r="A1102" s="6" t="s">
        <v>3770</v>
      </c>
      <c r="B1102" t="s">
        <v>1744</v>
      </c>
    </row>
    <row r="1103" spans="1:4">
      <c r="A1103" s="7" t="s">
        <v>4550</v>
      </c>
      <c r="B1103" s="5"/>
    </row>
    <row r="1104" spans="1:4">
      <c r="A1104" s="8" t="s">
        <v>62</v>
      </c>
      <c r="B1104" t="s">
        <v>4749</v>
      </c>
    </row>
    <row r="1105" spans="1:4">
      <c r="A1105" s="8" t="s">
        <v>62</v>
      </c>
      <c r="B1105" s="5" t="s">
        <v>4750</v>
      </c>
    </row>
    <row r="1106" spans="1:4">
      <c r="A1106" s="8" t="s">
        <v>62</v>
      </c>
      <c r="B1106" s="5" t="s">
        <v>4751</v>
      </c>
    </row>
    <row r="1107" spans="1:4">
      <c r="A1107" s="9" t="s">
        <v>3554</v>
      </c>
      <c r="B1107" s="5"/>
    </row>
    <row r="1108" spans="1:4">
      <c r="A1108" s="8" t="s">
        <v>62</v>
      </c>
      <c r="B1108" s="5" t="s">
        <v>4752</v>
      </c>
    </row>
    <row r="1109" spans="1:4">
      <c r="A1109" s="7" t="s">
        <v>1558</v>
      </c>
      <c r="B1109" s="5"/>
    </row>
    <row r="1110" spans="1:4">
      <c r="A1110" s="8" t="s">
        <v>62</v>
      </c>
      <c r="B1110" s="5" t="s">
        <v>4753</v>
      </c>
    </row>
    <row r="1111" spans="1:4">
      <c r="A1111" s="9" t="s">
        <v>1583</v>
      </c>
      <c r="B1111" s="5"/>
    </row>
    <row r="1112" spans="1:4">
      <c r="A1112" s="6" t="s">
        <v>1586</v>
      </c>
      <c r="B1112" t="s">
        <v>4754</v>
      </c>
    </row>
    <row r="1113" spans="1:4">
      <c r="A1113" s="9" t="s">
        <v>1626</v>
      </c>
      <c r="B1113" s="5"/>
    </row>
    <row r="1114" spans="1:4">
      <c r="A1114" s="6" t="s">
        <v>1586</v>
      </c>
      <c r="B1114" t="s">
        <v>4755</v>
      </c>
    </row>
    <row r="1115" spans="1:4">
      <c r="A1115" s="5" t="s">
        <v>1766</v>
      </c>
    </row>
    <row r="1116" spans="1:4">
      <c r="A1116" s="6" t="s">
        <v>62</v>
      </c>
      <c r="B1116" t="s">
        <v>4756</v>
      </c>
    </row>
    <row r="1117" spans="1:4">
      <c r="A1117" s="5" t="s">
        <v>1999</v>
      </c>
    </row>
    <row r="1118" spans="1:4">
      <c r="A1118" s="6" t="s">
        <v>62</v>
      </c>
      <c r="B1118" t="s">
        <v>4757</v>
      </c>
    </row>
    <row r="1119" spans="1:4">
      <c r="A1119" s="11" t="s">
        <v>73</v>
      </c>
      <c r="B1119" s="118">
        <v>45084</v>
      </c>
      <c r="C1119" s="126" t="s">
        <v>1938</v>
      </c>
      <c r="D1119" s="5" t="s">
        <v>4727</v>
      </c>
    </row>
    <row r="1120" spans="1:4">
      <c r="A1120" s="9" t="s">
        <v>3771</v>
      </c>
      <c r="B1120" s="5"/>
    </row>
    <row r="1121" spans="1:2">
      <c r="A1121" s="6" t="s">
        <v>3768</v>
      </c>
      <c r="B1121" t="s">
        <v>4728</v>
      </c>
    </row>
    <row r="1122" spans="1:2">
      <c r="A1122" s="6" t="s">
        <v>3769</v>
      </c>
      <c r="B1122" t="s">
        <v>4729</v>
      </c>
    </row>
    <row r="1123" spans="1:2">
      <c r="A1123" s="6" t="s">
        <v>3770</v>
      </c>
      <c r="B1123" t="s">
        <v>3842</v>
      </c>
    </row>
    <row r="1124" spans="1:2">
      <c r="A1124" s="7" t="s">
        <v>4550</v>
      </c>
      <c r="B1124" s="5"/>
    </row>
    <row r="1125" spans="1:2">
      <c r="A1125" s="8" t="s">
        <v>62</v>
      </c>
      <c r="B1125" t="s">
        <v>4730</v>
      </c>
    </row>
    <row r="1126" spans="1:2">
      <c r="A1126" s="8" t="s">
        <v>62</v>
      </c>
      <c r="B1126" s="5" t="s">
        <v>4731</v>
      </c>
    </row>
    <row r="1127" spans="1:2">
      <c r="A1127" s="8" t="s">
        <v>62</v>
      </c>
      <c r="B1127" s="5" t="s">
        <v>4732</v>
      </c>
    </row>
    <row r="1128" spans="1:2">
      <c r="A1128" s="9" t="s">
        <v>3554</v>
      </c>
      <c r="B1128" s="5"/>
    </row>
    <row r="1129" spans="1:2">
      <c r="A1129" s="8" t="s">
        <v>62</v>
      </c>
      <c r="B1129" s="5" t="s">
        <v>4733</v>
      </c>
    </row>
    <row r="1130" spans="1:2">
      <c r="A1130" s="7" t="s">
        <v>1558</v>
      </c>
      <c r="B1130" s="5"/>
    </row>
    <row r="1131" spans="1:2">
      <c r="A1131" s="8" t="s">
        <v>62</v>
      </c>
      <c r="B1131" s="5" t="s">
        <v>4734</v>
      </c>
    </row>
    <row r="1132" spans="1:2">
      <c r="A1132" s="9" t="s">
        <v>1583</v>
      </c>
      <c r="B1132" s="5"/>
    </row>
    <row r="1133" spans="1:2">
      <c r="A1133" s="6" t="s">
        <v>1586</v>
      </c>
      <c r="B1133" t="s">
        <v>4735</v>
      </c>
    </row>
    <row r="1134" spans="1:2">
      <c r="A1134" s="9" t="s">
        <v>1626</v>
      </c>
      <c r="B1134" s="5"/>
    </row>
    <row r="1135" spans="1:2">
      <c r="A1135" s="6" t="s">
        <v>1586</v>
      </c>
      <c r="B1135" t="s">
        <v>4736</v>
      </c>
    </row>
    <row r="1136" spans="1:2">
      <c r="A1136" s="5" t="s">
        <v>1766</v>
      </c>
    </row>
    <row r="1137" spans="1:4">
      <c r="A1137" s="6" t="s">
        <v>62</v>
      </c>
      <c r="B1137" t="s">
        <v>4737</v>
      </c>
    </row>
    <row r="1138" spans="1:4">
      <c r="A1138" s="5" t="s">
        <v>1999</v>
      </c>
    </row>
    <row r="1139" spans="1:4">
      <c r="A1139" s="6" t="s">
        <v>62</v>
      </c>
      <c r="B1139" t="s">
        <v>4738</v>
      </c>
    </row>
    <row r="1140" spans="1:4">
      <c r="A1140" s="11" t="s">
        <v>73</v>
      </c>
      <c r="B1140" s="118">
        <v>45083</v>
      </c>
      <c r="C1140" s="126" t="s">
        <v>1938</v>
      </c>
      <c r="D1140" s="5" t="s">
        <v>4638</v>
      </c>
    </row>
    <row r="1141" spans="1:4">
      <c r="A1141" s="9" t="s">
        <v>3771</v>
      </c>
      <c r="B1141" s="5"/>
    </row>
    <row r="1142" spans="1:4">
      <c r="A1142" s="6" t="s">
        <v>3768</v>
      </c>
      <c r="B1142" t="s">
        <v>4639</v>
      </c>
    </row>
    <row r="1143" spans="1:4">
      <c r="A1143" s="6" t="s">
        <v>3769</v>
      </c>
      <c r="B1143" t="s">
        <v>4640</v>
      </c>
    </row>
    <row r="1144" spans="1:4">
      <c r="A1144" s="6" t="s">
        <v>3770</v>
      </c>
      <c r="B1144" t="s">
        <v>3842</v>
      </c>
    </row>
    <row r="1145" spans="1:4">
      <c r="A1145" s="7" t="s">
        <v>4550</v>
      </c>
      <c r="B1145" s="5"/>
    </row>
    <row r="1146" spans="1:4">
      <c r="A1146" s="8" t="s">
        <v>62</v>
      </c>
      <c r="B1146" t="s">
        <v>4721</v>
      </c>
    </row>
    <row r="1147" spans="1:4">
      <c r="A1147" s="8" t="s">
        <v>62</v>
      </c>
      <c r="B1147" s="5" t="s">
        <v>4722</v>
      </c>
    </row>
    <row r="1148" spans="1:4">
      <c r="A1148" s="8" t="s">
        <v>62</v>
      </c>
      <c r="B1148" s="5" t="s">
        <v>4723</v>
      </c>
    </row>
    <row r="1149" spans="1:4">
      <c r="A1149" s="9" t="s">
        <v>3554</v>
      </c>
      <c r="B1149" s="5"/>
    </row>
    <row r="1150" spans="1:4">
      <c r="A1150" s="8" t="s">
        <v>62</v>
      </c>
      <c r="B1150" s="5"/>
    </row>
    <row r="1151" spans="1:4">
      <c r="A1151" s="7" t="s">
        <v>1558</v>
      </c>
      <c r="B1151" s="5"/>
    </row>
    <row r="1152" spans="1:4">
      <c r="A1152" s="8" t="s">
        <v>62</v>
      </c>
      <c r="B1152" s="5" t="s">
        <v>4724</v>
      </c>
    </row>
    <row r="1153" spans="1:4">
      <c r="A1153" s="9" t="s">
        <v>1583</v>
      </c>
      <c r="B1153" s="5"/>
    </row>
    <row r="1154" spans="1:4">
      <c r="A1154" s="6" t="s">
        <v>1586</v>
      </c>
    </row>
    <row r="1155" spans="1:4">
      <c r="A1155" s="9" t="s">
        <v>1626</v>
      </c>
      <c r="B1155" s="5"/>
    </row>
    <row r="1156" spans="1:4">
      <c r="A1156" s="6" t="s">
        <v>1586</v>
      </c>
    </row>
    <row r="1157" spans="1:4">
      <c r="A1157" s="5" t="s">
        <v>1766</v>
      </c>
    </row>
    <row r="1158" spans="1:4">
      <c r="A1158" s="6" t="s">
        <v>62</v>
      </c>
      <c r="B1158" t="s">
        <v>4725</v>
      </c>
    </row>
    <row r="1159" spans="1:4">
      <c r="A1159" s="5" t="s">
        <v>1999</v>
      </c>
    </row>
    <row r="1160" spans="1:4">
      <c r="A1160" s="6" t="s">
        <v>62</v>
      </c>
      <c r="B1160" t="s">
        <v>4726</v>
      </c>
    </row>
    <row r="1161" spans="1:4">
      <c r="A1161" s="11" t="s">
        <v>73</v>
      </c>
      <c r="B1161" s="118">
        <v>45082</v>
      </c>
      <c r="C1161" s="126" t="s">
        <v>1938</v>
      </c>
      <c r="D1161" s="5" t="s">
        <v>4625</v>
      </c>
    </row>
    <row r="1162" spans="1:4">
      <c r="A1162" s="9" t="s">
        <v>3771</v>
      </c>
      <c r="B1162" s="5"/>
    </row>
    <row r="1163" spans="1:4">
      <c r="A1163" s="6" t="s">
        <v>3768</v>
      </c>
      <c r="B1163" t="s">
        <v>4626</v>
      </c>
    </row>
    <row r="1164" spans="1:4">
      <c r="A1164" s="6" t="s">
        <v>3769</v>
      </c>
      <c r="B1164" t="s">
        <v>4627</v>
      </c>
    </row>
    <row r="1165" spans="1:4">
      <c r="A1165" s="6" t="s">
        <v>3770</v>
      </c>
      <c r="B1165" t="s">
        <v>4467</v>
      </c>
    </row>
    <row r="1166" spans="1:4">
      <c r="A1166" s="7" t="s">
        <v>4550</v>
      </c>
      <c r="B1166" s="5"/>
    </row>
    <row r="1167" spans="1:4">
      <c r="A1167" s="8" t="s">
        <v>62</v>
      </c>
      <c r="B1167" t="s">
        <v>4630</v>
      </c>
    </row>
    <row r="1168" spans="1:4">
      <c r="A1168" s="8" t="s">
        <v>62</v>
      </c>
      <c r="B1168" s="5" t="s">
        <v>4631</v>
      </c>
    </row>
    <row r="1169" spans="1:4">
      <c r="A1169" s="8" t="s">
        <v>62</v>
      </c>
      <c r="B1169" s="5" t="s">
        <v>4632</v>
      </c>
    </row>
    <row r="1170" spans="1:4">
      <c r="A1170" s="9" t="s">
        <v>3554</v>
      </c>
      <c r="B1170" s="5"/>
    </row>
    <row r="1171" spans="1:4">
      <c r="A1171" s="8" t="s">
        <v>62</v>
      </c>
      <c r="B1171" s="5" t="s">
        <v>4633</v>
      </c>
    </row>
    <row r="1172" spans="1:4">
      <c r="A1172" s="7" t="s">
        <v>1558</v>
      </c>
      <c r="B1172" s="5"/>
    </row>
    <row r="1173" spans="1:4">
      <c r="A1173" s="8" t="s">
        <v>62</v>
      </c>
      <c r="B1173" s="5" t="s">
        <v>4634</v>
      </c>
    </row>
    <row r="1174" spans="1:4">
      <c r="A1174" s="9" t="s">
        <v>1583</v>
      </c>
      <c r="B1174" s="5"/>
    </row>
    <row r="1175" spans="1:4">
      <c r="A1175" s="6" t="s">
        <v>1586</v>
      </c>
      <c r="B1175" t="s">
        <v>3765</v>
      </c>
    </row>
    <row r="1176" spans="1:4">
      <c r="A1176" s="9" t="s">
        <v>1626</v>
      </c>
      <c r="B1176" s="5"/>
    </row>
    <row r="1177" spans="1:4">
      <c r="A1177" s="6" t="s">
        <v>1586</v>
      </c>
      <c r="B1177" t="s">
        <v>4635</v>
      </c>
    </row>
    <row r="1178" spans="1:4">
      <c r="A1178" s="5" t="s">
        <v>1766</v>
      </c>
    </row>
    <row r="1179" spans="1:4">
      <c r="A1179" s="6" t="s">
        <v>62</v>
      </c>
      <c r="B1179" t="s">
        <v>4636</v>
      </c>
    </row>
    <row r="1180" spans="1:4">
      <c r="A1180" s="5" t="s">
        <v>1999</v>
      </c>
    </row>
    <row r="1181" spans="1:4">
      <c r="A1181" s="6" t="s">
        <v>62</v>
      </c>
      <c r="B1181" t="s">
        <v>4637</v>
      </c>
    </row>
    <row r="1182" spans="1:4">
      <c r="A1182" s="11" t="s">
        <v>73</v>
      </c>
      <c r="B1182" s="118">
        <v>45081</v>
      </c>
      <c r="C1182" s="126" t="s">
        <v>1938</v>
      </c>
      <c r="D1182" s="5" t="s">
        <v>4614</v>
      </c>
    </row>
    <row r="1183" spans="1:4">
      <c r="A1183" s="9" t="s">
        <v>3771</v>
      </c>
      <c r="B1183" s="5"/>
    </row>
    <row r="1184" spans="1:4">
      <c r="A1184" s="6" t="s">
        <v>3768</v>
      </c>
      <c r="B1184" t="s">
        <v>4615</v>
      </c>
    </row>
    <row r="1185" spans="1:2">
      <c r="A1185" s="6" t="s">
        <v>3769</v>
      </c>
      <c r="B1185" t="s">
        <v>4616</v>
      </c>
    </row>
    <row r="1186" spans="1:2">
      <c r="A1186" s="6" t="s">
        <v>3770</v>
      </c>
      <c r="B1186" t="s">
        <v>3942</v>
      </c>
    </row>
    <row r="1187" spans="1:2">
      <c r="A1187" s="7" t="s">
        <v>4550</v>
      </c>
      <c r="B1187" s="5"/>
    </row>
    <row r="1188" spans="1:2">
      <c r="A1188" s="8" t="s">
        <v>62</v>
      </c>
      <c r="B1188" t="s">
        <v>4618</v>
      </c>
    </row>
    <row r="1189" spans="1:2">
      <c r="A1189" s="8" t="s">
        <v>62</v>
      </c>
      <c r="B1189" s="5" t="s">
        <v>4619</v>
      </c>
    </row>
    <row r="1190" spans="1:2">
      <c r="A1190" s="8" t="s">
        <v>62</v>
      </c>
      <c r="B1190" s="5" t="s">
        <v>4620</v>
      </c>
    </row>
    <row r="1191" spans="1:2">
      <c r="A1191" s="9" t="s">
        <v>3554</v>
      </c>
      <c r="B1191" s="5"/>
    </row>
    <row r="1192" spans="1:2">
      <c r="A1192" s="8" t="s">
        <v>62</v>
      </c>
      <c r="B1192" s="5" t="s">
        <v>4621</v>
      </c>
    </row>
    <row r="1193" spans="1:2">
      <c r="A1193" s="7" t="s">
        <v>1558</v>
      </c>
      <c r="B1193" s="5"/>
    </row>
    <row r="1194" spans="1:2">
      <c r="A1194" s="8" t="s">
        <v>62</v>
      </c>
      <c r="B1194" s="5" t="s">
        <v>4622</v>
      </c>
    </row>
    <row r="1195" spans="1:2">
      <c r="A1195" s="9" t="s">
        <v>1583</v>
      </c>
      <c r="B1195" s="5"/>
    </row>
    <row r="1196" spans="1:2">
      <c r="A1196" s="6" t="s">
        <v>1586</v>
      </c>
      <c r="B1196" t="s">
        <v>4623</v>
      </c>
    </row>
    <row r="1197" spans="1:2">
      <c r="A1197" s="9" t="s">
        <v>1626</v>
      </c>
      <c r="B1197" s="5"/>
    </row>
    <row r="1198" spans="1:2">
      <c r="A1198" s="6" t="s">
        <v>1586</v>
      </c>
      <c r="B1198" t="s">
        <v>4624</v>
      </c>
    </row>
    <row r="1199" spans="1:2">
      <c r="A1199" s="5" t="s">
        <v>1766</v>
      </c>
    </row>
    <row r="1200" spans="1:2">
      <c r="A1200" s="6" t="s">
        <v>62</v>
      </c>
      <c r="B1200" t="s">
        <v>4628</v>
      </c>
    </row>
    <row r="1201" spans="1:4">
      <c r="A1201" s="5" t="s">
        <v>1999</v>
      </c>
    </row>
    <row r="1202" spans="1:4">
      <c r="A1202" s="6" t="s">
        <v>62</v>
      </c>
      <c r="B1202" t="s">
        <v>4629</v>
      </c>
    </row>
    <row r="1203" spans="1:4">
      <c r="A1203" s="11" t="s">
        <v>73</v>
      </c>
      <c r="B1203" s="118">
        <v>45077</v>
      </c>
      <c r="C1203" s="126" t="s">
        <v>1938</v>
      </c>
      <c r="D1203" s="5" t="s">
        <v>4595</v>
      </c>
    </row>
    <row r="1204" spans="1:4">
      <c r="A1204" s="9" t="s">
        <v>3771</v>
      </c>
      <c r="B1204" s="5"/>
    </row>
    <row r="1205" spans="1:4">
      <c r="A1205" s="6" t="s">
        <v>3768</v>
      </c>
      <c r="B1205" t="s">
        <v>4596</v>
      </c>
    </row>
    <row r="1206" spans="1:4">
      <c r="A1206" s="6" t="s">
        <v>3769</v>
      </c>
      <c r="B1206" t="s">
        <v>4597</v>
      </c>
    </row>
    <row r="1207" spans="1:4">
      <c r="A1207" s="6" t="s">
        <v>3770</v>
      </c>
      <c r="B1207" t="s">
        <v>3775</v>
      </c>
    </row>
    <row r="1208" spans="1:4">
      <c r="A1208" s="7" t="s">
        <v>4550</v>
      </c>
      <c r="B1208" s="5"/>
    </row>
    <row r="1209" spans="1:4">
      <c r="A1209" s="8" t="s">
        <v>62</v>
      </c>
      <c r="B1209" t="s">
        <v>4604</v>
      </c>
    </row>
    <row r="1210" spans="1:4">
      <c r="A1210" s="8" t="s">
        <v>62</v>
      </c>
      <c r="B1210" s="5" t="s">
        <v>4605</v>
      </c>
    </row>
    <row r="1211" spans="1:4">
      <c r="A1211" s="8" t="s">
        <v>62</v>
      </c>
      <c r="B1211" s="5" t="s">
        <v>4606</v>
      </c>
    </row>
    <row r="1212" spans="1:4">
      <c r="A1212" s="9" t="s">
        <v>3554</v>
      </c>
      <c r="B1212" s="5"/>
    </row>
    <row r="1213" spans="1:4">
      <c r="A1213" s="8" t="s">
        <v>62</v>
      </c>
      <c r="B1213" s="5" t="s">
        <v>1410</v>
      </c>
    </row>
    <row r="1214" spans="1:4">
      <c r="A1214" s="7" t="s">
        <v>1558</v>
      </c>
      <c r="B1214" s="5"/>
    </row>
    <row r="1215" spans="1:4">
      <c r="A1215" s="8" t="s">
        <v>62</v>
      </c>
      <c r="B1215" s="5" t="s">
        <v>4607</v>
      </c>
    </row>
    <row r="1216" spans="1:4">
      <c r="A1216" s="9" t="s">
        <v>1583</v>
      </c>
      <c r="B1216" s="5"/>
    </row>
    <row r="1217" spans="1:4">
      <c r="A1217" s="6" t="s">
        <v>1586</v>
      </c>
      <c r="B1217" t="s">
        <v>4608</v>
      </c>
    </row>
    <row r="1218" spans="1:4">
      <c r="A1218" s="9" t="s">
        <v>1626</v>
      </c>
      <c r="B1218" s="5"/>
    </row>
    <row r="1219" spans="1:4">
      <c r="A1219" s="6" t="s">
        <v>1586</v>
      </c>
      <c r="B1219" t="s">
        <v>4609</v>
      </c>
    </row>
    <row r="1220" spans="1:4">
      <c r="A1220" s="5" t="s">
        <v>1766</v>
      </c>
    </row>
    <row r="1221" spans="1:4">
      <c r="A1221" s="6" t="s">
        <v>62</v>
      </c>
      <c r="B1221" t="s">
        <v>4610</v>
      </c>
    </row>
    <row r="1222" spans="1:4">
      <c r="A1222" s="5" t="s">
        <v>1999</v>
      </c>
    </row>
    <row r="1223" spans="1:4">
      <c r="A1223" s="6" t="s">
        <v>62</v>
      </c>
      <c r="B1223" t="s">
        <v>4611</v>
      </c>
    </row>
    <row r="1224" spans="1:4">
      <c r="A1224" s="11" t="s">
        <v>73</v>
      </c>
      <c r="B1224" s="118">
        <v>45076</v>
      </c>
      <c r="C1224" s="126" t="s">
        <v>1938</v>
      </c>
      <c r="D1224" s="5" t="s">
        <v>4564</v>
      </c>
    </row>
    <row r="1225" spans="1:4">
      <c r="A1225" s="9" t="s">
        <v>3771</v>
      </c>
      <c r="B1225" s="5"/>
    </row>
    <row r="1226" spans="1:4">
      <c r="A1226" s="6" t="s">
        <v>3768</v>
      </c>
      <c r="B1226" t="s">
        <v>4566</v>
      </c>
    </row>
    <row r="1227" spans="1:4">
      <c r="A1227" s="6" t="s">
        <v>3769</v>
      </c>
      <c r="B1227" t="s">
        <v>4567</v>
      </c>
    </row>
    <row r="1228" spans="1:4">
      <c r="A1228" s="6" t="s">
        <v>3770</v>
      </c>
      <c r="B1228" t="s">
        <v>4467</v>
      </c>
    </row>
    <row r="1229" spans="1:4">
      <c r="A1229" s="7" t="s">
        <v>4550</v>
      </c>
      <c r="B1229" s="5"/>
    </row>
    <row r="1230" spans="1:4">
      <c r="A1230" s="8" t="s">
        <v>62</v>
      </c>
      <c r="B1230" t="s">
        <v>4589</v>
      </c>
    </row>
    <row r="1231" spans="1:4">
      <c r="A1231" s="8" t="s">
        <v>62</v>
      </c>
      <c r="B1231" s="5" t="s">
        <v>4590</v>
      </c>
    </row>
    <row r="1232" spans="1:4">
      <c r="A1232" s="8" t="s">
        <v>62</v>
      </c>
      <c r="B1232" s="5" t="s">
        <v>4591</v>
      </c>
    </row>
    <row r="1233" spans="1:3">
      <c r="A1233" s="9" t="s">
        <v>3554</v>
      </c>
      <c r="B1233" s="5"/>
    </row>
    <row r="1234" spans="1:3">
      <c r="A1234" s="8" t="s">
        <v>62</v>
      </c>
      <c r="B1234" s="5" t="s">
        <v>1005</v>
      </c>
    </row>
    <row r="1235" spans="1:3">
      <c r="A1235" s="7" t="s">
        <v>1558</v>
      </c>
      <c r="B1235" s="5"/>
    </row>
    <row r="1236" spans="1:3">
      <c r="A1236" s="8" t="s">
        <v>62</v>
      </c>
      <c r="B1236" s="5" t="s">
        <v>4592</v>
      </c>
    </row>
    <row r="1237" spans="1:3">
      <c r="A1237" s="9" t="s">
        <v>1583</v>
      </c>
      <c r="B1237" s="5"/>
    </row>
    <row r="1238" spans="1:3">
      <c r="A1238" s="6" t="s">
        <v>1586</v>
      </c>
      <c r="B1238" t="s">
        <v>4593</v>
      </c>
    </row>
    <row r="1239" spans="1:3">
      <c r="A1239" s="9" t="s">
        <v>1626</v>
      </c>
      <c r="B1239" s="5"/>
    </row>
    <row r="1240" spans="1:3">
      <c r="A1240" s="6" t="s">
        <v>1586</v>
      </c>
      <c r="B1240" t="s">
        <v>4594</v>
      </c>
    </row>
    <row r="1241" spans="1:3">
      <c r="A1241" s="5" t="s">
        <v>1766</v>
      </c>
    </row>
    <row r="1242" spans="1:3">
      <c r="A1242" s="6" t="s">
        <v>62</v>
      </c>
      <c r="B1242" t="s">
        <v>4598</v>
      </c>
    </row>
    <row r="1243" spans="1:3">
      <c r="A1243" s="5" t="s">
        <v>1999</v>
      </c>
    </row>
    <row r="1244" spans="1:3">
      <c r="A1244" s="6" t="s">
        <v>62</v>
      </c>
      <c r="B1244" t="s">
        <v>4599</v>
      </c>
    </row>
    <row r="1245" spans="1:3">
      <c r="A1245" s="11" t="s">
        <v>73</v>
      </c>
      <c r="B1245" s="118">
        <v>45072</v>
      </c>
      <c r="C1245" s="126" t="s">
        <v>1938</v>
      </c>
    </row>
    <row r="1246" spans="1:3">
      <c r="A1246" s="9" t="s">
        <v>3771</v>
      </c>
      <c r="B1246" s="5"/>
    </row>
    <row r="1247" spans="1:3">
      <c r="A1247" s="6" t="s">
        <v>3768</v>
      </c>
    </row>
    <row r="1248" spans="1:3">
      <c r="A1248" s="6" t="s">
        <v>3769</v>
      </c>
    </row>
    <row r="1249" spans="1:2">
      <c r="A1249" s="6" t="s">
        <v>3770</v>
      </c>
    </row>
    <row r="1250" spans="1:2">
      <c r="A1250" s="7" t="s">
        <v>4550</v>
      </c>
      <c r="B1250" s="5"/>
    </row>
    <row r="1251" spans="1:2">
      <c r="A1251" s="8" t="s">
        <v>62</v>
      </c>
      <c r="B1251" t="s">
        <v>4561</v>
      </c>
    </row>
    <row r="1252" spans="1:2">
      <c r="A1252" s="8" t="s">
        <v>62</v>
      </c>
      <c r="B1252" s="5" t="s">
        <v>4562</v>
      </c>
    </row>
    <row r="1253" spans="1:2">
      <c r="A1253" s="8" t="s">
        <v>62</v>
      </c>
      <c r="B1253" s="5" t="s">
        <v>4563</v>
      </c>
    </row>
    <row r="1254" spans="1:2">
      <c r="A1254" s="9" t="s">
        <v>3554</v>
      </c>
      <c r="B1254" s="5"/>
    </row>
    <row r="1255" spans="1:2">
      <c r="A1255" s="8" t="s">
        <v>62</v>
      </c>
      <c r="B1255" s="5"/>
    </row>
    <row r="1256" spans="1:2">
      <c r="A1256" s="7" t="s">
        <v>1558</v>
      </c>
      <c r="B1256" s="5"/>
    </row>
    <row r="1257" spans="1:2">
      <c r="A1257" s="8" t="s">
        <v>62</v>
      </c>
      <c r="B1257" s="5"/>
    </row>
    <row r="1258" spans="1:2">
      <c r="A1258" s="9" t="s">
        <v>1583</v>
      </c>
      <c r="B1258" s="5"/>
    </row>
    <row r="1259" spans="1:2">
      <c r="A1259" s="6" t="s">
        <v>1586</v>
      </c>
    </row>
    <row r="1260" spans="1:2">
      <c r="A1260" s="9" t="s">
        <v>1626</v>
      </c>
      <c r="B1260" s="5"/>
    </row>
    <row r="1261" spans="1:2">
      <c r="A1261" s="6" t="s">
        <v>1586</v>
      </c>
    </row>
    <row r="1262" spans="1:2">
      <c r="A1262" s="5" t="s">
        <v>1766</v>
      </c>
    </row>
    <row r="1263" spans="1:2">
      <c r="A1263" s="6" t="s">
        <v>62</v>
      </c>
    </row>
    <row r="1264" spans="1:2">
      <c r="A1264" s="5" t="s">
        <v>1999</v>
      </c>
    </row>
    <row r="1265" spans="1:4">
      <c r="A1265" s="6" t="s">
        <v>62</v>
      </c>
    </row>
    <row r="1266" spans="1:4">
      <c r="A1266" s="11" t="s">
        <v>73</v>
      </c>
      <c r="B1266" s="118">
        <v>45071</v>
      </c>
      <c r="C1266" s="126" t="s">
        <v>1938</v>
      </c>
      <c r="D1266" s="5" t="s">
        <v>4525</v>
      </c>
    </row>
    <row r="1267" spans="1:4">
      <c r="A1267" s="9" t="s">
        <v>3771</v>
      </c>
      <c r="B1267" s="5"/>
    </row>
    <row r="1268" spans="1:4">
      <c r="A1268" s="6" t="s">
        <v>3768</v>
      </c>
      <c r="B1268" t="s">
        <v>4526</v>
      </c>
    </row>
    <row r="1269" spans="1:4">
      <c r="A1269" s="6" t="s">
        <v>3769</v>
      </c>
      <c r="B1269" t="s">
        <v>4527</v>
      </c>
    </row>
    <row r="1270" spans="1:4">
      <c r="A1270" s="6" t="s">
        <v>3770</v>
      </c>
      <c r="B1270" t="s">
        <v>3775</v>
      </c>
    </row>
    <row r="1271" spans="1:4">
      <c r="A1271" s="7" t="s">
        <v>4549</v>
      </c>
      <c r="B1271" s="5"/>
    </row>
    <row r="1272" spans="1:4">
      <c r="A1272" s="8" t="s">
        <v>62</v>
      </c>
      <c r="B1272" t="s">
        <v>4551</v>
      </c>
    </row>
    <row r="1273" spans="1:4">
      <c r="A1273" s="8" t="s">
        <v>62</v>
      </c>
      <c r="B1273" s="5" t="s">
        <v>4552</v>
      </c>
    </row>
    <row r="1274" spans="1:4">
      <c r="A1274" s="8" t="s">
        <v>62</v>
      </c>
      <c r="B1274" s="5" t="s">
        <v>4553</v>
      </c>
    </row>
    <row r="1275" spans="1:4">
      <c r="A1275" s="9" t="s">
        <v>3554</v>
      </c>
      <c r="B1275" s="5"/>
    </row>
    <row r="1276" spans="1:4">
      <c r="A1276" s="8" t="s">
        <v>62</v>
      </c>
      <c r="B1276" s="5" t="s">
        <v>4554</v>
      </c>
    </row>
    <row r="1277" spans="1:4">
      <c r="A1277" s="7" t="s">
        <v>1558</v>
      </c>
      <c r="B1277" s="5"/>
    </row>
    <row r="1278" spans="1:4">
      <c r="A1278" s="8" t="s">
        <v>62</v>
      </c>
      <c r="B1278" s="5" t="s">
        <v>4555</v>
      </c>
    </row>
    <row r="1279" spans="1:4">
      <c r="A1279" s="9" t="s">
        <v>1583</v>
      </c>
      <c r="B1279" s="5"/>
    </row>
    <row r="1280" spans="1:4">
      <c r="A1280" s="6" t="s">
        <v>1586</v>
      </c>
      <c r="B1280" t="s">
        <v>4556</v>
      </c>
    </row>
    <row r="1281" spans="1:4">
      <c r="A1281" s="9" t="s">
        <v>1626</v>
      </c>
      <c r="B1281" s="5"/>
    </row>
    <row r="1282" spans="1:4">
      <c r="A1282" s="6" t="s">
        <v>1586</v>
      </c>
      <c r="B1282" t="s">
        <v>4557</v>
      </c>
    </row>
    <row r="1283" spans="1:4">
      <c r="A1283" s="5" t="s">
        <v>1766</v>
      </c>
    </row>
    <row r="1284" spans="1:4">
      <c r="A1284" s="6" t="s">
        <v>62</v>
      </c>
      <c r="B1284" t="s">
        <v>4559</v>
      </c>
    </row>
    <row r="1285" spans="1:4">
      <c r="A1285" s="5" t="s">
        <v>1999</v>
      </c>
    </row>
    <row r="1286" spans="1:4">
      <c r="A1286" s="6" t="s">
        <v>62</v>
      </c>
      <c r="B1286" t="s">
        <v>4560</v>
      </c>
    </row>
    <row r="1287" spans="1:4">
      <c r="A1287" s="11" t="s">
        <v>73</v>
      </c>
      <c r="B1287" s="118">
        <v>45070</v>
      </c>
      <c r="C1287" s="126" t="s">
        <v>1938</v>
      </c>
      <c r="D1287" s="5" t="s">
        <v>4511</v>
      </c>
    </row>
    <row r="1288" spans="1:4">
      <c r="A1288" s="9" t="s">
        <v>3771</v>
      </c>
      <c r="B1288" s="5"/>
    </row>
    <row r="1289" spans="1:4">
      <c r="A1289" s="6" t="s">
        <v>3768</v>
      </c>
      <c r="B1289" t="s">
        <v>4513</v>
      </c>
    </row>
    <row r="1290" spans="1:4">
      <c r="A1290" s="6" t="s">
        <v>3769</v>
      </c>
      <c r="B1290" t="s">
        <v>4512</v>
      </c>
    </row>
    <row r="1291" spans="1:4">
      <c r="A1291" s="6" t="s">
        <v>3770</v>
      </c>
      <c r="B1291" t="s">
        <v>3775</v>
      </c>
    </row>
    <row r="1292" spans="1:4">
      <c r="A1292" s="7" t="s">
        <v>1629</v>
      </c>
      <c r="B1292" s="5"/>
    </row>
    <row r="1293" spans="1:4">
      <c r="A1293" s="8" t="s">
        <v>62</v>
      </c>
      <c r="B1293" t="s">
        <v>4516</v>
      </c>
    </row>
    <row r="1294" spans="1:4">
      <c r="A1294" s="8" t="s">
        <v>62</v>
      </c>
      <c r="B1294" s="5" t="s">
        <v>4517</v>
      </c>
    </row>
    <row r="1295" spans="1:4">
      <c r="A1295" s="8" t="s">
        <v>62</v>
      </c>
      <c r="B1295" s="5" t="s">
        <v>4518</v>
      </c>
    </row>
    <row r="1296" spans="1:4">
      <c r="A1296" s="9" t="s">
        <v>3554</v>
      </c>
      <c r="B1296" s="5"/>
    </row>
    <row r="1297" spans="1:4">
      <c r="A1297" s="8" t="s">
        <v>62</v>
      </c>
      <c r="B1297" s="5" t="s">
        <v>4519</v>
      </c>
    </row>
    <row r="1298" spans="1:4">
      <c r="A1298" s="7" t="s">
        <v>1558</v>
      </c>
      <c r="B1298" s="5"/>
    </row>
    <row r="1299" spans="1:4">
      <c r="A1299" s="8" t="s">
        <v>62</v>
      </c>
      <c r="B1299" s="5" t="s">
        <v>4520</v>
      </c>
    </row>
    <row r="1300" spans="1:4">
      <c r="A1300" s="9" t="s">
        <v>1583</v>
      </c>
      <c r="B1300" s="5"/>
    </row>
    <row r="1301" spans="1:4">
      <c r="A1301" s="6" t="s">
        <v>1586</v>
      </c>
      <c r="B1301" t="s">
        <v>4522</v>
      </c>
    </row>
    <row r="1302" spans="1:4">
      <c r="A1302" s="9" t="s">
        <v>1626</v>
      </c>
      <c r="B1302" s="5"/>
    </row>
    <row r="1303" spans="1:4">
      <c r="A1303" s="6" t="s">
        <v>1586</v>
      </c>
      <c r="B1303" t="s">
        <v>4521</v>
      </c>
    </row>
    <row r="1304" spans="1:4">
      <c r="A1304" s="5" t="s">
        <v>1766</v>
      </c>
    </row>
    <row r="1305" spans="1:4">
      <c r="A1305" s="6" t="s">
        <v>62</v>
      </c>
      <c r="B1305" t="s">
        <v>4523</v>
      </c>
    </row>
    <row r="1306" spans="1:4">
      <c r="A1306" s="5" t="s">
        <v>1999</v>
      </c>
    </row>
    <row r="1307" spans="1:4">
      <c r="A1307" s="6" t="s">
        <v>62</v>
      </c>
      <c r="B1307" t="s">
        <v>4524</v>
      </c>
    </row>
    <row r="1308" spans="1:4">
      <c r="A1308" s="11" t="s">
        <v>73</v>
      </c>
      <c r="B1308" s="118">
        <v>45069</v>
      </c>
      <c r="C1308" s="126" t="s">
        <v>1938</v>
      </c>
      <c r="D1308" s="5" t="s">
        <v>4498</v>
      </c>
    </row>
    <row r="1309" spans="1:4">
      <c r="A1309" s="9" t="s">
        <v>3771</v>
      </c>
      <c r="B1309" s="5"/>
    </row>
    <row r="1310" spans="1:4">
      <c r="A1310" s="6" t="s">
        <v>3768</v>
      </c>
      <c r="B1310" t="s">
        <v>4500</v>
      </c>
    </row>
    <row r="1311" spans="1:4">
      <c r="A1311" s="6" t="s">
        <v>3769</v>
      </c>
      <c r="B1311" t="s">
        <v>4499</v>
      </c>
    </row>
    <row r="1312" spans="1:4">
      <c r="A1312" s="6" t="s">
        <v>3770</v>
      </c>
      <c r="B1312" t="s">
        <v>3842</v>
      </c>
    </row>
    <row r="1313" spans="1:2">
      <c r="A1313" s="7" t="s">
        <v>1629</v>
      </c>
      <c r="B1313" s="5"/>
    </row>
    <row r="1314" spans="1:2">
      <c r="A1314" s="8" t="s">
        <v>62</v>
      </c>
      <c r="B1314" t="s">
        <v>4502</v>
      </c>
    </row>
    <row r="1315" spans="1:2">
      <c r="A1315" s="8" t="s">
        <v>62</v>
      </c>
      <c r="B1315" s="5" t="s">
        <v>4503</v>
      </c>
    </row>
    <row r="1316" spans="1:2">
      <c r="A1316" s="8" t="s">
        <v>62</v>
      </c>
      <c r="B1316" s="5" t="s">
        <v>4504</v>
      </c>
    </row>
    <row r="1317" spans="1:2">
      <c r="A1317" s="9" t="s">
        <v>3554</v>
      </c>
      <c r="B1317" s="5"/>
    </row>
    <row r="1318" spans="1:2">
      <c r="A1318" s="8" t="s">
        <v>62</v>
      </c>
      <c r="B1318" s="5" t="s">
        <v>4505</v>
      </c>
    </row>
    <row r="1319" spans="1:2">
      <c r="A1319" s="7" t="s">
        <v>1558</v>
      </c>
      <c r="B1319" s="5"/>
    </row>
    <row r="1320" spans="1:2">
      <c r="A1320" s="8" t="s">
        <v>62</v>
      </c>
      <c r="B1320" s="5" t="s">
        <v>4506</v>
      </c>
    </row>
    <row r="1321" spans="1:2">
      <c r="A1321" s="9" t="s">
        <v>1583</v>
      </c>
      <c r="B1321" s="5"/>
    </row>
    <row r="1322" spans="1:2">
      <c r="A1322" s="6" t="s">
        <v>1586</v>
      </c>
      <c r="B1322" t="s">
        <v>4507</v>
      </c>
    </row>
    <row r="1323" spans="1:2">
      <c r="A1323" s="9" t="s">
        <v>1626</v>
      </c>
      <c r="B1323" s="5"/>
    </row>
    <row r="1324" spans="1:2">
      <c r="A1324" s="6" t="s">
        <v>1586</v>
      </c>
      <c r="B1324" t="s">
        <v>4508</v>
      </c>
    </row>
    <row r="1325" spans="1:2">
      <c r="A1325" s="5" t="s">
        <v>1766</v>
      </c>
    </row>
    <row r="1326" spans="1:2">
      <c r="A1326" s="6" t="s">
        <v>62</v>
      </c>
      <c r="B1326" t="s">
        <v>4509</v>
      </c>
    </row>
    <row r="1327" spans="1:2">
      <c r="A1327" s="5" t="s">
        <v>1999</v>
      </c>
    </row>
    <row r="1328" spans="1:2">
      <c r="A1328" s="6" t="s">
        <v>62</v>
      </c>
      <c r="B1328" t="s">
        <v>4510</v>
      </c>
    </row>
    <row r="1329" spans="1:4">
      <c r="A1329" s="11" t="s">
        <v>73</v>
      </c>
      <c r="B1329" s="118">
        <v>45068</v>
      </c>
      <c r="C1329" s="126" t="s">
        <v>1938</v>
      </c>
      <c r="D1329" s="5" t="s">
        <v>4464</v>
      </c>
    </row>
    <row r="1330" spans="1:4">
      <c r="A1330" s="9" t="s">
        <v>3771</v>
      </c>
      <c r="B1330" s="5"/>
    </row>
    <row r="1331" spans="1:4">
      <c r="A1331" s="6" t="s">
        <v>3768</v>
      </c>
      <c r="B1331" t="s">
        <v>4465</v>
      </c>
    </row>
    <row r="1332" spans="1:4">
      <c r="A1332" s="6" t="s">
        <v>3769</v>
      </c>
      <c r="B1332" t="s">
        <v>4466</v>
      </c>
    </row>
    <row r="1333" spans="1:4">
      <c r="A1333" s="6" t="s">
        <v>3770</v>
      </c>
      <c r="B1333" t="s">
        <v>4467</v>
      </c>
    </row>
    <row r="1334" spans="1:4">
      <c r="A1334" s="7" t="s">
        <v>1629</v>
      </c>
      <c r="B1334" s="5"/>
    </row>
    <row r="1335" spans="1:4">
      <c r="A1335" s="8" t="s">
        <v>62</v>
      </c>
      <c r="B1335" t="s">
        <v>4489</v>
      </c>
    </row>
    <row r="1336" spans="1:4">
      <c r="A1336" s="8" t="s">
        <v>62</v>
      </c>
      <c r="B1336" s="5" t="s">
        <v>4490</v>
      </c>
    </row>
    <row r="1337" spans="1:4">
      <c r="A1337" s="8" t="s">
        <v>62</v>
      </c>
      <c r="B1337" s="5" t="s">
        <v>4491</v>
      </c>
    </row>
    <row r="1338" spans="1:4">
      <c r="A1338" s="9" t="s">
        <v>3554</v>
      </c>
      <c r="B1338" s="5"/>
    </row>
    <row r="1339" spans="1:4">
      <c r="A1339" s="8" t="s">
        <v>62</v>
      </c>
      <c r="B1339" s="5" t="s">
        <v>4492</v>
      </c>
    </row>
    <row r="1340" spans="1:4">
      <c r="A1340" s="7" t="s">
        <v>1558</v>
      </c>
      <c r="B1340" s="5"/>
    </row>
    <row r="1341" spans="1:4">
      <c r="A1341" s="8" t="s">
        <v>62</v>
      </c>
      <c r="B1341" s="5" t="s">
        <v>4493</v>
      </c>
    </row>
    <row r="1342" spans="1:4">
      <c r="A1342" s="9" t="s">
        <v>1583</v>
      </c>
      <c r="B1342" s="5"/>
    </row>
    <row r="1343" spans="1:4">
      <c r="A1343" s="6" t="s">
        <v>1586</v>
      </c>
      <c r="B1343" t="s">
        <v>4494</v>
      </c>
    </row>
    <row r="1344" spans="1:4">
      <c r="A1344" s="9" t="s">
        <v>1626</v>
      </c>
      <c r="B1344" s="5"/>
    </row>
    <row r="1345" spans="1:4">
      <c r="A1345" s="6" t="s">
        <v>1586</v>
      </c>
      <c r="B1345" t="s">
        <v>4495</v>
      </c>
    </row>
    <row r="1346" spans="1:4">
      <c r="A1346" s="5" t="s">
        <v>1766</v>
      </c>
    </row>
    <row r="1347" spans="1:4">
      <c r="A1347" s="6" t="s">
        <v>62</v>
      </c>
      <c r="B1347" t="s">
        <v>4496</v>
      </c>
    </row>
    <row r="1348" spans="1:4">
      <c r="A1348" s="5" t="s">
        <v>1999</v>
      </c>
    </row>
    <row r="1349" spans="1:4">
      <c r="A1349" s="6" t="s">
        <v>62</v>
      </c>
      <c r="B1349" t="s">
        <v>4497</v>
      </c>
    </row>
    <row r="1350" spans="1:4">
      <c r="A1350" s="11" t="s">
        <v>73</v>
      </c>
      <c r="B1350" s="118">
        <v>45064</v>
      </c>
      <c r="C1350" s="126" t="s">
        <v>1938</v>
      </c>
      <c r="D1350" s="5" t="s">
        <v>4436</v>
      </c>
    </row>
    <row r="1351" spans="1:4">
      <c r="A1351" s="9" t="s">
        <v>3771</v>
      </c>
      <c r="B1351" s="5"/>
    </row>
    <row r="1352" spans="1:4">
      <c r="A1352" s="6" t="s">
        <v>3768</v>
      </c>
      <c r="B1352" t="s">
        <v>4446</v>
      </c>
    </row>
    <row r="1353" spans="1:4">
      <c r="A1353" s="6" t="s">
        <v>3769</v>
      </c>
      <c r="B1353" t="s">
        <v>4447</v>
      </c>
    </row>
    <row r="1354" spans="1:4">
      <c r="A1354" s="6" t="s">
        <v>3770</v>
      </c>
      <c r="B1354" t="s">
        <v>3942</v>
      </c>
    </row>
    <row r="1355" spans="1:4">
      <c r="A1355" s="7" t="s">
        <v>1629</v>
      </c>
      <c r="B1355" s="5"/>
    </row>
    <row r="1356" spans="1:4">
      <c r="A1356" s="8" t="s">
        <v>62</v>
      </c>
      <c r="B1356" t="s">
        <v>4448</v>
      </c>
    </row>
    <row r="1357" spans="1:4">
      <c r="A1357" s="8" t="s">
        <v>62</v>
      </c>
      <c r="B1357" s="5" t="s">
        <v>4449</v>
      </c>
    </row>
    <row r="1358" spans="1:4">
      <c r="A1358" s="8" t="s">
        <v>62</v>
      </c>
      <c r="B1358" s="5" t="s">
        <v>4450</v>
      </c>
    </row>
    <row r="1359" spans="1:4">
      <c r="A1359" s="9" t="s">
        <v>3554</v>
      </c>
      <c r="B1359" s="5"/>
    </row>
    <row r="1360" spans="1:4">
      <c r="A1360" s="8" t="s">
        <v>62</v>
      </c>
      <c r="B1360" s="5" t="s">
        <v>4451</v>
      </c>
    </row>
    <row r="1361" spans="1:4">
      <c r="A1361" s="7" t="s">
        <v>1558</v>
      </c>
      <c r="B1361" s="5"/>
    </row>
    <row r="1362" spans="1:4">
      <c r="A1362" s="8" t="s">
        <v>62</v>
      </c>
      <c r="B1362" s="5" t="s">
        <v>4452</v>
      </c>
    </row>
    <row r="1363" spans="1:4">
      <c r="A1363" s="9" t="s">
        <v>1583</v>
      </c>
      <c r="B1363" s="5"/>
    </row>
    <row r="1364" spans="1:4">
      <c r="A1364" s="6" t="s">
        <v>1586</v>
      </c>
      <c r="B1364" t="s">
        <v>4453</v>
      </c>
    </row>
    <row r="1365" spans="1:4">
      <c r="A1365" s="9" t="s">
        <v>1626</v>
      </c>
      <c r="B1365" s="5"/>
    </row>
    <row r="1366" spans="1:4">
      <c r="A1366" s="6" t="s">
        <v>1586</v>
      </c>
      <c r="B1366" t="s">
        <v>4454</v>
      </c>
    </row>
    <row r="1367" spans="1:4">
      <c r="A1367" s="5" t="s">
        <v>1766</v>
      </c>
    </row>
    <row r="1368" spans="1:4">
      <c r="A1368" s="6" t="s">
        <v>62</v>
      </c>
      <c r="B1368" t="s">
        <v>4456</v>
      </c>
    </row>
    <row r="1369" spans="1:4">
      <c r="A1369" s="5" t="s">
        <v>1999</v>
      </c>
    </row>
    <row r="1370" spans="1:4">
      <c r="A1370" s="6" t="s">
        <v>62</v>
      </c>
      <c r="B1370" t="s">
        <v>4457</v>
      </c>
    </row>
    <row r="1371" spans="1:4">
      <c r="A1371" s="11" t="s">
        <v>73</v>
      </c>
      <c r="B1371" s="118">
        <v>45063</v>
      </c>
      <c r="C1371" s="126" t="s">
        <v>1938</v>
      </c>
      <c r="D1371" s="5" t="s">
        <v>4407</v>
      </c>
    </row>
    <row r="1372" spans="1:4">
      <c r="A1372" s="9" t="s">
        <v>3771</v>
      </c>
      <c r="B1372" s="5"/>
    </row>
    <row r="1373" spans="1:4">
      <c r="A1373" s="6" t="s">
        <v>3768</v>
      </c>
      <c r="B1373" t="s">
        <v>4409</v>
      </c>
    </row>
    <row r="1374" spans="1:4">
      <c r="A1374" s="6" t="s">
        <v>3769</v>
      </c>
      <c r="B1374" t="s">
        <v>4412</v>
      </c>
    </row>
    <row r="1375" spans="1:4">
      <c r="A1375" s="6" t="s">
        <v>3770</v>
      </c>
      <c r="B1375" t="s">
        <v>1744</v>
      </c>
    </row>
    <row r="1376" spans="1:4">
      <c r="A1376" s="7" t="s">
        <v>1629</v>
      </c>
      <c r="B1376" s="5"/>
    </row>
    <row r="1377" spans="1:4">
      <c r="A1377" s="8" t="s">
        <v>62</v>
      </c>
      <c r="B1377" t="s">
        <v>4437</v>
      </c>
    </row>
    <row r="1378" spans="1:4">
      <c r="A1378" s="8" t="s">
        <v>62</v>
      </c>
      <c r="B1378" s="5" t="s">
        <v>4438</v>
      </c>
    </row>
    <row r="1379" spans="1:4">
      <c r="A1379" s="8" t="s">
        <v>62</v>
      </c>
      <c r="B1379" s="5" t="s">
        <v>4440</v>
      </c>
    </row>
    <row r="1380" spans="1:4">
      <c r="A1380" s="9" t="s">
        <v>3554</v>
      </c>
      <c r="B1380" s="5"/>
    </row>
    <row r="1381" spans="1:4">
      <c r="A1381" s="8" t="s">
        <v>62</v>
      </c>
      <c r="B1381" s="5" t="s">
        <v>4439</v>
      </c>
    </row>
    <row r="1382" spans="1:4">
      <c r="A1382" s="7" t="s">
        <v>1558</v>
      </c>
      <c r="B1382" s="5"/>
    </row>
    <row r="1383" spans="1:4">
      <c r="A1383" s="8" t="s">
        <v>62</v>
      </c>
      <c r="B1383" s="5" t="s">
        <v>4441</v>
      </c>
    </row>
    <row r="1384" spans="1:4">
      <c r="A1384" s="9" t="s">
        <v>1583</v>
      </c>
      <c r="B1384" s="5"/>
    </row>
    <row r="1385" spans="1:4">
      <c r="A1385" s="6" t="s">
        <v>1586</v>
      </c>
      <c r="B1385" t="s">
        <v>4442</v>
      </c>
    </row>
    <row r="1386" spans="1:4">
      <c r="A1386" s="9" t="s">
        <v>1626</v>
      </c>
      <c r="B1386" s="5"/>
    </row>
    <row r="1387" spans="1:4">
      <c r="A1387" s="6" t="s">
        <v>1586</v>
      </c>
      <c r="B1387" t="s">
        <v>4443</v>
      </c>
    </row>
    <row r="1388" spans="1:4">
      <c r="A1388" s="5" t="s">
        <v>1766</v>
      </c>
    </row>
    <row r="1389" spans="1:4">
      <c r="A1389" s="6" t="s">
        <v>62</v>
      </c>
      <c r="B1389" t="s">
        <v>4444</v>
      </c>
    </row>
    <row r="1390" spans="1:4">
      <c r="A1390" s="5" t="s">
        <v>1999</v>
      </c>
    </row>
    <row r="1391" spans="1:4">
      <c r="A1391" s="6" t="s">
        <v>62</v>
      </c>
      <c r="B1391" t="s">
        <v>4445</v>
      </c>
    </row>
    <row r="1392" spans="1:4">
      <c r="A1392" s="11" t="s">
        <v>73</v>
      </c>
      <c r="B1392" s="118">
        <v>45062</v>
      </c>
      <c r="C1392" s="126" t="s">
        <v>1938</v>
      </c>
      <c r="D1392" s="5" t="s">
        <v>4359</v>
      </c>
    </row>
    <row r="1393" spans="1:2">
      <c r="A1393" s="9" t="s">
        <v>3771</v>
      </c>
      <c r="B1393" s="5"/>
    </row>
    <row r="1394" spans="1:2">
      <c r="A1394" s="6" t="s">
        <v>3768</v>
      </c>
      <c r="B1394" t="s">
        <v>4360</v>
      </c>
    </row>
    <row r="1395" spans="1:2">
      <c r="A1395" s="6" t="s">
        <v>3769</v>
      </c>
      <c r="B1395" t="s">
        <v>4361</v>
      </c>
    </row>
    <row r="1396" spans="1:2">
      <c r="A1396" s="6" t="s">
        <v>3770</v>
      </c>
      <c r="B1396" t="s">
        <v>3842</v>
      </c>
    </row>
    <row r="1397" spans="1:2">
      <c r="A1397" s="7" t="s">
        <v>1629</v>
      </c>
      <c r="B1397" s="5"/>
    </row>
    <row r="1398" spans="1:2">
      <c r="A1398" s="8" t="s">
        <v>62</v>
      </c>
      <c r="B1398" t="s">
        <v>4400</v>
      </c>
    </row>
    <row r="1399" spans="1:2">
      <c r="A1399" s="8" t="s">
        <v>62</v>
      </c>
      <c r="B1399" s="5" t="s">
        <v>4401</v>
      </c>
    </row>
    <row r="1400" spans="1:2">
      <c r="A1400" s="8" t="s">
        <v>62</v>
      </c>
      <c r="B1400" s="5" t="s">
        <v>4402</v>
      </c>
    </row>
    <row r="1401" spans="1:2">
      <c r="A1401" s="9" t="s">
        <v>3554</v>
      </c>
      <c r="B1401" s="5"/>
    </row>
    <row r="1402" spans="1:2">
      <c r="A1402" s="8" t="s">
        <v>62</v>
      </c>
      <c r="B1402" s="5" t="s">
        <v>1410</v>
      </c>
    </row>
    <row r="1403" spans="1:2">
      <c r="A1403" s="7" t="s">
        <v>1558</v>
      </c>
      <c r="B1403" s="5"/>
    </row>
    <row r="1404" spans="1:2">
      <c r="A1404" s="8" t="s">
        <v>62</v>
      </c>
      <c r="B1404" s="5" t="s">
        <v>4403</v>
      </c>
    </row>
    <row r="1405" spans="1:2">
      <c r="A1405" s="9" t="s">
        <v>1583</v>
      </c>
      <c r="B1405" s="5"/>
    </row>
    <row r="1406" spans="1:2">
      <c r="A1406" s="6" t="s">
        <v>1586</v>
      </c>
      <c r="B1406" t="s">
        <v>4404</v>
      </c>
    </row>
    <row r="1407" spans="1:2">
      <c r="A1407" s="9" t="s">
        <v>1626</v>
      </c>
      <c r="B1407" s="5"/>
    </row>
    <row r="1408" spans="1:2">
      <c r="A1408" s="6" t="s">
        <v>1586</v>
      </c>
      <c r="B1408" t="s">
        <v>4405</v>
      </c>
    </row>
    <row r="1409" spans="1:4">
      <c r="A1409" s="5" t="s">
        <v>1766</v>
      </c>
    </row>
    <row r="1410" spans="1:4">
      <c r="A1410" s="6" t="s">
        <v>62</v>
      </c>
      <c r="B1410" t="s">
        <v>4410</v>
      </c>
    </row>
    <row r="1411" spans="1:4">
      <c r="A1411" s="5" t="s">
        <v>1999</v>
      </c>
    </row>
    <row r="1412" spans="1:4">
      <c r="A1412" s="6" t="s">
        <v>62</v>
      </c>
      <c r="B1412" t="s">
        <v>4411</v>
      </c>
    </row>
    <row r="1413" spans="1:4">
      <c r="A1413" s="11" t="s">
        <v>73</v>
      </c>
      <c r="B1413" s="118">
        <v>45061</v>
      </c>
      <c r="C1413" s="126" t="s">
        <v>1938</v>
      </c>
      <c r="D1413" s="5" t="s">
        <v>3963</v>
      </c>
    </row>
    <row r="1414" spans="1:4">
      <c r="A1414" s="9" t="s">
        <v>3771</v>
      </c>
      <c r="B1414" s="5"/>
    </row>
    <row r="1415" spans="1:4">
      <c r="A1415" s="6" t="s">
        <v>3768</v>
      </c>
      <c r="B1415" t="s">
        <v>3964</v>
      </c>
    </row>
    <row r="1416" spans="1:4">
      <c r="A1416" s="6" t="s">
        <v>3769</v>
      </c>
      <c r="B1416" t="s">
        <v>3965</v>
      </c>
    </row>
    <row r="1417" spans="1:4">
      <c r="A1417" s="6" t="s">
        <v>3770</v>
      </c>
      <c r="B1417" t="s">
        <v>3966</v>
      </c>
    </row>
    <row r="1418" spans="1:4">
      <c r="A1418" s="7" t="s">
        <v>1629</v>
      </c>
      <c r="B1418" s="5"/>
    </row>
    <row r="1419" spans="1:4">
      <c r="A1419" s="8" t="s">
        <v>62</v>
      </c>
      <c r="B1419" t="s">
        <v>4351</v>
      </c>
    </row>
    <row r="1420" spans="1:4">
      <c r="A1420" s="8" t="s">
        <v>62</v>
      </c>
      <c r="B1420" s="5" t="s">
        <v>4352</v>
      </c>
    </row>
    <row r="1421" spans="1:4">
      <c r="A1421" s="8" t="s">
        <v>62</v>
      </c>
      <c r="B1421" s="5" t="s">
        <v>4353</v>
      </c>
    </row>
    <row r="1422" spans="1:4">
      <c r="A1422" s="9" t="s">
        <v>3554</v>
      </c>
      <c r="B1422" s="5"/>
    </row>
    <row r="1423" spans="1:4">
      <c r="A1423" s="8" t="s">
        <v>62</v>
      </c>
      <c r="B1423" s="5" t="s">
        <v>1005</v>
      </c>
    </row>
    <row r="1424" spans="1:4">
      <c r="A1424" s="7" t="s">
        <v>1558</v>
      </c>
      <c r="B1424" s="5"/>
    </row>
    <row r="1425" spans="1:4">
      <c r="A1425" s="8" t="s">
        <v>62</v>
      </c>
      <c r="B1425" s="5" t="s">
        <v>4354</v>
      </c>
    </row>
    <row r="1426" spans="1:4">
      <c r="A1426" s="9" t="s">
        <v>1583</v>
      </c>
      <c r="B1426" s="5"/>
    </row>
    <row r="1427" spans="1:4">
      <c r="A1427" s="6" t="s">
        <v>1586</v>
      </c>
      <c r="B1427" t="s">
        <v>4355</v>
      </c>
    </row>
    <row r="1428" spans="1:4">
      <c r="A1428" s="9" t="s">
        <v>1626</v>
      </c>
      <c r="B1428" s="5"/>
    </row>
    <row r="1429" spans="1:4">
      <c r="A1429" s="6" t="s">
        <v>1586</v>
      </c>
      <c r="B1429" t="s">
        <v>4356</v>
      </c>
    </row>
    <row r="1430" spans="1:4">
      <c r="A1430" s="5" t="s">
        <v>1766</v>
      </c>
    </row>
    <row r="1431" spans="1:4">
      <c r="A1431" s="6" t="s">
        <v>62</v>
      </c>
      <c r="B1431" t="s">
        <v>4357</v>
      </c>
    </row>
    <row r="1432" spans="1:4">
      <c r="A1432" s="5" t="s">
        <v>1999</v>
      </c>
    </row>
    <row r="1433" spans="1:4">
      <c r="A1433" s="6" t="s">
        <v>62</v>
      </c>
      <c r="B1433" t="s">
        <v>4358</v>
      </c>
    </row>
    <row r="1434" spans="1:4">
      <c r="A1434" s="11" t="s">
        <v>73</v>
      </c>
      <c r="B1434" s="118">
        <v>45060</v>
      </c>
      <c r="C1434" s="126" t="s">
        <v>1938</v>
      </c>
      <c r="D1434" s="5" t="s">
        <v>3939</v>
      </c>
    </row>
    <row r="1435" spans="1:4">
      <c r="A1435" s="9" t="s">
        <v>3771</v>
      </c>
      <c r="B1435" s="5"/>
    </row>
    <row r="1436" spans="1:4">
      <c r="A1436" s="6" t="s">
        <v>3768</v>
      </c>
      <c r="B1436" t="s">
        <v>3940</v>
      </c>
    </row>
    <row r="1437" spans="1:4">
      <c r="A1437" s="6" t="s">
        <v>3769</v>
      </c>
      <c r="B1437" t="s">
        <v>3941</v>
      </c>
    </row>
    <row r="1438" spans="1:4">
      <c r="A1438" s="6" t="s">
        <v>3770</v>
      </c>
      <c r="B1438" t="s">
        <v>3942</v>
      </c>
    </row>
    <row r="1439" spans="1:4">
      <c r="A1439" s="7" t="s">
        <v>1629</v>
      </c>
      <c r="B1439" s="5"/>
    </row>
    <row r="1440" spans="1:4">
      <c r="A1440" s="8" t="s">
        <v>62</v>
      </c>
      <c r="B1440" t="s">
        <v>3955</v>
      </c>
    </row>
    <row r="1441" spans="1:4">
      <c r="A1441" s="8" t="s">
        <v>62</v>
      </c>
      <c r="B1441" s="5" t="s">
        <v>3957</v>
      </c>
    </row>
    <row r="1442" spans="1:4">
      <c r="A1442" s="8" t="s">
        <v>62</v>
      </c>
      <c r="B1442" s="5" t="s">
        <v>3956</v>
      </c>
    </row>
    <row r="1443" spans="1:4">
      <c r="A1443" s="9" t="s">
        <v>3554</v>
      </c>
      <c r="B1443" s="5"/>
    </row>
    <row r="1444" spans="1:4">
      <c r="A1444" s="8" t="s">
        <v>62</v>
      </c>
      <c r="B1444" s="5" t="s">
        <v>3958</v>
      </c>
    </row>
    <row r="1445" spans="1:4">
      <c r="A1445" s="7" t="s">
        <v>1558</v>
      </c>
      <c r="B1445" s="5"/>
    </row>
    <row r="1446" spans="1:4">
      <c r="A1446" s="8" t="s">
        <v>62</v>
      </c>
      <c r="B1446" s="5" t="s">
        <v>3959</v>
      </c>
    </row>
    <row r="1447" spans="1:4">
      <c r="A1447" s="9" t="s">
        <v>1583</v>
      </c>
      <c r="B1447" s="5"/>
    </row>
    <row r="1448" spans="1:4">
      <c r="A1448" s="6" t="s">
        <v>1586</v>
      </c>
      <c r="B1448" t="s">
        <v>3960</v>
      </c>
    </row>
    <row r="1449" spans="1:4">
      <c r="A1449" s="9" t="s">
        <v>1626</v>
      </c>
      <c r="B1449" s="5"/>
    </row>
    <row r="1450" spans="1:4">
      <c r="A1450" s="6" t="s">
        <v>1586</v>
      </c>
      <c r="B1450" t="s">
        <v>3961</v>
      </c>
    </row>
    <row r="1451" spans="1:4">
      <c r="A1451" s="5" t="s">
        <v>1766</v>
      </c>
    </row>
    <row r="1452" spans="1:4">
      <c r="A1452" s="6" t="s">
        <v>62</v>
      </c>
      <c r="B1452" t="s">
        <v>3968</v>
      </c>
    </row>
    <row r="1453" spans="1:4">
      <c r="A1453" s="5" t="s">
        <v>1999</v>
      </c>
    </row>
    <row r="1454" spans="1:4">
      <c r="A1454" s="6" t="s">
        <v>62</v>
      </c>
      <c r="B1454" t="s">
        <v>3969</v>
      </c>
    </row>
    <row r="1455" spans="1:4">
      <c r="A1455" s="11" t="s">
        <v>73</v>
      </c>
      <c r="B1455" s="118">
        <v>45059</v>
      </c>
      <c r="C1455" s="126" t="s">
        <v>1938</v>
      </c>
      <c r="D1455" s="5" t="s">
        <v>3908</v>
      </c>
    </row>
    <row r="1456" spans="1:4">
      <c r="A1456" s="9" t="s">
        <v>3771</v>
      </c>
      <c r="B1456" s="5"/>
    </row>
    <row r="1457" spans="1:2">
      <c r="A1457" s="6" t="s">
        <v>3768</v>
      </c>
      <c r="B1457" t="s">
        <v>3909</v>
      </c>
    </row>
    <row r="1458" spans="1:2">
      <c r="A1458" s="6" t="s">
        <v>3769</v>
      </c>
      <c r="B1458" t="s">
        <v>3911</v>
      </c>
    </row>
    <row r="1459" spans="1:2">
      <c r="A1459" s="6" t="s">
        <v>3770</v>
      </c>
      <c r="B1459" t="s">
        <v>1744</v>
      </c>
    </row>
    <row r="1460" spans="1:2">
      <c r="A1460" s="7" t="s">
        <v>1629</v>
      </c>
      <c r="B1460" s="5"/>
    </row>
    <row r="1461" spans="1:2">
      <c r="A1461" s="8" t="s">
        <v>62</v>
      </c>
      <c r="B1461" t="s">
        <v>3930</v>
      </c>
    </row>
    <row r="1462" spans="1:2">
      <c r="A1462" s="8" t="s">
        <v>62</v>
      </c>
      <c r="B1462" s="5" t="s">
        <v>3931</v>
      </c>
    </row>
    <row r="1463" spans="1:2">
      <c r="A1463" s="8" t="s">
        <v>62</v>
      </c>
      <c r="B1463" s="5" t="s">
        <v>3932</v>
      </c>
    </row>
    <row r="1464" spans="1:2">
      <c r="A1464" s="9" t="s">
        <v>3554</v>
      </c>
      <c r="B1464" s="5"/>
    </row>
    <row r="1465" spans="1:2">
      <c r="A1465" s="8" t="s">
        <v>62</v>
      </c>
      <c r="B1465" s="5" t="s">
        <v>3763</v>
      </c>
    </row>
    <row r="1466" spans="1:2">
      <c r="A1466" s="7" t="s">
        <v>1558</v>
      </c>
      <c r="B1466" s="5"/>
    </row>
    <row r="1467" spans="1:2">
      <c r="A1467" s="8" t="s">
        <v>62</v>
      </c>
      <c r="B1467" s="5" t="s">
        <v>3933</v>
      </c>
    </row>
    <row r="1468" spans="1:2">
      <c r="A1468" s="9" t="s">
        <v>1583</v>
      </c>
      <c r="B1468" s="5"/>
    </row>
    <row r="1469" spans="1:2">
      <c r="A1469" s="6" t="s">
        <v>1586</v>
      </c>
      <c r="B1469" t="s">
        <v>3934</v>
      </c>
    </row>
    <row r="1470" spans="1:2">
      <c r="A1470" s="9" t="s">
        <v>1626</v>
      </c>
      <c r="B1470" s="5"/>
    </row>
    <row r="1471" spans="1:2">
      <c r="A1471" s="6" t="s">
        <v>1586</v>
      </c>
      <c r="B1471" t="s">
        <v>3936</v>
      </c>
    </row>
    <row r="1472" spans="1:2">
      <c r="A1472" s="5" t="s">
        <v>1766</v>
      </c>
    </row>
    <row r="1473" spans="1:4">
      <c r="A1473" s="6" t="s">
        <v>62</v>
      </c>
      <c r="B1473" t="s">
        <v>3937</v>
      </c>
    </row>
    <row r="1474" spans="1:4">
      <c r="A1474" s="5" t="s">
        <v>1999</v>
      </c>
    </row>
    <row r="1475" spans="1:4">
      <c r="A1475" s="6" t="s">
        <v>62</v>
      </c>
      <c r="B1475" t="s">
        <v>3938</v>
      </c>
    </row>
    <row r="1476" spans="1:4">
      <c r="A1476" s="11" t="s">
        <v>73</v>
      </c>
      <c r="B1476" s="118">
        <v>45058</v>
      </c>
      <c r="C1476" s="126" t="s">
        <v>1938</v>
      </c>
      <c r="D1476" s="5" t="s">
        <v>3843</v>
      </c>
    </row>
    <row r="1477" spans="1:4">
      <c r="A1477" s="9" t="s">
        <v>3771</v>
      </c>
      <c r="B1477" s="5"/>
    </row>
    <row r="1478" spans="1:4">
      <c r="A1478" s="6" t="s">
        <v>3768</v>
      </c>
      <c r="B1478" t="s">
        <v>3854</v>
      </c>
    </row>
    <row r="1479" spans="1:4">
      <c r="A1479" s="6" t="s">
        <v>3769</v>
      </c>
      <c r="B1479" t="s">
        <v>3855</v>
      </c>
    </row>
    <row r="1480" spans="1:4">
      <c r="A1480" s="6" t="s">
        <v>3770</v>
      </c>
      <c r="B1480" t="s">
        <v>3842</v>
      </c>
    </row>
    <row r="1481" spans="1:4">
      <c r="A1481" s="7" t="s">
        <v>1629</v>
      </c>
      <c r="B1481" s="5"/>
    </row>
    <row r="1482" spans="1:4">
      <c r="A1482" s="8" t="s">
        <v>62</v>
      </c>
      <c r="B1482" t="s">
        <v>3900</v>
      </c>
    </row>
    <row r="1483" spans="1:4">
      <c r="A1483" s="8" t="s">
        <v>62</v>
      </c>
      <c r="B1483" s="5" t="s">
        <v>3901</v>
      </c>
    </row>
    <row r="1484" spans="1:4">
      <c r="A1484" s="8" t="s">
        <v>62</v>
      </c>
      <c r="B1484" s="5" t="s">
        <v>3902</v>
      </c>
    </row>
    <row r="1485" spans="1:4">
      <c r="A1485" s="9" t="s">
        <v>3554</v>
      </c>
      <c r="B1485" s="5"/>
    </row>
    <row r="1486" spans="1:4">
      <c r="A1486" s="8" t="s">
        <v>62</v>
      </c>
      <c r="B1486" s="5" t="s">
        <v>3903</v>
      </c>
    </row>
    <row r="1487" spans="1:4">
      <c r="A1487" s="7" t="s">
        <v>1558</v>
      </c>
      <c r="B1487" s="5"/>
    </row>
    <row r="1488" spans="1:4">
      <c r="A1488" s="8" t="s">
        <v>62</v>
      </c>
      <c r="B1488" s="5" t="s">
        <v>3904</v>
      </c>
    </row>
    <row r="1489" spans="1:4">
      <c r="A1489" s="9" t="s">
        <v>1583</v>
      </c>
      <c r="B1489" s="5"/>
    </row>
    <row r="1490" spans="1:4">
      <c r="A1490" s="6" t="s">
        <v>1586</v>
      </c>
      <c r="B1490" t="s">
        <v>3905</v>
      </c>
    </row>
    <row r="1491" spans="1:4">
      <c r="A1491" s="9" t="s">
        <v>1626</v>
      </c>
      <c r="B1491" s="5"/>
    </row>
    <row r="1492" spans="1:4">
      <c r="A1492" s="6" t="s">
        <v>1586</v>
      </c>
      <c r="B1492" t="s">
        <v>3907</v>
      </c>
    </row>
    <row r="1493" spans="1:4">
      <c r="A1493" s="5" t="s">
        <v>1766</v>
      </c>
    </row>
    <row r="1494" spans="1:4">
      <c r="A1494" s="6" t="s">
        <v>62</v>
      </c>
      <c r="B1494" t="s">
        <v>3912</v>
      </c>
    </row>
    <row r="1495" spans="1:4">
      <c r="A1495" s="5" t="s">
        <v>1999</v>
      </c>
    </row>
    <row r="1496" spans="1:4">
      <c r="A1496" s="6" t="s">
        <v>62</v>
      </c>
      <c r="B1496" t="s">
        <v>3913</v>
      </c>
    </row>
    <row r="1497" spans="1:4">
      <c r="A1497" s="11" t="s">
        <v>73</v>
      </c>
      <c r="B1497" s="118">
        <v>45057</v>
      </c>
      <c r="C1497" s="126" t="s">
        <v>1938</v>
      </c>
      <c r="D1497" s="5" t="s">
        <v>3839</v>
      </c>
    </row>
    <row r="1498" spans="1:4">
      <c r="A1498" s="9" t="s">
        <v>3771</v>
      </c>
      <c r="B1498" s="5"/>
    </row>
    <row r="1499" spans="1:4">
      <c r="A1499" s="6" t="s">
        <v>3768</v>
      </c>
      <c r="B1499" t="s">
        <v>3840</v>
      </c>
    </row>
    <row r="1500" spans="1:4">
      <c r="A1500" s="6" t="s">
        <v>3769</v>
      </c>
      <c r="B1500" t="s">
        <v>3841</v>
      </c>
    </row>
    <row r="1501" spans="1:4">
      <c r="A1501" s="6" t="s">
        <v>3770</v>
      </c>
      <c r="B1501" t="s">
        <v>3842</v>
      </c>
    </row>
    <row r="1502" spans="1:4">
      <c r="A1502" s="7" t="s">
        <v>1629</v>
      </c>
    </row>
    <row r="1503" spans="1:4">
      <c r="A1503" s="8" t="s">
        <v>62</v>
      </c>
      <c r="B1503" s="5" t="s">
        <v>3845</v>
      </c>
    </row>
    <row r="1504" spans="1:4">
      <c r="A1504" s="8" t="s">
        <v>62</v>
      </c>
      <c r="B1504" s="5" t="s">
        <v>3846</v>
      </c>
    </row>
    <row r="1505" spans="1:4">
      <c r="A1505" s="8" t="s">
        <v>62</v>
      </c>
      <c r="B1505" s="5" t="s">
        <v>3847</v>
      </c>
    </row>
    <row r="1506" spans="1:4">
      <c r="A1506" s="9" t="s">
        <v>3554</v>
      </c>
      <c r="B1506" s="5"/>
    </row>
    <row r="1507" spans="1:4">
      <c r="A1507" s="8" t="s">
        <v>62</v>
      </c>
      <c r="B1507" s="5" t="s">
        <v>3730</v>
      </c>
    </row>
    <row r="1508" spans="1:4">
      <c r="A1508" s="7" t="s">
        <v>1558</v>
      </c>
      <c r="B1508" s="5"/>
    </row>
    <row r="1509" spans="1:4">
      <c r="A1509" s="8" t="s">
        <v>62</v>
      </c>
      <c r="B1509" s="5" t="s">
        <v>3848</v>
      </c>
    </row>
    <row r="1510" spans="1:4">
      <c r="A1510" s="9" t="s">
        <v>1583</v>
      </c>
      <c r="B1510" s="5"/>
    </row>
    <row r="1511" spans="1:4">
      <c r="A1511" s="6" t="s">
        <v>1586</v>
      </c>
      <c r="B1511" t="s">
        <v>3849</v>
      </c>
    </row>
    <row r="1512" spans="1:4">
      <c r="A1512" s="9" t="s">
        <v>1626</v>
      </c>
      <c r="B1512" s="5"/>
    </row>
    <row r="1513" spans="1:4">
      <c r="A1513" s="6" t="s">
        <v>1586</v>
      </c>
      <c r="B1513" t="s">
        <v>3851</v>
      </c>
    </row>
    <row r="1514" spans="1:4">
      <c r="A1514" s="5" t="s">
        <v>1766</v>
      </c>
    </row>
    <row r="1515" spans="1:4">
      <c r="A1515" s="6" t="s">
        <v>62</v>
      </c>
      <c r="B1515" t="s">
        <v>3852</v>
      </c>
    </row>
    <row r="1516" spans="1:4">
      <c r="A1516" s="5" t="s">
        <v>1999</v>
      </c>
    </row>
    <row r="1517" spans="1:4">
      <c r="A1517" s="6" t="s">
        <v>62</v>
      </c>
      <c r="B1517" t="s">
        <v>3853</v>
      </c>
    </row>
    <row r="1518" spans="1:4">
      <c r="A1518" s="11" t="s">
        <v>73</v>
      </c>
      <c r="B1518" s="118">
        <v>45056</v>
      </c>
      <c r="C1518" s="126" t="s">
        <v>1938</v>
      </c>
      <c r="D1518" s="5" t="s">
        <v>3767</v>
      </c>
    </row>
    <row r="1519" spans="1:4">
      <c r="A1519" s="9" t="s">
        <v>3771</v>
      </c>
      <c r="B1519" s="5"/>
    </row>
    <row r="1520" spans="1:4">
      <c r="A1520" s="6" t="s">
        <v>3768</v>
      </c>
      <c r="B1520" t="s">
        <v>3772</v>
      </c>
    </row>
    <row r="1521" spans="1:2">
      <c r="A1521" s="6" t="s">
        <v>3769</v>
      </c>
      <c r="B1521" t="s">
        <v>3774</v>
      </c>
    </row>
    <row r="1522" spans="1:2">
      <c r="A1522" s="6" t="s">
        <v>3770</v>
      </c>
      <c r="B1522" t="s">
        <v>3775</v>
      </c>
    </row>
    <row r="1523" spans="1:2">
      <c r="A1523" s="7" t="s">
        <v>1629</v>
      </c>
      <c r="B1523" s="5"/>
    </row>
    <row r="1524" spans="1:2">
      <c r="A1524" s="8" t="s">
        <v>62</v>
      </c>
      <c r="B1524" t="s">
        <v>3830</v>
      </c>
    </row>
    <row r="1525" spans="1:2">
      <c r="A1525" s="8" t="s">
        <v>62</v>
      </c>
      <c r="B1525" s="5" t="s">
        <v>3831</v>
      </c>
    </row>
    <row r="1526" spans="1:2">
      <c r="A1526" s="8" t="s">
        <v>62</v>
      </c>
      <c r="B1526" s="5" t="s">
        <v>3832</v>
      </c>
    </row>
    <row r="1527" spans="1:2">
      <c r="A1527" s="9" t="s">
        <v>3554</v>
      </c>
      <c r="B1527" s="5"/>
    </row>
    <row r="1528" spans="1:2">
      <c r="A1528" s="8" t="s">
        <v>62</v>
      </c>
      <c r="B1528" s="5" t="s">
        <v>3730</v>
      </c>
    </row>
    <row r="1529" spans="1:2">
      <c r="A1529" s="7" t="s">
        <v>1558</v>
      </c>
      <c r="B1529" s="5"/>
    </row>
    <row r="1530" spans="1:2">
      <c r="A1530" s="8" t="s">
        <v>62</v>
      </c>
      <c r="B1530" s="5" t="s">
        <v>3833</v>
      </c>
    </row>
    <row r="1531" spans="1:2">
      <c r="A1531" s="9" t="s">
        <v>1583</v>
      </c>
      <c r="B1531" s="5"/>
    </row>
    <row r="1532" spans="1:2">
      <c r="A1532" s="6" t="s">
        <v>1586</v>
      </c>
      <c r="B1532" t="s">
        <v>3834</v>
      </c>
    </row>
    <row r="1533" spans="1:2">
      <c r="A1533" s="9" t="s">
        <v>1626</v>
      </c>
      <c r="B1533" s="5"/>
    </row>
    <row r="1534" spans="1:2">
      <c r="A1534" s="6" t="s">
        <v>1586</v>
      </c>
      <c r="B1534" t="s">
        <v>3836</v>
      </c>
    </row>
    <row r="1535" spans="1:2">
      <c r="A1535" s="5" t="s">
        <v>1766</v>
      </c>
    </row>
    <row r="1536" spans="1:2">
      <c r="A1536" s="6" t="s">
        <v>62</v>
      </c>
      <c r="B1536" t="s">
        <v>3837</v>
      </c>
    </row>
    <row r="1537" spans="1:4">
      <c r="A1537" s="5" t="s">
        <v>1999</v>
      </c>
    </row>
    <row r="1538" spans="1:4">
      <c r="A1538" s="6" t="s">
        <v>62</v>
      </c>
      <c r="B1538" t="s">
        <v>3838</v>
      </c>
    </row>
    <row r="1539" spans="1:4">
      <c r="A1539" s="11" t="s">
        <v>73</v>
      </c>
      <c r="B1539" s="118">
        <v>45055</v>
      </c>
      <c r="C1539" s="126" t="s">
        <v>1938</v>
      </c>
      <c r="D1539" s="5" t="s">
        <v>3735</v>
      </c>
    </row>
    <row r="1540" spans="1:4">
      <c r="A1540" s="9" t="s">
        <v>1584</v>
      </c>
      <c r="B1540" s="5"/>
    </row>
    <row r="1541" spans="1:4">
      <c r="A1541" s="6" t="s">
        <v>1586</v>
      </c>
      <c r="B1541" t="s">
        <v>3755</v>
      </c>
    </row>
    <row r="1542" spans="1:4">
      <c r="A1542" s="7" t="s">
        <v>1629</v>
      </c>
      <c r="B1542" s="5"/>
    </row>
    <row r="1543" spans="1:4">
      <c r="A1543" s="8" t="s">
        <v>62</v>
      </c>
      <c r="B1543" t="s">
        <v>3760</v>
      </c>
    </row>
    <row r="1544" spans="1:4">
      <c r="A1544" s="8" t="s">
        <v>62</v>
      </c>
      <c r="B1544" s="5" t="s">
        <v>3761</v>
      </c>
    </row>
    <row r="1545" spans="1:4">
      <c r="A1545" s="8" t="s">
        <v>62</v>
      </c>
      <c r="B1545" s="5" t="s">
        <v>3762</v>
      </c>
    </row>
    <row r="1546" spans="1:4">
      <c r="A1546" s="9" t="s">
        <v>3554</v>
      </c>
      <c r="B1546" s="5"/>
    </row>
    <row r="1547" spans="1:4">
      <c r="A1547" s="8" t="s">
        <v>62</v>
      </c>
      <c r="B1547" s="5" t="s">
        <v>3763</v>
      </c>
    </row>
    <row r="1548" spans="1:4">
      <c r="A1548" s="7" t="s">
        <v>1558</v>
      </c>
      <c r="B1548" s="5"/>
    </row>
    <row r="1549" spans="1:4">
      <c r="A1549" s="8" t="s">
        <v>62</v>
      </c>
      <c r="B1549" s="5" t="s">
        <v>3764</v>
      </c>
    </row>
    <row r="1550" spans="1:4">
      <c r="A1550" s="9" t="s">
        <v>1583</v>
      </c>
      <c r="B1550" s="5"/>
    </row>
    <row r="1551" spans="1:4">
      <c r="A1551" s="6" t="s">
        <v>1586</v>
      </c>
      <c r="B1551" t="s">
        <v>3765</v>
      </c>
    </row>
    <row r="1552" spans="1:4">
      <c r="A1552" s="9" t="s">
        <v>1626</v>
      </c>
      <c r="B1552" s="5"/>
    </row>
    <row r="1553" spans="1:4">
      <c r="A1553" s="6" t="s">
        <v>1586</v>
      </c>
      <c r="B1553" t="s">
        <v>3766</v>
      </c>
    </row>
    <row r="1554" spans="1:4">
      <c r="A1554" s="5" t="s">
        <v>1766</v>
      </c>
    </row>
    <row r="1555" spans="1:4">
      <c r="A1555" s="6" t="s">
        <v>62</v>
      </c>
      <c r="B1555" t="s">
        <v>3776</v>
      </c>
    </row>
    <row r="1556" spans="1:4">
      <c r="A1556" s="5" t="s">
        <v>1999</v>
      </c>
    </row>
    <row r="1557" spans="1:4">
      <c r="A1557" s="6" t="s">
        <v>62</v>
      </c>
      <c r="B1557" t="s">
        <v>3777</v>
      </c>
    </row>
    <row r="1558" spans="1:4">
      <c r="A1558" s="11" t="s">
        <v>73</v>
      </c>
      <c r="B1558" s="118">
        <v>45054</v>
      </c>
      <c r="C1558" s="126" t="s">
        <v>1938</v>
      </c>
      <c r="D1558" s="5" t="s">
        <v>3689</v>
      </c>
    </row>
    <row r="1559" spans="1:4">
      <c r="A1559" s="9" t="s">
        <v>1584</v>
      </c>
      <c r="B1559" s="5"/>
    </row>
    <row r="1560" spans="1:4">
      <c r="A1560" s="6" t="s">
        <v>1586</v>
      </c>
      <c r="B1560" t="s">
        <v>3690</v>
      </c>
    </row>
    <row r="1561" spans="1:4">
      <c r="A1561" s="7" t="s">
        <v>1629</v>
      </c>
      <c r="B1561" s="5"/>
    </row>
    <row r="1562" spans="1:4">
      <c r="A1562" s="8" t="s">
        <v>62</v>
      </c>
      <c r="B1562" t="s">
        <v>3729</v>
      </c>
    </row>
    <row r="1563" spans="1:4">
      <c r="A1563" s="8" t="s">
        <v>62</v>
      </c>
      <c r="B1563" s="5" t="s">
        <v>3728</v>
      </c>
    </row>
    <row r="1564" spans="1:4">
      <c r="A1564" s="8" t="s">
        <v>62</v>
      </c>
      <c r="B1564" s="5" t="s">
        <v>3727</v>
      </c>
    </row>
    <row r="1565" spans="1:4">
      <c r="A1565" s="9" t="s">
        <v>3554</v>
      </c>
      <c r="B1565" s="5"/>
    </row>
    <row r="1566" spans="1:4">
      <c r="A1566" s="8" t="s">
        <v>62</v>
      </c>
      <c r="B1566" s="5" t="s">
        <v>3730</v>
      </c>
    </row>
    <row r="1567" spans="1:4">
      <c r="A1567" s="7" t="s">
        <v>1558</v>
      </c>
      <c r="B1567" s="5"/>
    </row>
    <row r="1568" spans="1:4">
      <c r="A1568" s="8" t="s">
        <v>62</v>
      </c>
      <c r="B1568" s="5" t="s">
        <v>3731</v>
      </c>
    </row>
    <row r="1569" spans="1:4">
      <c r="A1569" s="9" t="s">
        <v>1583</v>
      </c>
      <c r="B1569" s="5"/>
    </row>
    <row r="1570" spans="1:4">
      <c r="A1570" s="6" t="s">
        <v>1586</v>
      </c>
      <c r="B1570" t="s">
        <v>3732</v>
      </c>
    </row>
    <row r="1571" spans="1:4">
      <c r="A1571" s="9" t="s">
        <v>1626</v>
      </c>
      <c r="B1571" s="5"/>
    </row>
    <row r="1572" spans="1:4">
      <c r="A1572" s="6" t="s">
        <v>1586</v>
      </c>
      <c r="B1572" t="s">
        <v>3733</v>
      </c>
    </row>
    <row r="1573" spans="1:4">
      <c r="A1573" s="5" t="s">
        <v>1766</v>
      </c>
    </row>
    <row r="1574" spans="1:4">
      <c r="A1574" s="6" t="s">
        <v>62</v>
      </c>
      <c r="B1574" t="s">
        <v>3736</v>
      </c>
    </row>
    <row r="1575" spans="1:4">
      <c r="A1575" s="5" t="s">
        <v>1999</v>
      </c>
    </row>
    <row r="1576" spans="1:4">
      <c r="A1576" s="6" t="s">
        <v>62</v>
      </c>
      <c r="B1576" t="s">
        <v>3737</v>
      </c>
    </row>
    <row r="1577" spans="1:4">
      <c r="A1577" s="11" t="s">
        <v>73</v>
      </c>
      <c r="B1577" s="118">
        <v>45053</v>
      </c>
      <c r="C1577" s="126" t="s">
        <v>1938</v>
      </c>
      <c r="D1577" s="5" t="s">
        <v>3669</v>
      </c>
    </row>
    <row r="1578" spans="1:4">
      <c r="A1578" s="9" t="s">
        <v>1584</v>
      </c>
      <c r="B1578" s="5"/>
    </row>
    <row r="1579" spans="1:4">
      <c r="A1579" s="6" t="s">
        <v>1586</v>
      </c>
      <c r="B1579" t="s">
        <v>3670</v>
      </c>
    </row>
    <row r="1580" spans="1:4">
      <c r="A1580" s="7" t="s">
        <v>1629</v>
      </c>
      <c r="B1580" s="5"/>
    </row>
    <row r="1581" spans="1:4">
      <c r="A1581" s="8" t="s">
        <v>62</v>
      </c>
      <c r="B1581" t="s">
        <v>3681</v>
      </c>
    </row>
    <row r="1582" spans="1:4">
      <c r="A1582" s="8" t="s">
        <v>62</v>
      </c>
      <c r="B1582" s="5" t="s">
        <v>3682</v>
      </c>
    </row>
    <row r="1583" spans="1:4">
      <c r="A1583" s="8" t="s">
        <v>62</v>
      </c>
      <c r="B1583" s="5" t="s">
        <v>3683</v>
      </c>
    </row>
    <row r="1584" spans="1:4">
      <c r="A1584" s="9" t="s">
        <v>3554</v>
      </c>
      <c r="B1584" s="5"/>
    </row>
    <row r="1585" spans="1:4">
      <c r="A1585" s="8" t="s">
        <v>62</v>
      </c>
      <c r="B1585" s="5" t="s">
        <v>3684</v>
      </c>
    </row>
    <row r="1586" spans="1:4">
      <c r="A1586" s="7" t="s">
        <v>1558</v>
      </c>
      <c r="B1586" s="5"/>
    </row>
    <row r="1587" spans="1:4">
      <c r="A1587" s="8" t="s">
        <v>62</v>
      </c>
      <c r="B1587" s="5" t="s">
        <v>3685</v>
      </c>
    </row>
    <row r="1588" spans="1:4">
      <c r="A1588" s="9" t="s">
        <v>1583</v>
      </c>
      <c r="B1588" s="5"/>
    </row>
    <row r="1589" spans="1:4">
      <c r="A1589" s="6" t="s">
        <v>1586</v>
      </c>
      <c r="B1589" t="s">
        <v>3686</v>
      </c>
    </row>
    <row r="1590" spans="1:4">
      <c r="A1590" s="9" t="s">
        <v>1626</v>
      </c>
      <c r="B1590" s="5"/>
    </row>
    <row r="1591" spans="1:4">
      <c r="A1591" s="6" t="s">
        <v>1586</v>
      </c>
      <c r="B1591" t="s">
        <v>3687</v>
      </c>
    </row>
    <row r="1592" spans="1:4">
      <c r="A1592" s="5" t="s">
        <v>1766</v>
      </c>
    </row>
    <row r="1593" spans="1:4">
      <c r="A1593" s="6" t="s">
        <v>62</v>
      </c>
      <c r="B1593" t="s">
        <v>3692</v>
      </c>
    </row>
    <row r="1594" spans="1:4">
      <c r="A1594" s="5" t="s">
        <v>1999</v>
      </c>
    </row>
    <row r="1595" spans="1:4">
      <c r="A1595" s="6" t="s">
        <v>62</v>
      </c>
      <c r="B1595" t="s">
        <v>3693</v>
      </c>
    </row>
    <row r="1596" spans="1:4">
      <c r="A1596" s="11" t="s">
        <v>73</v>
      </c>
      <c r="B1596" s="118">
        <v>45050</v>
      </c>
      <c r="C1596" s="126" t="s">
        <v>1938</v>
      </c>
      <c r="D1596" s="5" t="s">
        <v>3627</v>
      </c>
    </row>
    <row r="1597" spans="1:4">
      <c r="A1597" s="9" t="s">
        <v>1584</v>
      </c>
      <c r="B1597" s="5"/>
    </row>
    <row r="1598" spans="1:4">
      <c r="A1598" s="6" t="s">
        <v>1586</v>
      </c>
      <c r="B1598" t="s">
        <v>3628</v>
      </c>
    </row>
    <row r="1599" spans="1:4">
      <c r="A1599" s="7" t="s">
        <v>1629</v>
      </c>
      <c r="B1599" s="5"/>
    </row>
    <row r="1600" spans="1:4">
      <c r="A1600" s="8" t="s">
        <v>62</v>
      </c>
      <c r="B1600" t="s">
        <v>3659</v>
      </c>
    </row>
    <row r="1601" spans="1:4">
      <c r="A1601" s="8" t="s">
        <v>62</v>
      </c>
      <c r="B1601" s="5" t="s">
        <v>3660</v>
      </c>
    </row>
    <row r="1602" spans="1:4">
      <c r="A1602" s="8" t="s">
        <v>62</v>
      </c>
      <c r="B1602" s="5" t="s">
        <v>3661</v>
      </c>
    </row>
    <row r="1603" spans="1:4">
      <c r="A1603" s="9" t="s">
        <v>3554</v>
      </c>
      <c r="B1603" s="5"/>
    </row>
    <row r="1604" spans="1:4">
      <c r="A1604" s="8" t="s">
        <v>62</v>
      </c>
      <c r="B1604" s="5" t="s">
        <v>3662</v>
      </c>
    </row>
    <row r="1605" spans="1:4">
      <c r="A1605" s="7" t="s">
        <v>1558</v>
      </c>
      <c r="B1605" s="5"/>
    </row>
    <row r="1606" spans="1:4">
      <c r="A1606" s="8" t="s">
        <v>62</v>
      </c>
      <c r="B1606" s="5" t="s">
        <v>3663</v>
      </c>
    </row>
    <row r="1607" spans="1:4">
      <c r="A1607" s="9" t="s">
        <v>1583</v>
      </c>
      <c r="B1607" s="5"/>
    </row>
    <row r="1608" spans="1:4">
      <c r="A1608" s="6" t="s">
        <v>1586</v>
      </c>
      <c r="B1608" t="s">
        <v>3664</v>
      </c>
    </row>
    <row r="1609" spans="1:4">
      <c r="A1609" s="9" t="s">
        <v>1626</v>
      </c>
      <c r="B1609" s="5"/>
    </row>
    <row r="1610" spans="1:4">
      <c r="A1610" s="6" t="s">
        <v>1586</v>
      </c>
      <c r="B1610" t="s">
        <v>3665</v>
      </c>
    </row>
    <row r="1611" spans="1:4">
      <c r="A1611" s="5" t="s">
        <v>1766</v>
      </c>
    </row>
    <row r="1612" spans="1:4">
      <c r="A1612" s="6" t="s">
        <v>62</v>
      </c>
      <c r="B1612" t="s">
        <v>3667</v>
      </c>
    </row>
    <row r="1613" spans="1:4">
      <c r="A1613" s="5" t="s">
        <v>1999</v>
      </c>
    </row>
    <row r="1614" spans="1:4">
      <c r="A1614" s="6" t="s">
        <v>62</v>
      </c>
      <c r="B1614" t="s">
        <v>3668</v>
      </c>
    </row>
    <row r="1615" spans="1:4">
      <c r="A1615" s="11" t="s">
        <v>73</v>
      </c>
      <c r="B1615" s="118">
        <v>45049</v>
      </c>
      <c r="C1615" s="126" t="s">
        <v>1938</v>
      </c>
      <c r="D1615" s="5" t="s">
        <v>3579</v>
      </c>
    </row>
    <row r="1616" spans="1:4">
      <c r="A1616" s="9" t="s">
        <v>1584</v>
      </c>
      <c r="B1616" s="5"/>
    </row>
    <row r="1617" spans="1:2">
      <c r="A1617" s="6" t="s">
        <v>1586</v>
      </c>
      <c r="B1617" t="s">
        <v>3580</v>
      </c>
    </row>
    <row r="1618" spans="1:2">
      <c r="A1618" s="7" t="s">
        <v>1629</v>
      </c>
      <c r="B1618" s="5"/>
    </row>
    <row r="1619" spans="1:2">
      <c r="A1619" s="8" t="s">
        <v>62</v>
      </c>
      <c r="B1619" t="s">
        <v>3618</v>
      </c>
    </row>
    <row r="1620" spans="1:2">
      <c r="A1620" s="8" t="s">
        <v>62</v>
      </c>
      <c r="B1620" s="5" t="s">
        <v>3619</v>
      </c>
    </row>
    <row r="1621" spans="1:2">
      <c r="A1621" s="8" t="s">
        <v>62</v>
      </c>
      <c r="B1621" s="5" t="s">
        <v>3620</v>
      </c>
    </row>
    <row r="1622" spans="1:2">
      <c r="A1622" s="9" t="s">
        <v>3554</v>
      </c>
      <c r="B1622" s="5"/>
    </row>
    <row r="1623" spans="1:2">
      <c r="A1623" s="8" t="s">
        <v>62</v>
      </c>
      <c r="B1623" s="5" t="s">
        <v>3621</v>
      </c>
    </row>
    <row r="1624" spans="1:2">
      <c r="A1624" s="7" t="s">
        <v>1558</v>
      </c>
      <c r="B1624" s="5"/>
    </row>
    <row r="1625" spans="1:2">
      <c r="A1625" s="8" t="s">
        <v>62</v>
      </c>
      <c r="B1625" s="5" t="s">
        <v>3622</v>
      </c>
    </row>
    <row r="1626" spans="1:2">
      <c r="A1626" s="9" t="s">
        <v>1583</v>
      </c>
      <c r="B1626" s="5"/>
    </row>
    <row r="1627" spans="1:2">
      <c r="A1627" s="6" t="s">
        <v>1586</v>
      </c>
      <c r="B1627" t="s">
        <v>3623</v>
      </c>
    </row>
    <row r="1628" spans="1:2">
      <c r="A1628" s="9" t="s">
        <v>1626</v>
      </c>
      <c r="B1628" s="5"/>
    </row>
    <row r="1629" spans="1:2">
      <c r="A1629" s="6" t="s">
        <v>1586</v>
      </c>
      <c r="B1629" t="s">
        <v>3624</v>
      </c>
    </row>
    <row r="1630" spans="1:2">
      <c r="A1630" s="5" t="s">
        <v>1766</v>
      </c>
    </row>
    <row r="1631" spans="1:2">
      <c r="A1631" s="6" t="s">
        <v>62</v>
      </c>
      <c r="B1631" t="s">
        <v>3625</v>
      </c>
    </row>
    <row r="1632" spans="1:2">
      <c r="A1632" s="5" t="s">
        <v>1999</v>
      </c>
    </row>
    <row r="1633" spans="1:4">
      <c r="A1633" s="6" t="s">
        <v>62</v>
      </c>
      <c r="B1633" t="s">
        <v>3626</v>
      </c>
    </row>
    <row r="1634" spans="1:4">
      <c r="A1634" s="11" t="s">
        <v>73</v>
      </c>
      <c r="B1634" s="118">
        <v>45048</v>
      </c>
      <c r="C1634" s="126" t="s">
        <v>1938</v>
      </c>
      <c r="D1634" s="5" t="s">
        <v>3561</v>
      </c>
    </row>
    <row r="1635" spans="1:4">
      <c r="A1635" s="9" t="s">
        <v>1584</v>
      </c>
      <c r="B1635" s="5"/>
    </row>
    <row r="1636" spans="1:4">
      <c r="A1636" s="6" t="s">
        <v>1586</v>
      </c>
      <c r="B1636" t="s">
        <v>3562</v>
      </c>
    </row>
    <row r="1637" spans="1:4">
      <c r="A1637" s="7" t="s">
        <v>1629</v>
      </c>
      <c r="B1637" s="5"/>
    </row>
    <row r="1638" spans="1:4">
      <c r="A1638" s="8" t="s">
        <v>62</v>
      </c>
      <c r="B1638" t="s">
        <v>3572</v>
      </c>
    </row>
    <row r="1639" spans="1:4">
      <c r="A1639" s="8" t="s">
        <v>62</v>
      </c>
      <c r="B1639" s="5" t="s">
        <v>3573</v>
      </c>
    </row>
    <row r="1640" spans="1:4">
      <c r="A1640" s="8" t="s">
        <v>62</v>
      </c>
      <c r="B1640" s="5" t="s">
        <v>3574</v>
      </c>
    </row>
    <row r="1641" spans="1:4">
      <c r="A1641" s="9" t="s">
        <v>3554</v>
      </c>
      <c r="B1641" s="5"/>
    </row>
    <row r="1642" spans="1:4">
      <c r="A1642" s="8" t="s">
        <v>62</v>
      </c>
      <c r="B1642" s="5" t="s">
        <v>3575</v>
      </c>
    </row>
    <row r="1643" spans="1:4">
      <c r="A1643" s="7" t="s">
        <v>1558</v>
      </c>
      <c r="B1643" s="5"/>
    </row>
    <row r="1644" spans="1:4">
      <c r="A1644" s="8" t="s">
        <v>62</v>
      </c>
      <c r="B1644" s="5" t="s">
        <v>3576</v>
      </c>
    </row>
    <row r="1645" spans="1:4">
      <c r="A1645" s="9" t="s">
        <v>1583</v>
      </c>
      <c r="B1645" s="5"/>
    </row>
    <row r="1646" spans="1:4">
      <c r="A1646" s="6" t="s">
        <v>1586</v>
      </c>
      <c r="B1646" t="s">
        <v>3577</v>
      </c>
    </row>
    <row r="1647" spans="1:4">
      <c r="A1647" s="9" t="s">
        <v>1626</v>
      </c>
      <c r="B1647" s="5"/>
    </row>
    <row r="1648" spans="1:4">
      <c r="A1648" s="6" t="s">
        <v>1586</v>
      </c>
      <c r="B1648" t="s">
        <v>3578</v>
      </c>
    </row>
    <row r="1649" spans="1:4">
      <c r="A1649" s="5" t="s">
        <v>1766</v>
      </c>
    </row>
    <row r="1650" spans="1:4">
      <c r="A1650" s="6" t="s">
        <v>62</v>
      </c>
      <c r="B1650" t="s">
        <v>3581</v>
      </c>
    </row>
    <row r="1651" spans="1:4">
      <c r="A1651" s="5" t="s">
        <v>1999</v>
      </c>
    </row>
    <row r="1652" spans="1:4">
      <c r="A1652" s="6" t="s">
        <v>62</v>
      </c>
      <c r="B1652" t="s">
        <v>3582</v>
      </c>
    </row>
    <row r="1653" spans="1:4">
      <c r="A1653" s="11" t="s">
        <v>73</v>
      </c>
      <c r="B1653" s="118">
        <v>45047</v>
      </c>
      <c r="C1653" s="126" t="s">
        <v>1938</v>
      </c>
      <c r="D1653" s="5" t="s">
        <v>3538</v>
      </c>
    </row>
    <row r="1654" spans="1:4">
      <c r="A1654" s="9" t="s">
        <v>1584</v>
      </c>
      <c r="B1654" s="5"/>
    </row>
    <row r="1655" spans="1:4">
      <c r="A1655" s="6" t="s">
        <v>1586</v>
      </c>
      <c r="B1655" t="s">
        <v>3539</v>
      </c>
    </row>
    <row r="1656" spans="1:4">
      <c r="A1656" s="7" t="s">
        <v>1629</v>
      </c>
      <c r="B1656" s="5"/>
    </row>
    <row r="1657" spans="1:4">
      <c r="A1657" s="8" t="s">
        <v>62</v>
      </c>
      <c r="B1657" t="s">
        <v>2106</v>
      </c>
    </row>
    <row r="1658" spans="1:4">
      <c r="A1658" s="8" t="s">
        <v>62</v>
      </c>
      <c r="B1658" s="5" t="s">
        <v>3551</v>
      </c>
    </row>
    <row r="1659" spans="1:4">
      <c r="A1659" s="8" t="s">
        <v>62</v>
      </c>
      <c r="B1659" s="5" t="s">
        <v>3552</v>
      </c>
    </row>
    <row r="1660" spans="1:4">
      <c r="A1660" s="9" t="s">
        <v>3554</v>
      </c>
      <c r="B1660" s="5"/>
    </row>
    <row r="1661" spans="1:4">
      <c r="A1661" s="8" t="s">
        <v>62</v>
      </c>
      <c r="B1661" s="5" t="s">
        <v>3553</v>
      </c>
    </row>
    <row r="1662" spans="1:4">
      <c r="A1662" s="7" t="s">
        <v>1558</v>
      </c>
      <c r="B1662" s="5"/>
    </row>
    <row r="1663" spans="1:4">
      <c r="A1663" s="8" t="s">
        <v>62</v>
      </c>
      <c r="B1663" s="5" t="s">
        <v>3555</v>
      </c>
    </row>
    <row r="1664" spans="1:4">
      <c r="A1664" s="9" t="s">
        <v>1583</v>
      </c>
      <c r="B1664" s="5"/>
    </row>
    <row r="1665" spans="1:4">
      <c r="A1665" s="6" t="s">
        <v>1586</v>
      </c>
      <c r="B1665" t="s">
        <v>3556</v>
      </c>
    </row>
    <row r="1666" spans="1:4">
      <c r="A1666" s="9" t="s">
        <v>1626</v>
      </c>
      <c r="B1666" s="5"/>
    </row>
    <row r="1667" spans="1:4">
      <c r="A1667" s="6" t="s">
        <v>1586</v>
      </c>
      <c r="B1667" t="s">
        <v>3558</v>
      </c>
    </row>
    <row r="1668" spans="1:4">
      <c r="A1668" s="5" t="s">
        <v>1766</v>
      </c>
    </row>
    <row r="1669" spans="1:4">
      <c r="A1669" s="6" t="s">
        <v>62</v>
      </c>
      <c r="B1669" t="s">
        <v>3559</v>
      </c>
    </row>
    <row r="1670" spans="1:4">
      <c r="A1670" s="5" t="s">
        <v>1999</v>
      </c>
    </row>
    <row r="1671" spans="1:4">
      <c r="A1671" s="6" t="s">
        <v>62</v>
      </c>
      <c r="B1671" t="s">
        <v>3560</v>
      </c>
    </row>
    <row r="1672" spans="1:4">
      <c r="A1672" s="11" t="s">
        <v>73</v>
      </c>
      <c r="B1672" s="118">
        <v>45046</v>
      </c>
      <c r="C1672" s="126" t="s">
        <v>1938</v>
      </c>
      <c r="D1672" s="5" t="s">
        <v>3497</v>
      </c>
    </row>
    <row r="1673" spans="1:4">
      <c r="A1673" s="9" t="s">
        <v>1584</v>
      </c>
      <c r="B1673" s="5"/>
    </row>
    <row r="1674" spans="1:4">
      <c r="A1674" s="6" t="s">
        <v>1586</v>
      </c>
      <c r="B1674" t="s">
        <v>3498</v>
      </c>
    </row>
    <row r="1675" spans="1:4">
      <c r="A1675" s="7" t="s">
        <v>1629</v>
      </c>
      <c r="B1675" s="5"/>
    </row>
    <row r="1676" spans="1:4">
      <c r="A1676" s="8" t="s">
        <v>62</v>
      </c>
      <c r="B1676" t="s">
        <v>3529</v>
      </c>
    </row>
    <row r="1677" spans="1:4">
      <c r="A1677" s="8" t="s">
        <v>62</v>
      </c>
      <c r="B1677" s="5" t="s">
        <v>3530</v>
      </c>
    </row>
    <row r="1678" spans="1:4">
      <c r="A1678" s="8" t="s">
        <v>62</v>
      </c>
      <c r="B1678" s="5" t="s">
        <v>3531</v>
      </c>
    </row>
    <row r="1679" spans="1:4">
      <c r="A1679" s="9" t="s">
        <v>1628</v>
      </c>
      <c r="B1679" s="5"/>
    </row>
    <row r="1680" spans="1:4">
      <c r="A1680" s="8" t="s">
        <v>62</v>
      </c>
      <c r="B1680" s="5" t="s">
        <v>3532</v>
      </c>
    </row>
    <row r="1681" spans="1:4">
      <c r="A1681" s="7" t="s">
        <v>1627</v>
      </c>
      <c r="B1681" s="5"/>
    </row>
    <row r="1682" spans="1:4">
      <c r="A1682" s="8" t="s">
        <v>62</v>
      </c>
      <c r="B1682" s="5" t="s">
        <v>3533</v>
      </c>
    </row>
    <row r="1683" spans="1:4">
      <c r="A1683" s="7" t="s">
        <v>1558</v>
      </c>
      <c r="B1683" s="5"/>
    </row>
    <row r="1684" spans="1:4">
      <c r="A1684" s="8" t="s">
        <v>62</v>
      </c>
      <c r="B1684" s="5" t="s">
        <v>3534</v>
      </c>
    </row>
    <row r="1685" spans="1:4">
      <c r="A1685" s="9" t="s">
        <v>1583</v>
      </c>
      <c r="B1685" s="5"/>
    </row>
    <row r="1686" spans="1:4">
      <c r="A1686" s="6" t="s">
        <v>1586</v>
      </c>
      <c r="B1686" t="s">
        <v>3535</v>
      </c>
    </row>
    <row r="1687" spans="1:4">
      <c r="A1687" s="9" t="s">
        <v>1626</v>
      </c>
      <c r="B1687" s="5"/>
    </row>
    <row r="1688" spans="1:4">
      <c r="A1688" s="6" t="s">
        <v>1586</v>
      </c>
      <c r="B1688" t="s">
        <v>3537</v>
      </c>
    </row>
    <row r="1689" spans="1:4">
      <c r="A1689" s="5" t="s">
        <v>1766</v>
      </c>
    </row>
    <row r="1690" spans="1:4">
      <c r="A1690" s="6" t="s">
        <v>62</v>
      </c>
      <c r="B1690" t="s">
        <v>3540</v>
      </c>
    </row>
    <row r="1691" spans="1:4">
      <c r="A1691" s="5" t="s">
        <v>1999</v>
      </c>
    </row>
    <row r="1692" spans="1:4">
      <c r="A1692" s="6" t="s">
        <v>62</v>
      </c>
      <c r="B1692" t="s">
        <v>3541</v>
      </c>
    </row>
    <row r="1693" spans="1:4">
      <c r="A1693" s="11" t="s">
        <v>73</v>
      </c>
      <c r="B1693" s="118">
        <v>45045</v>
      </c>
      <c r="C1693" s="126" t="s">
        <v>1938</v>
      </c>
      <c r="D1693" s="5" t="s">
        <v>3482</v>
      </c>
    </row>
    <row r="1694" spans="1:4">
      <c r="A1694" s="9" t="s">
        <v>1584</v>
      </c>
      <c r="B1694" s="5"/>
    </row>
    <row r="1695" spans="1:4">
      <c r="A1695" s="6" t="s">
        <v>1586</v>
      </c>
      <c r="B1695" t="s">
        <v>3481</v>
      </c>
    </row>
    <row r="1696" spans="1:4">
      <c r="A1696" s="7" t="s">
        <v>1629</v>
      </c>
      <c r="B1696" s="5"/>
    </row>
    <row r="1697" spans="1:2">
      <c r="A1697" s="8" t="s">
        <v>62</v>
      </c>
      <c r="B1697" t="s">
        <v>3488</v>
      </c>
    </row>
    <row r="1698" spans="1:2">
      <c r="A1698" s="8" t="s">
        <v>62</v>
      </c>
      <c r="B1698" s="5" t="s">
        <v>3489</v>
      </c>
    </row>
    <row r="1699" spans="1:2">
      <c r="A1699" s="8" t="s">
        <v>62</v>
      </c>
      <c r="B1699" s="5" t="s">
        <v>3490</v>
      </c>
    </row>
    <row r="1700" spans="1:2">
      <c r="A1700" s="9" t="s">
        <v>1628</v>
      </c>
      <c r="B1700" s="5"/>
    </row>
    <row r="1701" spans="1:2">
      <c r="A1701" s="8" t="s">
        <v>62</v>
      </c>
      <c r="B1701" s="5" t="s">
        <v>2074</v>
      </c>
    </row>
    <row r="1702" spans="1:2">
      <c r="A1702" s="7" t="s">
        <v>1627</v>
      </c>
      <c r="B1702" s="5"/>
    </row>
    <row r="1703" spans="1:2">
      <c r="A1703" s="8" t="s">
        <v>62</v>
      </c>
      <c r="B1703" s="5" t="s">
        <v>3491</v>
      </c>
    </row>
    <row r="1704" spans="1:2">
      <c r="A1704" s="7" t="s">
        <v>1558</v>
      </c>
      <c r="B1704" s="5"/>
    </row>
    <row r="1705" spans="1:2">
      <c r="A1705" s="8" t="s">
        <v>62</v>
      </c>
      <c r="B1705" s="5" t="s">
        <v>3492</v>
      </c>
    </row>
    <row r="1706" spans="1:2">
      <c r="A1706" s="9" t="s">
        <v>1583</v>
      </c>
      <c r="B1706" s="5"/>
    </row>
    <row r="1707" spans="1:2">
      <c r="A1707" s="6" t="s">
        <v>1586</v>
      </c>
      <c r="B1707" t="s">
        <v>3493</v>
      </c>
    </row>
    <row r="1708" spans="1:2">
      <c r="A1708" s="9" t="s">
        <v>1626</v>
      </c>
      <c r="B1708" s="5"/>
    </row>
    <row r="1709" spans="1:2">
      <c r="A1709" s="6" t="s">
        <v>1586</v>
      </c>
      <c r="B1709" t="s">
        <v>3494</v>
      </c>
    </row>
    <row r="1710" spans="1:2">
      <c r="A1710" s="5" t="s">
        <v>1766</v>
      </c>
    </row>
    <row r="1711" spans="1:2">
      <c r="A1711" s="6" t="s">
        <v>62</v>
      </c>
      <c r="B1711" t="s">
        <v>3495</v>
      </c>
    </row>
    <row r="1712" spans="1:2">
      <c r="A1712" s="5" t="s">
        <v>1999</v>
      </c>
    </row>
    <row r="1713" spans="1:4">
      <c r="A1713" s="6" t="s">
        <v>62</v>
      </c>
      <c r="B1713" t="s">
        <v>3496</v>
      </c>
    </row>
    <row r="1714" spans="1:4">
      <c r="A1714" s="11" t="s">
        <v>73</v>
      </c>
      <c r="B1714" s="118">
        <v>44677</v>
      </c>
      <c r="C1714" s="126" t="s">
        <v>1938</v>
      </c>
      <c r="D1714" s="5" t="s">
        <v>3427</v>
      </c>
    </row>
    <row r="1715" spans="1:4">
      <c r="A1715" s="9" t="s">
        <v>1584</v>
      </c>
      <c r="B1715" s="5"/>
    </row>
    <row r="1716" spans="1:4">
      <c r="A1716" s="6" t="s">
        <v>1586</v>
      </c>
      <c r="B1716" t="s">
        <v>3428</v>
      </c>
    </row>
    <row r="1717" spans="1:4">
      <c r="A1717" s="7" t="s">
        <v>1629</v>
      </c>
      <c r="B1717" s="5"/>
    </row>
    <row r="1718" spans="1:4">
      <c r="A1718" s="8" t="s">
        <v>62</v>
      </c>
      <c r="B1718" t="s">
        <v>3457</v>
      </c>
    </row>
    <row r="1719" spans="1:4">
      <c r="A1719" s="8" t="s">
        <v>62</v>
      </c>
      <c r="B1719" s="5" t="s">
        <v>3458</v>
      </c>
    </row>
    <row r="1720" spans="1:4">
      <c r="A1720" s="8" t="s">
        <v>62</v>
      </c>
      <c r="B1720" s="5" t="s">
        <v>3459</v>
      </c>
    </row>
    <row r="1721" spans="1:4">
      <c r="A1721" s="9" t="s">
        <v>1628</v>
      </c>
      <c r="B1721" s="5"/>
    </row>
    <row r="1722" spans="1:4">
      <c r="A1722" s="8" t="s">
        <v>62</v>
      </c>
      <c r="B1722" s="5" t="s">
        <v>1410</v>
      </c>
    </row>
    <row r="1723" spans="1:4">
      <c r="A1723" s="7" t="s">
        <v>1627</v>
      </c>
      <c r="B1723" s="5"/>
    </row>
    <row r="1724" spans="1:4">
      <c r="A1724" s="8" t="s">
        <v>62</v>
      </c>
      <c r="B1724" s="5" t="s">
        <v>1434</v>
      </c>
    </row>
    <row r="1725" spans="1:4">
      <c r="A1725" s="7" t="s">
        <v>1558</v>
      </c>
      <c r="B1725" s="5"/>
    </row>
    <row r="1726" spans="1:4">
      <c r="A1726" s="8" t="s">
        <v>62</v>
      </c>
      <c r="B1726" s="5" t="s">
        <v>3460</v>
      </c>
    </row>
    <row r="1727" spans="1:4">
      <c r="A1727" s="9" t="s">
        <v>1583</v>
      </c>
      <c r="B1727" s="5"/>
    </row>
    <row r="1728" spans="1:4">
      <c r="A1728" s="6" t="s">
        <v>1586</v>
      </c>
      <c r="B1728" t="s">
        <v>3461</v>
      </c>
    </row>
    <row r="1729" spans="1:4">
      <c r="A1729" s="9" t="s">
        <v>1626</v>
      </c>
      <c r="B1729" s="5"/>
    </row>
    <row r="1730" spans="1:4">
      <c r="A1730" s="6" t="s">
        <v>1586</v>
      </c>
      <c r="B1730" t="s">
        <v>3463</v>
      </c>
    </row>
    <row r="1731" spans="1:4">
      <c r="A1731" s="5" t="s">
        <v>1766</v>
      </c>
    </row>
    <row r="1732" spans="1:4">
      <c r="A1732" s="6" t="s">
        <v>62</v>
      </c>
      <c r="B1732" t="s">
        <v>3464</v>
      </c>
    </row>
    <row r="1733" spans="1:4">
      <c r="A1733" s="5" t="s">
        <v>1999</v>
      </c>
    </row>
    <row r="1734" spans="1:4">
      <c r="A1734" s="6" t="s">
        <v>62</v>
      </c>
      <c r="B1734" t="s">
        <v>3465</v>
      </c>
    </row>
    <row r="1735" spans="1:4">
      <c r="A1735" s="11" t="s">
        <v>73</v>
      </c>
      <c r="B1735" s="118">
        <v>45041</v>
      </c>
      <c r="C1735" s="126" t="s">
        <v>1938</v>
      </c>
      <c r="D1735" s="5" t="s">
        <v>2811</v>
      </c>
    </row>
    <row r="1736" spans="1:4">
      <c r="A1736" s="9" t="s">
        <v>1584</v>
      </c>
      <c r="B1736" s="5"/>
    </row>
    <row r="1737" spans="1:4">
      <c r="A1737" s="6" t="s">
        <v>1586</v>
      </c>
      <c r="B1737" t="s">
        <v>2812</v>
      </c>
    </row>
    <row r="1738" spans="1:4">
      <c r="A1738" s="7" t="s">
        <v>1629</v>
      </c>
      <c r="B1738" s="5"/>
    </row>
    <row r="1739" spans="1:4">
      <c r="A1739" s="8" t="s">
        <v>62</v>
      </c>
      <c r="B1739" t="s">
        <v>3418</v>
      </c>
    </row>
    <row r="1740" spans="1:4">
      <c r="A1740" s="8" t="s">
        <v>62</v>
      </c>
      <c r="B1740" s="5" t="s">
        <v>3419</v>
      </c>
    </row>
    <row r="1741" spans="1:4">
      <c r="A1741" s="8" t="s">
        <v>62</v>
      </c>
      <c r="B1741" s="5" t="s">
        <v>3420</v>
      </c>
    </row>
    <row r="1742" spans="1:4">
      <c r="A1742" s="9" t="s">
        <v>1628</v>
      </c>
      <c r="B1742" s="5"/>
    </row>
    <row r="1743" spans="1:4">
      <c r="A1743" s="8" t="s">
        <v>62</v>
      </c>
      <c r="B1743" s="5" t="s">
        <v>3421</v>
      </c>
    </row>
    <row r="1744" spans="1:4">
      <c r="A1744" s="7" t="s">
        <v>1627</v>
      </c>
      <c r="B1744" s="5"/>
    </row>
    <row r="1745" spans="1:4">
      <c r="A1745" s="8" t="s">
        <v>62</v>
      </c>
      <c r="B1745" s="5" t="s">
        <v>3422</v>
      </c>
    </row>
    <row r="1746" spans="1:4">
      <c r="A1746" s="7" t="s">
        <v>1558</v>
      </c>
      <c r="B1746" s="5"/>
    </row>
    <row r="1747" spans="1:4">
      <c r="A1747" s="8" t="s">
        <v>62</v>
      </c>
      <c r="B1747" s="5" t="s">
        <v>3423</v>
      </c>
    </row>
    <row r="1748" spans="1:4">
      <c r="A1748" s="9" t="s">
        <v>1583</v>
      </c>
      <c r="B1748" s="5"/>
    </row>
    <row r="1749" spans="1:4">
      <c r="A1749" s="6" t="s">
        <v>1586</v>
      </c>
      <c r="B1749" t="s">
        <v>3424</v>
      </c>
    </row>
    <row r="1750" spans="1:4">
      <c r="A1750" s="9" t="s">
        <v>1626</v>
      </c>
      <c r="B1750" s="5"/>
    </row>
    <row r="1751" spans="1:4">
      <c r="A1751" s="6" t="s">
        <v>1586</v>
      </c>
      <c r="B1751" t="s">
        <v>3425</v>
      </c>
    </row>
    <row r="1752" spans="1:4">
      <c r="A1752" s="5" t="s">
        <v>1766</v>
      </c>
    </row>
    <row r="1753" spans="1:4">
      <c r="A1753" s="6" t="s">
        <v>62</v>
      </c>
      <c r="B1753" t="s">
        <v>3430</v>
      </c>
    </row>
    <row r="1754" spans="1:4">
      <c r="A1754" s="5" t="s">
        <v>1999</v>
      </c>
    </row>
    <row r="1755" spans="1:4">
      <c r="A1755" s="6" t="s">
        <v>62</v>
      </c>
      <c r="B1755" t="s">
        <v>3431</v>
      </c>
    </row>
    <row r="1756" spans="1:4">
      <c r="A1756" s="11" t="s">
        <v>73</v>
      </c>
      <c r="B1756" s="118">
        <v>45040</v>
      </c>
      <c r="C1756" s="126" t="s">
        <v>1938</v>
      </c>
      <c r="D1756" s="5" t="s">
        <v>2802</v>
      </c>
    </row>
    <row r="1757" spans="1:4">
      <c r="A1757" s="9" t="s">
        <v>1584</v>
      </c>
      <c r="B1757" s="5"/>
    </row>
    <row r="1758" spans="1:4">
      <c r="A1758" s="6" t="s">
        <v>1586</v>
      </c>
      <c r="B1758" t="s">
        <v>2803</v>
      </c>
    </row>
    <row r="1759" spans="1:4">
      <c r="A1759" s="5" t="s">
        <v>1766</v>
      </c>
    </row>
    <row r="1760" spans="1:4">
      <c r="A1760" s="6" t="s">
        <v>62</v>
      </c>
      <c r="B1760" t="s">
        <v>2814</v>
      </c>
    </row>
    <row r="1761" spans="1:2">
      <c r="A1761" s="5" t="s">
        <v>1999</v>
      </c>
    </row>
    <row r="1762" spans="1:2">
      <c r="A1762" s="6" t="s">
        <v>62</v>
      </c>
      <c r="B1762" t="s">
        <v>2815</v>
      </c>
    </row>
    <row r="1763" spans="1:2">
      <c r="A1763" s="7" t="s">
        <v>1629</v>
      </c>
      <c r="B1763" s="5"/>
    </row>
    <row r="1764" spans="1:2">
      <c r="A1764" s="8" t="s">
        <v>62</v>
      </c>
      <c r="B1764" t="s">
        <v>2817</v>
      </c>
    </row>
    <row r="1765" spans="1:2">
      <c r="A1765" s="8" t="s">
        <v>62</v>
      </c>
      <c r="B1765" s="5" t="s">
        <v>2816</v>
      </c>
    </row>
    <row r="1766" spans="1:2">
      <c r="A1766" s="8" t="s">
        <v>62</v>
      </c>
      <c r="B1766" s="5" t="s">
        <v>2818</v>
      </c>
    </row>
    <row r="1767" spans="1:2">
      <c r="A1767" s="9" t="s">
        <v>1628</v>
      </c>
      <c r="B1767" s="5"/>
    </row>
    <row r="1768" spans="1:2">
      <c r="A1768" s="8" t="s">
        <v>62</v>
      </c>
      <c r="B1768" s="5" t="s">
        <v>1005</v>
      </c>
    </row>
    <row r="1769" spans="1:2">
      <c r="A1769" s="7" t="s">
        <v>1627</v>
      </c>
      <c r="B1769" s="5"/>
    </row>
    <row r="1770" spans="1:2">
      <c r="A1770" s="8" t="s">
        <v>62</v>
      </c>
      <c r="B1770" s="5" t="s">
        <v>1005</v>
      </c>
    </row>
    <row r="1771" spans="1:2">
      <c r="A1771" s="7" t="s">
        <v>1558</v>
      </c>
      <c r="B1771" s="5"/>
    </row>
    <row r="1772" spans="1:2">
      <c r="A1772" s="8" t="s">
        <v>62</v>
      </c>
      <c r="B1772" s="5" t="s">
        <v>2819</v>
      </c>
    </row>
    <row r="1773" spans="1:2">
      <c r="A1773" s="9" t="s">
        <v>1583</v>
      </c>
      <c r="B1773" s="5"/>
    </row>
    <row r="1774" spans="1:2">
      <c r="A1774" s="6" t="s">
        <v>1586</v>
      </c>
      <c r="B1774" t="s">
        <v>2820</v>
      </c>
    </row>
    <row r="1775" spans="1:2">
      <c r="A1775" s="9" t="s">
        <v>1626</v>
      </c>
      <c r="B1775" s="5"/>
    </row>
    <row r="1776" spans="1:2">
      <c r="A1776" s="6" t="s">
        <v>1586</v>
      </c>
      <c r="B1776" t="s">
        <v>2821</v>
      </c>
    </row>
    <row r="1777" spans="1:4">
      <c r="A1777" s="11" t="s">
        <v>73</v>
      </c>
      <c r="B1777" s="118">
        <v>45036</v>
      </c>
      <c r="C1777" s="126" t="s">
        <v>1938</v>
      </c>
      <c r="D1777" s="5" t="s">
        <v>2776</v>
      </c>
    </row>
    <row r="1778" spans="1:4">
      <c r="A1778" s="9" t="s">
        <v>1584</v>
      </c>
      <c r="B1778" s="5"/>
    </row>
    <row r="1779" spans="1:4">
      <c r="A1779" s="6" t="s">
        <v>1586</v>
      </c>
      <c r="B1779" t="s">
        <v>2778</v>
      </c>
    </row>
    <row r="1780" spans="1:4">
      <c r="A1780" s="5" t="s">
        <v>1766</v>
      </c>
    </row>
    <row r="1781" spans="1:4">
      <c r="A1781" s="6" t="s">
        <v>62</v>
      </c>
      <c r="B1781" t="s">
        <v>2792</v>
      </c>
    </row>
    <row r="1782" spans="1:4">
      <c r="A1782" s="5" t="s">
        <v>1999</v>
      </c>
    </row>
    <row r="1783" spans="1:4">
      <c r="A1783" s="6" t="s">
        <v>62</v>
      </c>
      <c r="B1783" t="s">
        <v>2793</v>
      </c>
    </row>
    <row r="1784" spans="1:4">
      <c r="A1784" s="7" t="s">
        <v>1629</v>
      </c>
      <c r="B1784" s="5"/>
    </row>
    <row r="1785" spans="1:4">
      <c r="A1785" s="8" t="s">
        <v>62</v>
      </c>
      <c r="B1785" t="s">
        <v>2794</v>
      </c>
    </row>
    <row r="1786" spans="1:4">
      <c r="A1786" s="8" t="s">
        <v>62</v>
      </c>
      <c r="B1786" s="5" t="s">
        <v>2795</v>
      </c>
    </row>
    <row r="1787" spans="1:4">
      <c r="A1787" s="8" t="s">
        <v>62</v>
      </c>
      <c r="B1787" s="5" t="s">
        <v>2629</v>
      </c>
    </row>
    <row r="1788" spans="1:4">
      <c r="A1788" s="9" t="s">
        <v>1628</v>
      </c>
      <c r="B1788" s="5"/>
    </row>
    <row r="1789" spans="1:4">
      <c r="A1789" s="8" t="s">
        <v>62</v>
      </c>
      <c r="B1789" s="5" t="s">
        <v>2796</v>
      </c>
    </row>
    <row r="1790" spans="1:4">
      <c r="A1790" s="7" t="s">
        <v>1627</v>
      </c>
      <c r="B1790" s="5"/>
    </row>
    <row r="1791" spans="1:4">
      <c r="A1791" s="8" t="s">
        <v>62</v>
      </c>
      <c r="B1791" s="5" t="s">
        <v>2797</v>
      </c>
    </row>
    <row r="1792" spans="1:4">
      <c r="A1792" s="7" t="s">
        <v>1558</v>
      </c>
      <c r="B1792" s="5"/>
    </row>
    <row r="1793" spans="1:4">
      <c r="A1793" s="8" t="s">
        <v>62</v>
      </c>
      <c r="B1793" s="5" t="s">
        <v>2798</v>
      </c>
    </row>
    <row r="1794" spans="1:4">
      <c r="A1794" s="9" t="s">
        <v>1583</v>
      </c>
      <c r="B1794" s="5"/>
    </row>
    <row r="1795" spans="1:4">
      <c r="A1795" s="6" t="s">
        <v>1586</v>
      </c>
      <c r="B1795" t="s">
        <v>2799</v>
      </c>
    </row>
    <row r="1796" spans="1:4">
      <c r="A1796" s="9" t="s">
        <v>1626</v>
      </c>
      <c r="B1796" s="5"/>
    </row>
    <row r="1797" spans="1:4">
      <c r="A1797" s="6" t="s">
        <v>1586</v>
      </c>
      <c r="B1797" t="s">
        <v>2801</v>
      </c>
    </row>
    <row r="1798" spans="1:4">
      <c r="A1798" s="11" t="s">
        <v>73</v>
      </c>
      <c r="B1798" s="118">
        <v>45035</v>
      </c>
      <c r="C1798" s="126" t="s">
        <v>1938</v>
      </c>
      <c r="D1798" s="5" t="s">
        <v>2738</v>
      </c>
    </row>
    <row r="1799" spans="1:4">
      <c r="A1799" s="9" t="s">
        <v>1584</v>
      </c>
      <c r="B1799" s="5"/>
    </row>
    <row r="1800" spans="1:4">
      <c r="A1800" s="6" t="s">
        <v>1586</v>
      </c>
      <c r="B1800" t="s">
        <v>2739</v>
      </c>
    </row>
    <row r="1801" spans="1:4">
      <c r="A1801" s="5" t="s">
        <v>1766</v>
      </c>
    </row>
    <row r="1802" spans="1:4">
      <c r="A1802" s="6" t="s">
        <v>62</v>
      </c>
      <c r="B1802" t="s">
        <v>2774</v>
      </c>
    </row>
    <row r="1803" spans="1:4">
      <c r="A1803" s="5" t="s">
        <v>1999</v>
      </c>
    </row>
    <row r="1804" spans="1:4">
      <c r="A1804" s="6" t="s">
        <v>62</v>
      </c>
      <c r="B1804" t="s">
        <v>2775</v>
      </c>
    </row>
    <row r="1805" spans="1:4">
      <c r="A1805" s="7" t="s">
        <v>1629</v>
      </c>
      <c r="B1805" s="5"/>
    </row>
    <row r="1806" spans="1:4">
      <c r="A1806" s="8" t="s">
        <v>62</v>
      </c>
      <c r="B1806" t="s">
        <v>2765</v>
      </c>
    </row>
    <row r="1807" spans="1:4">
      <c r="A1807" s="8" t="s">
        <v>62</v>
      </c>
      <c r="B1807" s="5" t="s">
        <v>2766</v>
      </c>
    </row>
    <row r="1808" spans="1:4">
      <c r="A1808" s="8" t="s">
        <v>62</v>
      </c>
      <c r="B1808" s="5" t="s">
        <v>2767</v>
      </c>
    </row>
    <row r="1809" spans="1:4">
      <c r="A1809" s="9" t="s">
        <v>1628</v>
      </c>
      <c r="B1809" s="5"/>
    </row>
    <row r="1810" spans="1:4">
      <c r="A1810" s="8" t="s">
        <v>62</v>
      </c>
      <c r="B1810" s="5" t="s">
        <v>2768</v>
      </c>
    </row>
    <row r="1811" spans="1:4">
      <c r="A1811" s="7" t="s">
        <v>1627</v>
      </c>
      <c r="B1811" s="5"/>
    </row>
    <row r="1812" spans="1:4">
      <c r="A1812" s="8" t="s">
        <v>62</v>
      </c>
      <c r="B1812" s="5" t="s">
        <v>2769</v>
      </c>
    </row>
    <row r="1813" spans="1:4">
      <c r="A1813" s="7" t="s">
        <v>1558</v>
      </c>
      <c r="B1813" s="5"/>
    </row>
    <row r="1814" spans="1:4">
      <c r="A1814" s="8" t="s">
        <v>62</v>
      </c>
      <c r="B1814" s="5" t="s">
        <v>2770</v>
      </c>
    </row>
    <row r="1815" spans="1:4">
      <c r="A1815" s="9" t="s">
        <v>1583</v>
      </c>
      <c r="B1815" s="5"/>
    </row>
    <row r="1816" spans="1:4">
      <c r="A1816" s="6" t="s">
        <v>1586</v>
      </c>
      <c r="B1816" t="s">
        <v>2771</v>
      </c>
    </row>
    <row r="1817" spans="1:4">
      <c r="A1817" s="9" t="s">
        <v>1626</v>
      </c>
      <c r="B1817" s="5"/>
    </row>
    <row r="1818" spans="1:4">
      <c r="A1818" s="6" t="s">
        <v>1586</v>
      </c>
      <c r="B1818" t="s">
        <v>2772</v>
      </c>
    </row>
    <row r="1819" spans="1:4">
      <c r="A1819" s="11" t="s">
        <v>73</v>
      </c>
      <c r="B1819" s="118">
        <v>45034</v>
      </c>
      <c r="C1819" s="126" t="s">
        <v>1938</v>
      </c>
      <c r="D1819" s="5" t="s">
        <v>2703</v>
      </c>
    </row>
    <row r="1820" spans="1:4">
      <c r="A1820" s="9" t="s">
        <v>1584</v>
      </c>
      <c r="B1820" s="5"/>
    </row>
    <row r="1821" spans="1:4">
      <c r="A1821" s="6" t="s">
        <v>1586</v>
      </c>
      <c r="B1821" t="s">
        <v>2704</v>
      </c>
    </row>
    <row r="1822" spans="1:4">
      <c r="A1822" s="5" t="s">
        <v>1766</v>
      </c>
    </row>
    <row r="1823" spans="1:4">
      <c r="A1823" s="6" t="s">
        <v>62</v>
      </c>
      <c r="B1823" t="s">
        <v>2741</v>
      </c>
    </row>
    <row r="1824" spans="1:4">
      <c r="A1824" s="5" t="s">
        <v>1999</v>
      </c>
    </row>
    <row r="1825" spans="1:4">
      <c r="A1825" s="6" t="s">
        <v>62</v>
      </c>
      <c r="B1825" t="s">
        <v>2742</v>
      </c>
    </row>
    <row r="1826" spans="1:4">
      <c r="A1826" s="7" t="s">
        <v>1629</v>
      </c>
      <c r="B1826" s="5"/>
    </row>
    <row r="1827" spans="1:4">
      <c r="A1827" s="8" t="s">
        <v>62</v>
      </c>
      <c r="B1827" t="s">
        <v>2743</v>
      </c>
    </row>
    <row r="1828" spans="1:4">
      <c r="A1828" s="8" t="s">
        <v>62</v>
      </c>
      <c r="B1828" s="5" t="s">
        <v>2744</v>
      </c>
    </row>
    <row r="1829" spans="1:4">
      <c r="A1829" s="8" t="s">
        <v>62</v>
      </c>
      <c r="B1829" s="5" t="s">
        <v>2745</v>
      </c>
    </row>
    <row r="1830" spans="1:4">
      <c r="A1830" s="9" t="s">
        <v>1628</v>
      </c>
      <c r="B1830" s="5"/>
    </row>
    <row r="1831" spans="1:4">
      <c r="A1831" s="8" t="s">
        <v>62</v>
      </c>
      <c r="B1831" s="5" t="s">
        <v>2746</v>
      </c>
    </row>
    <row r="1832" spans="1:4">
      <c r="A1832" s="7" t="s">
        <v>1627</v>
      </c>
      <c r="B1832" s="5"/>
    </row>
    <row r="1833" spans="1:4">
      <c r="A1833" s="8" t="s">
        <v>62</v>
      </c>
      <c r="B1833" s="5" t="s">
        <v>1376</v>
      </c>
    </row>
    <row r="1834" spans="1:4">
      <c r="A1834" s="7" t="s">
        <v>1558</v>
      </c>
      <c r="B1834" s="5"/>
    </row>
    <row r="1835" spans="1:4">
      <c r="A1835" s="8" t="s">
        <v>62</v>
      </c>
      <c r="B1835" s="5" t="s">
        <v>2747</v>
      </c>
    </row>
    <row r="1836" spans="1:4">
      <c r="A1836" s="9" t="s">
        <v>1583</v>
      </c>
      <c r="B1836" s="5"/>
    </row>
    <row r="1837" spans="1:4">
      <c r="A1837" s="6" t="s">
        <v>1586</v>
      </c>
      <c r="B1837" t="s">
        <v>2748</v>
      </c>
    </row>
    <row r="1838" spans="1:4">
      <c r="A1838" s="9" t="s">
        <v>1626</v>
      </c>
      <c r="B1838" s="5"/>
    </row>
    <row r="1839" spans="1:4">
      <c r="A1839" s="6" t="s">
        <v>1586</v>
      </c>
      <c r="B1839" t="s">
        <v>2750</v>
      </c>
    </row>
    <row r="1840" spans="1:4">
      <c r="A1840" s="11" t="s">
        <v>73</v>
      </c>
      <c r="B1840" s="118">
        <v>45033</v>
      </c>
      <c r="C1840" s="126" t="s">
        <v>1938</v>
      </c>
      <c r="D1840" s="5" t="s">
        <v>2696</v>
      </c>
    </row>
    <row r="1841" spans="1:2">
      <c r="A1841" s="9" t="s">
        <v>1584</v>
      </c>
      <c r="B1841" s="5"/>
    </row>
    <row r="1842" spans="1:2">
      <c r="A1842" s="6" t="s">
        <v>1586</v>
      </c>
      <c r="B1842" t="s">
        <v>2697</v>
      </c>
    </row>
    <row r="1843" spans="1:2">
      <c r="A1843" s="5" t="s">
        <v>1766</v>
      </c>
    </row>
    <row r="1844" spans="1:2">
      <c r="A1844" s="6" t="s">
        <v>62</v>
      </c>
      <c r="B1844" t="s">
        <v>2706</v>
      </c>
    </row>
    <row r="1845" spans="1:2">
      <c r="A1845" s="5" t="s">
        <v>1999</v>
      </c>
    </row>
    <row r="1846" spans="1:2">
      <c r="A1846" s="6" t="s">
        <v>62</v>
      </c>
      <c r="B1846" t="s">
        <v>2707</v>
      </c>
    </row>
    <row r="1847" spans="1:2">
      <c r="A1847" s="7" t="s">
        <v>1629</v>
      </c>
      <c r="B1847" s="5"/>
    </row>
    <row r="1848" spans="1:2">
      <c r="A1848" s="8" t="s">
        <v>62</v>
      </c>
      <c r="B1848" t="s">
        <v>2708</v>
      </c>
    </row>
    <row r="1849" spans="1:2">
      <c r="A1849" s="8" t="s">
        <v>62</v>
      </c>
      <c r="B1849" s="5" t="s">
        <v>2709</v>
      </c>
    </row>
    <row r="1850" spans="1:2">
      <c r="A1850" s="8" t="s">
        <v>62</v>
      </c>
      <c r="B1850" s="5" t="s">
        <v>2710</v>
      </c>
    </row>
    <row r="1851" spans="1:2">
      <c r="A1851" s="9" t="s">
        <v>1628</v>
      </c>
      <c r="B1851" s="5"/>
    </row>
    <row r="1852" spans="1:2">
      <c r="A1852" s="8" t="s">
        <v>62</v>
      </c>
      <c r="B1852" s="5" t="s">
        <v>1005</v>
      </c>
    </row>
    <row r="1853" spans="1:2">
      <c r="A1853" s="7" t="s">
        <v>1627</v>
      </c>
      <c r="B1853" s="5"/>
    </row>
    <row r="1854" spans="1:2">
      <c r="A1854" s="8" t="s">
        <v>62</v>
      </c>
      <c r="B1854" s="5" t="s">
        <v>1005</v>
      </c>
    </row>
    <row r="1855" spans="1:2">
      <c r="A1855" s="7" t="s">
        <v>1558</v>
      </c>
      <c r="B1855" s="5"/>
    </row>
    <row r="1856" spans="1:2">
      <c r="A1856" s="8" t="s">
        <v>62</v>
      </c>
      <c r="B1856" s="5" t="s">
        <v>2711</v>
      </c>
    </row>
    <row r="1857" spans="1:4">
      <c r="A1857" s="9" t="s">
        <v>1583</v>
      </c>
      <c r="B1857" s="5"/>
    </row>
    <row r="1858" spans="1:4">
      <c r="A1858" s="6" t="s">
        <v>1586</v>
      </c>
      <c r="B1858" t="s">
        <v>2712</v>
      </c>
    </row>
    <row r="1859" spans="1:4">
      <c r="A1859" s="9" t="s">
        <v>1626</v>
      </c>
    </row>
    <row r="1860" spans="1:4">
      <c r="A1860" s="6" t="s">
        <v>1586</v>
      </c>
      <c r="B1860" s="5" t="s">
        <v>2713</v>
      </c>
    </row>
    <row r="1861" spans="1:4">
      <c r="A1861" s="11" t="s">
        <v>73</v>
      </c>
      <c r="B1861" s="118">
        <v>45030</v>
      </c>
      <c r="C1861" s="126" t="s">
        <v>1938</v>
      </c>
      <c r="D1861" s="5" t="s">
        <v>2677</v>
      </c>
    </row>
    <row r="1862" spans="1:4">
      <c r="A1862" s="9" t="s">
        <v>1584</v>
      </c>
      <c r="B1862" s="5"/>
    </row>
    <row r="1863" spans="1:4">
      <c r="A1863" s="6" t="s">
        <v>1586</v>
      </c>
      <c r="B1863" t="s">
        <v>2673</v>
      </c>
    </row>
    <row r="1864" spans="1:4">
      <c r="A1864" s="5" t="s">
        <v>1766</v>
      </c>
    </row>
    <row r="1865" spans="1:4">
      <c r="A1865" s="6" t="s">
        <v>62</v>
      </c>
      <c r="B1865" t="s">
        <v>2679</v>
      </c>
    </row>
    <row r="1866" spans="1:4">
      <c r="A1866" s="5" t="s">
        <v>1999</v>
      </c>
    </row>
    <row r="1867" spans="1:4">
      <c r="A1867" s="6" t="s">
        <v>62</v>
      </c>
      <c r="B1867" t="s">
        <v>2680</v>
      </c>
    </row>
    <row r="1868" spans="1:4">
      <c r="A1868" s="7" t="s">
        <v>1629</v>
      </c>
      <c r="B1868" s="5"/>
    </row>
    <row r="1869" spans="1:4">
      <c r="A1869" s="8" t="s">
        <v>62</v>
      </c>
      <c r="B1869" t="s">
        <v>2106</v>
      </c>
    </row>
    <row r="1870" spans="1:4">
      <c r="A1870" s="8" t="s">
        <v>62</v>
      </c>
      <c r="B1870" s="5" t="s">
        <v>2681</v>
      </c>
    </row>
    <row r="1871" spans="1:4">
      <c r="A1871" s="8" t="s">
        <v>62</v>
      </c>
      <c r="B1871" s="5" t="s">
        <v>2682</v>
      </c>
    </row>
    <row r="1872" spans="1:4">
      <c r="A1872" s="9" t="s">
        <v>1628</v>
      </c>
      <c r="B1872" s="5"/>
    </row>
    <row r="1873" spans="1:4">
      <c r="A1873" s="8" t="s">
        <v>62</v>
      </c>
      <c r="B1873" s="5" t="s">
        <v>2683</v>
      </c>
    </row>
    <row r="1874" spans="1:4">
      <c r="A1874" s="7" t="s">
        <v>1627</v>
      </c>
      <c r="B1874" s="5"/>
    </row>
    <row r="1875" spans="1:4">
      <c r="A1875" s="8" t="s">
        <v>62</v>
      </c>
      <c r="B1875" s="5" t="s">
        <v>1434</v>
      </c>
    </row>
    <row r="1876" spans="1:4">
      <c r="A1876" s="7" t="s">
        <v>1558</v>
      </c>
      <c r="B1876" s="5"/>
    </row>
    <row r="1877" spans="1:4">
      <c r="A1877" s="8" t="s">
        <v>62</v>
      </c>
      <c r="B1877" s="5" t="s">
        <v>2684</v>
      </c>
    </row>
    <row r="1878" spans="1:4">
      <c r="A1878" s="9" t="s">
        <v>1583</v>
      </c>
      <c r="B1878" s="5"/>
    </row>
    <row r="1879" spans="1:4">
      <c r="A1879" s="6" t="s">
        <v>1586</v>
      </c>
      <c r="B1879" t="s">
        <v>2685</v>
      </c>
    </row>
    <row r="1880" spans="1:4">
      <c r="A1880" s="9" t="s">
        <v>1626</v>
      </c>
      <c r="B1880" s="5"/>
    </row>
    <row r="1881" spans="1:4">
      <c r="A1881" s="6" t="s">
        <v>1586</v>
      </c>
      <c r="B1881" t="s">
        <v>2686</v>
      </c>
    </row>
    <row r="1882" spans="1:4">
      <c r="A1882" s="11" t="s">
        <v>73</v>
      </c>
      <c r="B1882" s="118">
        <v>45029</v>
      </c>
      <c r="C1882" s="126" t="s">
        <v>1938</v>
      </c>
      <c r="D1882" s="5" t="s">
        <v>2642</v>
      </c>
    </row>
    <row r="1883" spans="1:4">
      <c r="A1883" s="9" t="s">
        <v>1584</v>
      </c>
      <c r="B1883" s="5"/>
    </row>
    <row r="1884" spans="1:4">
      <c r="A1884" s="6" t="s">
        <v>1586</v>
      </c>
      <c r="B1884" t="s">
        <v>2651</v>
      </c>
    </row>
    <row r="1885" spans="1:4">
      <c r="A1885" s="5" t="s">
        <v>1766</v>
      </c>
    </row>
    <row r="1886" spans="1:4">
      <c r="A1886" s="6" t="s">
        <v>62</v>
      </c>
      <c r="B1886" t="s">
        <v>2663</v>
      </c>
    </row>
    <row r="1887" spans="1:4">
      <c r="A1887" s="5" t="s">
        <v>1999</v>
      </c>
    </row>
    <row r="1888" spans="1:4">
      <c r="A1888" s="6" t="s">
        <v>62</v>
      </c>
      <c r="B1888" t="s">
        <v>2664</v>
      </c>
    </row>
    <row r="1889" spans="1:4">
      <c r="A1889" s="7" t="s">
        <v>1629</v>
      </c>
      <c r="B1889" s="5"/>
    </row>
    <row r="1890" spans="1:4">
      <c r="A1890" s="8" t="s">
        <v>62</v>
      </c>
      <c r="B1890" t="s">
        <v>2665</v>
      </c>
    </row>
    <row r="1891" spans="1:4">
      <c r="A1891" s="8" t="s">
        <v>62</v>
      </c>
      <c r="B1891" s="5" t="s">
        <v>2666</v>
      </c>
    </row>
    <row r="1892" spans="1:4">
      <c r="A1892" s="8" t="s">
        <v>62</v>
      </c>
      <c r="B1892" s="5" t="s">
        <v>2667</v>
      </c>
    </row>
    <row r="1893" spans="1:4">
      <c r="A1893" s="9" t="s">
        <v>1628</v>
      </c>
      <c r="B1893" s="5"/>
    </row>
    <row r="1894" spans="1:4">
      <c r="A1894" s="8" t="s">
        <v>62</v>
      </c>
      <c r="B1894" s="5" t="s">
        <v>2668</v>
      </c>
    </row>
    <row r="1895" spans="1:4">
      <c r="A1895" s="7" t="s">
        <v>1627</v>
      </c>
      <c r="B1895" s="5"/>
    </row>
    <row r="1896" spans="1:4">
      <c r="A1896" s="8" t="s">
        <v>62</v>
      </c>
      <c r="B1896" s="5" t="s">
        <v>1376</v>
      </c>
    </row>
    <row r="1897" spans="1:4">
      <c r="A1897" s="7" t="s">
        <v>1558</v>
      </c>
      <c r="B1897" s="5"/>
    </row>
    <row r="1898" spans="1:4">
      <c r="A1898" s="8" t="s">
        <v>62</v>
      </c>
      <c r="B1898" s="5" t="s">
        <v>2669</v>
      </c>
    </row>
    <row r="1899" spans="1:4">
      <c r="A1899" s="9" t="s">
        <v>1583</v>
      </c>
      <c r="B1899" s="5"/>
    </row>
    <row r="1900" spans="1:4">
      <c r="A1900" s="6" t="s">
        <v>1586</v>
      </c>
      <c r="B1900" t="s">
        <v>2670</v>
      </c>
    </row>
    <row r="1901" spans="1:4">
      <c r="A1901" s="9" t="s">
        <v>1626</v>
      </c>
      <c r="B1901" s="5"/>
    </row>
    <row r="1902" spans="1:4">
      <c r="A1902" s="6" t="s">
        <v>1586</v>
      </c>
      <c r="B1902" t="s">
        <v>2672</v>
      </c>
    </row>
    <row r="1903" spans="1:4">
      <c r="A1903" s="11" t="s">
        <v>73</v>
      </c>
      <c r="B1903" s="118">
        <v>45028</v>
      </c>
      <c r="C1903" s="126" t="s">
        <v>1938</v>
      </c>
      <c r="D1903" s="5" t="s">
        <v>2444</v>
      </c>
    </row>
    <row r="1904" spans="1:4">
      <c r="A1904" s="9" t="s">
        <v>1584</v>
      </c>
      <c r="B1904" s="5"/>
    </row>
    <row r="1905" spans="1:2">
      <c r="A1905" s="6" t="s">
        <v>1586</v>
      </c>
      <c r="B1905" t="s">
        <v>2455</v>
      </c>
    </row>
    <row r="1906" spans="1:2">
      <c r="A1906" s="5" t="s">
        <v>1766</v>
      </c>
    </row>
    <row r="1907" spans="1:2">
      <c r="A1907" s="6" t="s">
        <v>62</v>
      </c>
      <c r="B1907" t="s">
        <v>2643</v>
      </c>
    </row>
    <row r="1908" spans="1:2">
      <c r="A1908" s="5" t="s">
        <v>1999</v>
      </c>
    </row>
    <row r="1909" spans="1:2">
      <c r="A1909" s="6" t="s">
        <v>62</v>
      </c>
      <c r="B1909" t="s">
        <v>2644</v>
      </c>
    </row>
    <row r="1910" spans="1:2">
      <c r="A1910" s="7" t="s">
        <v>1629</v>
      </c>
      <c r="B1910" s="5"/>
    </row>
    <row r="1911" spans="1:2">
      <c r="A1911" s="8" t="s">
        <v>62</v>
      </c>
      <c r="B1911" t="s">
        <v>2645</v>
      </c>
    </row>
    <row r="1912" spans="1:2">
      <c r="A1912" s="8" t="s">
        <v>62</v>
      </c>
      <c r="B1912" s="5" t="s">
        <v>2646</v>
      </c>
    </row>
    <row r="1913" spans="1:2">
      <c r="A1913" s="8" t="s">
        <v>62</v>
      </c>
      <c r="B1913" s="5" t="s">
        <v>2389</v>
      </c>
    </row>
    <row r="1914" spans="1:2">
      <c r="A1914" s="9" t="s">
        <v>1628</v>
      </c>
      <c r="B1914" s="5"/>
    </row>
    <row r="1915" spans="1:2">
      <c r="A1915" s="8" t="s">
        <v>62</v>
      </c>
      <c r="B1915" s="5" t="s">
        <v>2647</v>
      </c>
    </row>
    <row r="1916" spans="1:2">
      <c r="A1916" s="7" t="s">
        <v>1627</v>
      </c>
      <c r="B1916" s="5"/>
    </row>
    <row r="1917" spans="1:2">
      <c r="A1917" s="8" t="s">
        <v>62</v>
      </c>
      <c r="B1917" s="5" t="s">
        <v>1434</v>
      </c>
    </row>
    <row r="1918" spans="1:2">
      <c r="A1918" s="7" t="s">
        <v>1558</v>
      </c>
      <c r="B1918" s="5"/>
    </row>
    <row r="1919" spans="1:2">
      <c r="A1919" s="8" t="s">
        <v>62</v>
      </c>
      <c r="B1919" s="5" t="s">
        <v>2648</v>
      </c>
    </row>
    <row r="1920" spans="1:2">
      <c r="A1920" s="9" t="s">
        <v>1583</v>
      </c>
      <c r="B1920" s="5"/>
    </row>
    <row r="1921" spans="1:4">
      <c r="A1921" s="6" t="s">
        <v>1586</v>
      </c>
      <c r="B1921" t="s">
        <v>2649</v>
      </c>
    </row>
    <row r="1922" spans="1:4">
      <c r="A1922" s="9" t="s">
        <v>1626</v>
      </c>
      <c r="B1922" s="5"/>
    </row>
    <row r="1923" spans="1:4">
      <c r="A1923" s="6" t="s">
        <v>1586</v>
      </c>
      <c r="B1923" t="s">
        <v>2650</v>
      </c>
    </row>
    <row r="1924" spans="1:4">
      <c r="A1924" s="11" t="s">
        <v>73</v>
      </c>
      <c r="B1924" s="118">
        <v>45027</v>
      </c>
      <c r="C1924" s="126" t="s">
        <v>1938</v>
      </c>
      <c r="D1924" s="5" t="s">
        <v>2431</v>
      </c>
    </row>
    <row r="1925" spans="1:4">
      <c r="A1925" s="9" t="s">
        <v>1584</v>
      </c>
      <c r="B1925" s="5"/>
    </row>
    <row r="1926" spans="1:4">
      <c r="A1926" s="6" t="s">
        <v>1586</v>
      </c>
      <c r="B1926" t="s">
        <v>2432</v>
      </c>
    </row>
    <row r="1927" spans="1:4">
      <c r="A1927" s="5" t="s">
        <v>1766</v>
      </c>
    </row>
    <row r="1928" spans="1:4">
      <c r="A1928" s="6" t="s">
        <v>62</v>
      </c>
      <c r="B1928" t="s">
        <v>2445</v>
      </c>
    </row>
    <row r="1929" spans="1:4">
      <c r="A1929" s="5" t="s">
        <v>1999</v>
      </c>
    </row>
    <row r="1930" spans="1:4">
      <c r="A1930" s="6" t="s">
        <v>62</v>
      </c>
      <c r="B1930" t="s">
        <v>2446</v>
      </c>
    </row>
    <row r="1931" spans="1:4">
      <c r="A1931" s="7" t="s">
        <v>1629</v>
      </c>
      <c r="B1931" s="5"/>
    </row>
    <row r="1932" spans="1:4">
      <c r="A1932" s="8" t="s">
        <v>62</v>
      </c>
      <c r="B1932" t="s">
        <v>2389</v>
      </c>
    </row>
    <row r="1933" spans="1:4">
      <c r="A1933" s="8" t="s">
        <v>62</v>
      </c>
      <c r="B1933" s="5" t="s">
        <v>2447</v>
      </c>
    </row>
    <row r="1934" spans="1:4">
      <c r="A1934" s="8" t="s">
        <v>62</v>
      </c>
      <c r="B1934" s="5" t="s">
        <v>2448</v>
      </c>
    </row>
    <row r="1935" spans="1:4">
      <c r="A1935" s="9" t="s">
        <v>1628</v>
      </c>
      <c r="B1935" s="5"/>
    </row>
    <row r="1936" spans="1:4">
      <c r="A1936" s="8" t="s">
        <v>62</v>
      </c>
      <c r="B1936" s="5" t="s">
        <v>2449</v>
      </c>
    </row>
    <row r="1937" spans="1:4">
      <c r="A1937" s="7" t="s">
        <v>1627</v>
      </c>
      <c r="B1937" s="5"/>
    </row>
    <row r="1938" spans="1:4">
      <c r="A1938" s="8" t="s">
        <v>62</v>
      </c>
      <c r="B1938" s="5" t="s">
        <v>2450</v>
      </c>
    </row>
    <row r="1939" spans="1:4">
      <c r="A1939" s="7" t="s">
        <v>1558</v>
      </c>
      <c r="B1939" s="5"/>
    </row>
    <row r="1940" spans="1:4">
      <c r="A1940" s="8" t="s">
        <v>62</v>
      </c>
      <c r="B1940" s="5" t="s">
        <v>2451</v>
      </c>
    </row>
    <row r="1941" spans="1:4">
      <c r="A1941" s="9" t="s">
        <v>1583</v>
      </c>
      <c r="B1941" s="5"/>
    </row>
    <row r="1942" spans="1:4">
      <c r="A1942" s="6" t="s">
        <v>1586</v>
      </c>
      <c r="B1942" t="s">
        <v>2452</v>
      </c>
    </row>
    <row r="1943" spans="1:4">
      <c r="A1943" s="9" t="s">
        <v>1626</v>
      </c>
      <c r="B1943" s="5"/>
    </row>
    <row r="1944" spans="1:4">
      <c r="A1944" s="6" t="s">
        <v>1586</v>
      </c>
      <c r="B1944" t="s">
        <v>2453</v>
      </c>
    </row>
    <row r="1945" spans="1:4">
      <c r="A1945" s="11" t="s">
        <v>73</v>
      </c>
      <c r="B1945" s="118">
        <v>45026</v>
      </c>
      <c r="C1945" s="126" t="s">
        <v>1938</v>
      </c>
      <c r="D1945" s="5" t="s">
        <v>2397</v>
      </c>
    </row>
    <row r="1946" spans="1:4">
      <c r="A1946" s="9" t="s">
        <v>1584</v>
      </c>
      <c r="B1946" s="5"/>
    </row>
    <row r="1947" spans="1:4">
      <c r="A1947" s="6" t="s">
        <v>1586</v>
      </c>
      <c r="B1947" t="s">
        <v>2399</v>
      </c>
    </row>
    <row r="1948" spans="1:4">
      <c r="A1948" s="5" t="s">
        <v>1766</v>
      </c>
    </row>
    <row r="1949" spans="1:4">
      <c r="A1949" s="6" t="s">
        <v>62</v>
      </c>
      <c r="B1949" t="s">
        <v>2423</v>
      </c>
    </row>
    <row r="1950" spans="1:4">
      <c r="A1950" s="5" t="s">
        <v>1999</v>
      </c>
    </row>
    <row r="1951" spans="1:4">
      <c r="A1951" s="6" t="s">
        <v>62</v>
      </c>
      <c r="B1951" t="s">
        <v>2424</v>
      </c>
    </row>
    <row r="1952" spans="1:4">
      <c r="A1952" s="7" t="s">
        <v>1629</v>
      </c>
      <c r="B1952" s="5"/>
    </row>
    <row r="1953" spans="1:4">
      <c r="A1953" s="8" t="s">
        <v>62</v>
      </c>
      <c r="B1953" t="s">
        <v>2389</v>
      </c>
    </row>
    <row r="1954" spans="1:4">
      <c r="A1954" s="8" t="s">
        <v>62</v>
      </c>
      <c r="B1954" s="5" t="s">
        <v>2425</v>
      </c>
    </row>
    <row r="1955" spans="1:4">
      <c r="A1955" s="8" t="s">
        <v>62</v>
      </c>
      <c r="B1955" s="5" t="s">
        <v>2426</v>
      </c>
    </row>
    <row r="1956" spans="1:4">
      <c r="A1956" s="9" t="s">
        <v>1628</v>
      </c>
      <c r="B1956" s="5"/>
    </row>
    <row r="1957" spans="1:4">
      <c r="A1957" s="8" t="s">
        <v>62</v>
      </c>
      <c r="B1957" s="5" t="s">
        <v>2074</v>
      </c>
    </row>
    <row r="1958" spans="1:4">
      <c r="A1958" s="7" t="s">
        <v>1627</v>
      </c>
      <c r="B1958" s="5"/>
    </row>
    <row r="1959" spans="1:4">
      <c r="A1959" s="8" t="s">
        <v>62</v>
      </c>
      <c r="B1959" s="5" t="s">
        <v>1434</v>
      </c>
    </row>
    <row r="1960" spans="1:4">
      <c r="A1960" s="7" t="s">
        <v>1558</v>
      </c>
      <c r="B1960" s="5"/>
    </row>
    <row r="1961" spans="1:4">
      <c r="A1961" s="8" t="s">
        <v>62</v>
      </c>
      <c r="B1961" s="5" t="s">
        <v>2427</v>
      </c>
    </row>
    <row r="1962" spans="1:4">
      <c r="A1962" s="9" t="s">
        <v>1583</v>
      </c>
      <c r="B1962" s="5"/>
    </row>
    <row r="1963" spans="1:4">
      <c r="A1963" s="6" t="s">
        <v>1586</v>
      </c>
      <c r="B1963" t="s">
        <v>2428</v>
      </c>
    </row>
    <row r="1964" spans="1:4">
      <c r="A1964" s="9" t="s">
        <v>1626</v>
      </c>
      <c r="B1964" s="5"/>
    </row>
    <row r="1965" spans="1:4">
      <c r="A1965" s="6" t="s">
        <v>1586</v>
      </c>
      <c r="B1965" t="s">
        <v>2429</v>
      </c>
    </row>
    <row r="1966" spans="1:4">
      <c r="A1966" s="11" t="s">
        <v>73</v>
      </c>
      <c r="B1966" s="118">
        <v>45022</v>
      </c>
      <c r="C1966" s="126" t="s">
        <v>1938</v>
      </c>
      <c r="D1966" s="5" t="s">
        <v>2367</v>
      </c>
    </row>
    <row r="1967" spans="1:4">
      <c r="A1967" s="9" t="s">
        <v>1584</v>
      </c>
      <c r="B1967" s="5"/>
    </row>
    <row r="1968" spans="1:4">
      <c r="A1968" s="6" t="s">
        <v>1586</v>
      </c>
      <c r="B1968" t="s">
        <v>2368</v>
      </c>
    </row>
    <row r="1969" spans="1:2">
      <c r="A1969" s="5" t="s">
        <v>1766</v>
      </c>
    </row>
    <row r="1970" spans="1:2">
      <c r="A1970" s="6" t="s">
        <v>62</v>
      </c>
      <c r="B1970" t="s">
        <v>2387</v>
      </c>
    </row>
    <row r="1971" spans="1:2">
      <c r="A1971" s="5" t="s">
        <v>1999</v>
      </c>
    </row>
    <row r="1972" spans="1:2">
      <c r="A1972" s="6" t="s">
        <v>62</v>
      </c>
      <c r="B1972" t="s">
        <v>2388</v>
      </c>
    </row>
    <row r="1973" spans="1:2">
      <c r="A1973" s="7" t="s">
        <v>1629</v>
      </c>
      <c r="B1973" s="5"/>
    </row>
    <row r="1974" spans="1:2">
      <c r="A1974" s="8" t="s">
        <v>62</v>
      </c>
      <c r="B1974" s="5" t="s">
        <v>2389</v>
      </c>
    </row>
    <row r="1975" spans="1:2">
      <c r="A1975" s="8" t="s">
        <v>62</v>
      </c>
      <c r="B1975" t="s">
        <v>2390</v>
      </c>
    </row>
    <row r="1976" spans="1:2">
      <c r="A1976" s="8" t="s">
        <v>62</v>
      </c>
      <c r="B1976" s="5" t="s">
        <v>2391</v>
      </c>
    </row>
    <row r="1977" spans="1:2">
      <c r="A1977" s="9" t="s">
        <v>1628</v>
      </c>
      <c r="B1977" s="5"/>
    </row>
    <row r="1978" spans="1:2">
      <c r="A1978" s="8" t="s">
        <v>62</v>
      </c>
      <c r="B1978" s="5" t="s">
        <v>2392</v>
      </c>
    </row>
    <row r="1979" spans="1:2">
      <c r="A1979" s="7" t="s">
        <v>1627</v>
      </c>
      <c r="B1979" s="5"/>
    </row>
    <row r="1980" spans="1:2">
      <c r="A1980" s="8" t="s">
        <v>62</v>
      </c>
      <c r="B1980" s="5" t="s">
        <v>1376</v>
      </c>
    </row>
    <row r="1981" spans="1:2">
      <c r="A1981" s="7" t="s">
        <v>1558</v>
      </c>
      <c r="B1981" s="5"/>
    </row>
    <row r="1982" spans="1:2">
      <c r="A1982" s="8" t="s">
        <v>62</v>
      </c>
      <c r="B1982" s="5" t="s">
        <v>2393</v>
      </c>
    </row>
    <row r="1983" spans="1:2">
      <c r="A1983" s="9" t="s">
        <v>1583</v>
      </c>
      <c r="B1983" s="5"/>
    </row>
    <row r="1984" spans="1:2">
      <c r="A1984" s="6" t="s">
        <v>1586</v>
      </c>
      <c r="B1984" t="s">
        <v>2394</v>
      </c>
    </row>
    <row r="1985" spans="1:4">
      <c r="A1985" s="9" t="s">
        <v>1626</v>
      </c>
      <c r="B1985" s="5"/>
    </row>
    <row r="1986" spans="1:4">
      <c r="A1986" s="6" t="s">
        <v>1586</v>
      </c>
      <c r="B1986" t="s">
        <v>2395</v>
      </c>
    </row>
    <row r="1987" spans="1:4">
      <c r="A1987" s="11" t="s">
        <v>73</v>
      </c>
      <c r="B1987" s="118">
        <v>45021</v>
      </c>
      <c r="C1987" s="126" t="s">
        <v>1938</v>
      </c>
      <c r="D1987" s="5" t="s">
        <v>2347</v>
      </c>
    </row>
    <row r="1988" spans="1:4">
      <c r="A1988" s="9" t="s">
        <v>1584</v>
      </c>
      <c r="B1988" s="5"/>
    </row>
    <row r="1989" spans="1:4">
      <c r="A1989" s="6" t="s">
        <v>1586</v>
      </c>
      <c r="B1989" t="s">
        <v>2348</v>
      </c>
    </row>
    <row r="1990" spans="1:4">
      <c r="A1990" s="5" t="s">
        <v>1766</v>
      </c>
    </row>
    <row r="1991" spans="1:4">
      <c r="A1991" s="6" t="s">
        <v>62</v>
      </c>
      <c r="B1991" t="s">
        <v>2357</v>
      </c>
    </row>
    <row r="1992" spans="1:4">
      <c r="A1992" s="5" t="s">
        <v>1999</v>
      </c>
    </row>
    <row r="1993" spans="1:4">
      <c r="A1993" s="6" t="s">
        <v>62</v>
      </c>
      <c r="B1993" t="s">
        <v>2358</v>
      </c>
    </row>
    <row r="1994" spans="1:4">
      <c r="A1994" s="7" t="s">
        <v>1629</v>
      </c>
      <c r="B1994" s="5"/>
    </row>
    <row r="1995" spans="1:4">
      <c r="A1995" s="8" t="s">
        <v>62</v>
      </c>
      <c r="B1995" t="s">
        <v>2360</v>
      </c>
    </row>
    <row r="1996" spans="1:4">
      <c r="A1996" s="8" t="s">
        <v>62</v>
      </c>
      <c r="B1996" s="5" t="s">
        <v>2359</v>
      </c>
    </row>
    <row r="1997" spans="1:4">
      <c r="A1997" s="8" t="s">
        <v>62</v>
      </c>
      <c r="B1997" s="5" t="s">
        <v>2361</v>
      </c>
    </row>
    <row r="1998" spans="1:4">
      <c r="A1998" s="9" t="s">
        <v>1628</v>
      </c>
      <c r="B1998" s="5"/>
    </row>
    <row r="1999" spans="1:4">
      <c r="A1999" s="8" t="s">
        <v>62</v>
      </c>
      <c r="B1999" s="5" t="s">
        <v>2362</v>
      </c>
    </row>
    <row r="2000" spans="1:4">
      <c r="A2000" s="7" t="s">
        <v>1627</v>
      </c>
      <c r="B2000" s="5"/>
    </row>
    <row r="2001" spans="1:4">
      <c r="A2001" s="8" t="s">
        <v>62</v>
      </c>
      <c r="B2001" s="5" t="s">
        <v>1434</v>
      </c>
    </row>
    <row r="2002" spans="1:4">
      <c r="A2002" s="7" t="s">
        <v>1558</v>
      </c>
      <c r="B2002" s="5"/>
    </row>
    <row r="2003" spans="1:4">
      <c r="A2003" s="8" t="s">
        <v>62</v>
      </c>
      <c r="B2003" s="5" t="s">
        <v>2363</v>
      </c>
    </row>
    <row r="2004" spans="1:4">
      <c r="A2004" s="9" t="s">
        <v>1583</v>
      </c>
      <c r="B2004" s="5"/>
    </row>
    <row r="2005" spans="1:4">
      <c r="A2005" s="6" t="s">
        <v>1586</v>
      </c>
      <c r="B2005" t="s">
        <v>2364</v>
      </c>
    </row>
    <row r="2006" spans="1:4">
      <c r="A2006" s="9" t="s">
        <v>1626</v>
      </c>
      <c r="B2006" s="5"/>
    </row>
    <row r="2007" spans="1:4">
      <c r="A2007" s="6" t="s">
        <v>1586</v>
      </c>
      <c r="B2007" t="s">
        <v>2366</v>
      </c>
    </row>
    <row r="2008" spans="1:4">
      <c r="A2008" s="11" t="s">
        <v>73</v>
      </c>
      <c r="B2008" s="118">
        <v>45020</v>
      </c>
      <c r="C2008" s="126" t="s">
        <v>1938</v>
      </c>
      <c r="D2008" s="5" t="s">
        <v>2331</v>
      </c>
    </row>
    <row r="2009" spans="1:4">
      <c r="A2009" s="9" t="s">
        <v>1584</v>
      </c>
      <c r="B2009" s="5"/>
    </row>
    <row r="2010" spans="1:4">
      <c r="A2010" s="6" t="s">
        <v>1586</v>
      </c>
      <c r="B2010" t="s">
        <v>2332</v>
      </c>
    </row>
    <row r="2011" spans="1:4">
      <c r="A2011" s="5" t="s">
        <v>1766</v>
      </c>
    </row>
    <row r="2012" spans="1:4">
      <c r="A2012" s="6" t="s">
        <v>62</v>
      </c>
      <c r="B2012" t="s">
        <v>2337</v>
      </c>
    </row>
    <row r="2013" spans="1:4">
      <c r="A2013" s="5" t="s">
        <v>1999</v>
      </c>
    </row>
    <row r="2014" spans="1:4">
      <c r="A2014" s="6" t="s">
        <v>62</v>
      </c>
      <c r="B2014" t="s">
        <v>2338</v>
      </c>
    </row>
    <row r="2015" spans="1:4">
      <c r="A2015" s="7" t="s">
        <v>1629</v>
      </c>
      <c r="B2015" s="5"/>
    </row>
    <row r="2016" spans="1:4">
      <c r="A2016" s="8" t="s">
        <v>62</v>
      </c>
      <c r="B2016" t="s">
        <v>2339</v>
      </c>
    </row>
    <row r="2017" spans="1:4">
      <c r="A2017" s="8" t="s">
        <v>62</v>
      </c>
      <c r="B2017" s="5" t="s">
        <v>2340</v>
      </c>
    </row>
    <row r="2018" spans="1:4">
      <c r="A2018" s="8" t="s">
        <v>62</v>
      </c>
      <c r="B2018" s="5" t="s">
        <v>2341</v>
      </c>
    </row>
    <row r="2019" spans="1:4">
      <c r="A2019" s="9" t="s">
        <v>1628</v>
      </c>
      <c r="B2019" s="5"/>
    </row>
    <row r="2020" spans="1:4">
      <c r="A2020" s="8" t="s">
        <v>62</v>
      </c>
      <c r="B2020" s="5" t="s">
        <v>2342</v>
      </c>
    </row>
    <row r="2021" spans="1:4">
      <c r="A2021" s="7" t="s">
        <v>1627</v>
      </c>
      <c r="B2021" s="5"/>
    </row>
    <row r="2022" spans="1:4">
      <c r="A2022" s="8" t="s">
        <v>62</v>
      </c>
      <c r="B2022" s="5" t="s">
        <v>2343</v>
      </c>
    </row>
    <row r="2023" spans="1:4">
      <c r="A2023" s="7" t="s">
        <v>1558</v>
      </c>
      <c r="B2023" s="5"/>
    </row>
    <row r="2024" spans="1:4">
      <c r="A2024" s="8" t="s">
        <v>62</v>
      </c>
      <c r="B2024" s="5" t="s">
        <v>2344</v>
      </c>
    </row>
    <row r="2025" spans="1:4">
      <c r="A2025" s="9" t="s">
        <v>1583</v>
      </c>
      <c r="B2025" s="5"/>
    </row>
    <row r="2026" spans="1:4">
      <c r="A2026" s="6" t="s">
        <v>1586</v>
      </c>
      <c r="B2026" t="s">
        <v>2345</v>
      </c>
    </row>
    <row r="2027" spans="1:4">
      <c r="A2027" s="9" t="s">
        <v>1626</v>
      </c>
      <c r="B2027" s="5"/>
    </row>
    <row r="2028" spans="1:4">
      <c r="A2028" s="6" t="s">
        <v>1586</v>
      </c>
      <c r="B2028" t="s">
        <v>2346</v>
      </c>
    </row>
    <row r="2029" spans="1:4">
      <c r="A2029" s="11" t="s">
        <v>73</v>
      </c>
      <c r="B2029" s="118">
        <v>45019</v>
      </c>
      <c r="C2029" s="126" t="s">
        <v>1938</v>
      </c>
      <c r="D2029" s="5" t="s">
        <v>2307</v>
      </c>
    </row>
    <row r="2030" spans="1:4">
      <c r="A2030" s="9" t="s">
        <v>1584</v>
      </c>
      <c r="B2030" s="5"/>
    </row>
    <row r="2031" spans="1:4">
      <c r="A2031" s="6" t="s">
        <v>1586</v>
      </c>
      <c r="B2031" t="s">
        <v>2308</v>
      </c>
    </row>
    <row r="2032" spans="1:4">
      <c r="A2032" s="5" t="s">
        <v>1766</v>
      </c>
    </row>
    <row r="2033" spans="1:2">
      <c r="A2033" s="6" t="s">
        <v>62</v>
      </c>
      <c r="B2033" t="s">
        <v>2322</v>
      </c>
    </row>
    <row r="2034" spans="1:2">
      <c r="A2034" s="5" t="s">
        <v>1999</v>
      </c>
    </row>
    <row r="2035" spans="1:2">
      <c r="A2035" s="6" t="s">
        <v>62</v>
      </c>
      <c r="B2035" t="s">
        <v>2323</v>
      </c>
    </row>
    <row r="2036" spans="1:2">
      <c r="A2036" s="7" t="s">
        <v>1629</v>
      </c>
      <c r="B2036" s="5"/>
    </row>
    <row r="2037" spans="1:2">
      <c r="A2037" s="8" t="s">
        <v>62</v>
      </c>
      <c r="B2037" t="s">
        <v>2324</v>
      </c>
    </row>
    <row r="2038" spans="1:2">
      <c r="A2038" s="8" t="s">
        <v>62</v>
      </c>
      <c r="B2038" s="5" t="s">
        <v>2325</v>
      </c>
    </row>
    <row r="2039" spans="1:2">
      <c r="A2039" s="8" t="s">
        <v>62</v>
      </c>
      <c r="B2039" s="5" t="s">
        <v>2326</v>
      </c>
    </row>
    <row r="2040" spans="1:2">
      <c r="A2040" s="9" t="s">
        <v>1628</v>
      </c>
      <c r="B2040" s="5"/>
    </row>
    <row r="2041" spans="1:2">
      <c r="A2041" s="8" t="s">
        <v>62</v>
      </c>
      <c r="B2041" s="5" t="s">
        <v>2327</v>
      </c>
    </row>
    <row r="2042" spans="1:2">
      <c r="A2042" s="7" t="s">
        <v>1627</v>
      </c>
      <c r="B2042" s="5"/>
    </row>
    <row r="2043" spans="1:2">
      <c r="A2043" s="8" t="s">
        <v>62</v>
      </c>
      <c r="B2043" s="5" t="s">
        <v>1434</v>
      </c>
    </row>
    <row r="2044" spans="1:2">
      <c r="A2044" s="7" t="s">
        <v>1558</v>
      </c>
      <c r="B2044" s="5"/>
    </row>
    <row r="2045" spans="1:2">
      <c r="A2045" s="8" t="s">
        <v>62</v>
      </c>
      <c r="B2045" s="5" t="s">
        <v>2328</v>
      </c>
    </row>
    <row r="2046" spans="1:2">
      <c r="A2046" s="9" t="s">
        <v>1583</v>
      </c>
      <c r="B2046" s="5"/>
    </row>
    <row r="2047" spans="1:2">
      <c r="A2047" s="6" t="s">
        <v>1586</v>
      </c>
      <c r="B2047" t="s">
        <v>2329</v>
      </c>
    </row>
    <row r="2048" spans="1:2">
      <c r="A2048" s="9" t="s">
        <v>1626</v>
      </c>
      <c r="B2048" s="5"/>
    </row>
    <row r="2049" spans="1:4">
      <c r="A2049" s="6" t="s">
        <v>1586</v>
      </c>
      <c r="B2049" t="s">
        <v>2330</v>
      </c>
    </row>
    <row r="2050" spans="1:4">
      <c r="A2050" s="11" t="s">
        <v>73</v>
      </c>
      <c r="B2050" s="118">
        <v>45012</v>
      </c>
      <c r="C2050" s="126" t="s">
        <v>1938</v>
      </c>
      <c r="D2050" s="5" t="s">
        <v>2261</v>
      </c>
    </row>
    <row r="2051" spans="1:4">
      <c r="A2051" s="9" t="s">
        <v>1584</v>
      </c>
      <c r="B2051" s="5"/>
    </row>
    <row r="2052" spans="1:4">
      <c r="A2052" s="6" t="s">
        <v>1586</v>
      </c>
      <c r="B2052" t="s">
        <v>2260</v>
      </c>
    </row>
    <row r="2053" spans="1:4">
      <c r="A2053" s="5" t="s">
        <v>1766</v>
      </c>
    </row>
    <row r="2054" spans="1:4">
      <c r="A2054" s="6" t="s">
        <v>62</v>
      </c>
      <c r="B2054" t="s">
        <v>2277</v>
      </c>
    </row>
    <row r="2055" spans="1:4">
      <c r="A2055" s="5" t="s">
        <v>1999</v>
      </c>
    </row>
    <row r="2056" spans="1:4">
      <c r="A2056" s="6" t="s">
        <v>62</v>
      </c>
      <c r="B2056" t="s">
        <v>2278</v>
      </c>
    </row>
    <row r="2057" spans="1:4">
      <c r="A2057" s="7" t="s">
        <v>1629</v>
      </c>
      <c r="B2057" s="5"/>
    </row>
    <row r="2058" spans="1:4">
      <c r="A2058" s="8" t="s">
        <v>62</v>
      </c>
      <c r="B2058" t="s">
        <v>2279</v>
      </c>
    </row>
    <row r="2059" spans="1:4">
      <c r="A2059" s="8" t="s">
        <v>62</v>
      </c>
      <c r="B2059" s="5" t="s">
        <v>2280</v>
      </c>
    </row>
    <row r="2060" spans="1:4">
      <c r="A2060" s="8" t="s">
        <v>62</v>
      </c>
      <c r="B2060" s="5" t="s">
        <v>2281</v>
      </c>
    </row>
    <row r="2061" spans="1:4">
      <c r="A2061" s="9" t="s">
        <v>1628</v>
      </c>
      <c r="B2061" s="5"/>
    </row>
    <row r="2062" spans="1:4">
      <c r="A2062" s="8" t="s">
        <v>62</v>
      </c>
      <c r="B2062" s="5" t="s">
        <v>2282</v>
      </c>
    </row>
    <row r="2063" spans="1:4">
      <c r="A2063" s="7" t="s">
        <v>1627</v>
      </c>
      <c r="B2063" s="5"/>
    </row>
    <row r="2064" spans="1:4">
      <c r="A2064" s="8" t="s">
        <v>62</v>
      </c>
      <c r="B2064" s="5" t="s">
        <v>1376</v>
      </c>
    </row>
    <row r="2065" spans="1:4">
      <c r="A2065" s="7" t="s">
        <v>1558</v>
      </c>
      <c r="B2065" s="5"/>
    </row>
    <row r="2066" spans="1:4">
      <c r="A2066" s="8" t="s">
        <v>62</v>
      </c>
      <c r="B2066" s="5" t="s">
        <v>2283</v>
      </c>
    </row>
    <row r="2067" spans="1:4">
      <c r="A2067" s="9" t="s">
        <v>1583</v>
      </c>
      <c r="B2067" s="5"/>
    </row>
    <row r="2068" spans="1:4">
      <c r="A2068" s="6" t="s">
        <v>1586</v>
      </c>
      <c r="B2068" t="s">
        <v>2284</v>
      </c>
    </row>
    <row r="2069" spans="1:4">
      <c r="A2069" s="9" t="s">
        <v>1626</v>
      </c>
      <c r="B2069" s="5"/>
    </row>
    <row r="2070" spans="1:4">
      <c r="A2070" s="6" t="s">
        <v>1586</v>
      </c>
      <c r="B2070" t="s">
        <v>2286</v>
      </c>
    </row>
    <row r="2071" spans="1:4">
      <c r="A2071" s="11" t="s">
        <v>73</v>
      </c>
      <c r="B2071" s="118">
        <v>45011</v>
      </c>
      <c r="C2071" s="126" t="s">
        <v>1938</v>
      </c>
      <c r="D2071" s="5" t="s">
        <v>2249</v>
      </c>
    </row>
    <row r="2072" spans="1:4">
      <c r="A2072" s="9" t="s">
        <v>1584</v>
      </c>
      <c r="B2072" s="5"/>
    </row>
    <row r="2073" spans="1:4">
      <c r="A2073" s="6" t="s">
        <v>1586</v>
      </c>
      <c r="B2073" t="s">
        <v>2247</v>
      </c>
    </row>
    <row r="2074" spans="1:4">
      <c r="A2074" s="5" t="s">
        <v>1766</v>
      </c>
    </row>
    <row r="2075" spans="1:4">
      <c r="A2075" s="6" t="s">
        <v>62</v>
      </c>
      <c r="B2075" t="s">
        <v>2250</v>
      </c>
    </row>
    <row r="2076" spans="1:4">
      <c r="A2076" s="5" t="s">
        <v>1999</v>
      </c>
    </row>
    <row r="2077" spans="1:4">
      <c r="A2077" s="6" t="s">
        <v>62</v>
      </c>
      <c r="B2077" t="s">
        <v>2251</v>
      </c>
    </row>
    <row r="2078" spans="1:4">
      <c r="A2078" s="7" t="s">
        <v>1629</v>
      </c>
      <c r="B2078" s="5"/>
    </row>
    <row r="2079" spans="1:4">
      <c r="A2079" s="8" t="s">
        <v>62</v>
      </c>
      <c r="B2079" t="s">
        <v>2252</v>
      </c>
    </row>
    <row r="2080" spans="1:4">
      <c r="A2080" s="8" t="s">
        <v>62</v>
      </c>
      <c r="B2080" s="5" t="s">
        <v>2253</v>
      </c>
    </row>
    <row r="2081" spans="1:4">
      <c r="A2081" s="8" t="s">
        <v>62</v>
      </c>
      <c r="B2081" s="5" t="s">
        <v>2254</v>
      </c>
    </row>
    <row r="2082" spans="1:4">
      <c r="A2082" s="9" t="s">
        <v>1628</v>
      </c>
      <c r="B2082" s="5"/>
    </row>
    <row r="2083" spans="1:4">
      <c r="A2083" s="8" t="s">
        <v>62</v>
      </c>
      <c r="B2083" s="5" t="s">
        <v>2074</v>
      </c>
    </row>
    <row r="2084" spans="1:4">
      <c r="A2084" s="7" t="s">
        <v>1627</v>
      </c>
      <c r="B2084" s="5"/>
    </row>
    <row r="2085" spans="1:4">
      <c r="A2085" s="8" t="s">
        <v>62</v>
      </c>
      <c r="B2085" s="5" t="s">
        <v>1434</v>
      </c>
    </row>
    <row r="2086" spans="1:4">
      <c r="A2086" s="7" t="s">
        <v>1558</v>
      </c>
      <c r="B2086" s="5"/>
    </row>
    <row r="2087" spans="1:4">
      <c r="A2087" s="8" t="s">
        <v>62</v>
      </c>
      <c r="B2087" s="5" t="s">
        <v>2255</v>
      </c>
    </row>
    <row r="2088" spans="1:4">
      <c r="A2088" s="9" t="s">
        <v>1583</v>
      </c>
      <c r="B2088" s="5"/>
    </row>
    <row r="2089" spans="1:4">
      <c r="A2089" s="6" t="s">
        <v>1586</v>
      </c>
      <c r="B2089" t="s">
        <v>2256</v>
      </c>
    </row>
    <row r="2090" spans="1:4">
      <c r="A2090" s="9" t="s">
        <v>1626</v>
      </c>
      <c r="B2090" s="5"/>
    </row>
    <row r="2091" spans="1:4">
      <c r="A2091" s="6" t="s">
        <v>1586</v>
      </c>
      <c r="B2091" t="s">
        <v>2258</v>
      </c>
    </row>
    <row r="2092" spans="1:4">
      <c r="A2092" s="11" t="s">
        <v>73</v>
      </c>
      <c r="B2092" s="118">
        <v>45010</v>
      </c>
      <c r="C2092" s="126" t="s">
        <v>1938</v>
      </c>
      <c r="D2092" s="5" t="s">
        <v>2231</v>
      </c>
    </row>
    <row r="2093" spans="1:4">
      <c r="A2093" s="9" t="s">
        <v>1584</v>
      </c>
      <c r="B2093" s="5"/>
    </row>
    <row r="2094" spans="1:4">
      <c r="A2094" s="6" t="s">
        <v>1586</v>
      </c>
      <c r="B2094" t="s">
        <v>2232</v>
      </c>
    </row>
    <row r="2095" spans="1:4">
      <c r="A2095" s="5" t="s">
        <v>1766</v>
      </c>
    </row>
    <row r="2096" spans="1:4">
      <c r="A2096" s="6" t="s">
        <v>62</v>
      </c>
      <c r="B2096" t="s">
        <v>2238</v>
      </c>
    </row>
    <row r="2097" spans="1:2">
      <c r="A2097" s="5" t="s">
        <v>1999</v>
      </c>
    </row>
    <row r="2098" spans="1:2">
      <c r="A2098" s="6" t="s">
        <v>62</v>
      </c>
      <c r="B2098" t="s">
        <v>2239</v>
      </c>
    </row>
    <row r="2099" spans="1:2">
      <c r="A2099" s="7" t="s">
        <v>1629</v>
      </c>
      <c r="B2099" s="5"/>
    </row>
    <row r="2100" spans="1:2">
      <c r="A2100" s="8" t="s">
        <v>62</v>
      </c>
      <c r="B2100" t="s">
        <v>2240</v>
      </c>
    </row>
    <row r="2101" spans="1:2">
      <c r="A2101" s="8" t="s">
        <v>62</v>
      </c>
      <c r="B2101" s="5" t="s">
        <v>2241</v>
      </c>
    </row>
    <row r="2102" spans="1:2">
      <c r="A2102" s="8" t="s">
        <v>62</v>
      </c>
      <c r="B2102" s="5" t="s">
        <v>2242</v>
      </c>
    </row>
    <row r="2103" spans="1:2">
      <c r="A2103" s="9" t="s">
        <v>1628</v>
      </c>
      <c r="B2103" s="5"/>
    </row>
    <row r="2104" spans="1:2">
      <c r="A2104" s="8" t="s">
        <v>62</v>
      </c>
      <c r="B2104" s="5" t="s">
        <v>2074</v>
      </c>
    </row>
    <row r="2105" spans="1:2">
      <c r="A2105" s="7" t="s">
        <v>1627</v>
      </c>
      <c r="B2105" s="5"/>
    </row>
    <row r="2106" spans="1:2">
      <c r="A2106" s="8" t="s">
        <v>62</v>
      </c>
      <c r="B2106" s="5" t="s">
        <v>1434</v>
      </c>
    </row>
    <row r="2107" spans="1:2">
      <c r="A2107" s="7" t="s">
        <v>1558</v>
      </c>
      <c r="B2107" s="5"/>
    </row>
    <row r="2108" spans="1:2">
      <c r="A2108" s="8" t="s">
        <v>62</v>
      </c>
      <c r="B2108" s="5" t="s">
        <v>2243</v>
      </c>
    </row>
    <row r="2109" spans="1:2">
      <c r="A2109" s="9" t="s">
        <v>1583</v>
      </c>
      <c r="B2109" s="5"/>
    </row>
    <row r="2110" spans="1:2">
      <c r="A2110" s="6" t="s">
        <v>1586</v>
      </c>
      <c r="B2110" t="s">
        <v>2244</v>
      </c>
    </row>
    <row r="2111" spans="1:2">
      <c r="A2111" s="9" t="s">
        <v>1626</v>
      </c>
      <c r="B2111" s="5"/>
    </row>
    <row r="2112" spans="1:2">
      <c r="A2112" s="6" t="s">
        <v>1586</v>
      </c>
      <c r="B2112" t="s">
        <v>2246</v>
      </c>
    </row>
    <row r="2113" spans="1:4">
      <c r="A2113" s="11" t="s">
        <v>73</v>
      </c>
      <c r="B2113" s="118">
        <v>45009</v>
      </c>
      <c r="C2113" s="126" t="s">
        <v>1938</v>
      </c>
      <c r="D2113" s="5" t="s">
        <v>2210</v>
      </c>
    </row>
    <row r="2114" spans="1:4">
      <c r="A2114" s="9" t="s">
        <v>1584</v>
      </c>
      <c r="B2114" s="5"/>
    </row>
    <row r="2115" spans="1:4">
      <c r="A2115" s="6" t="s">
        <v>1586</v>
      </c>
      <c r="B2115" t="s">
        <v>2211</v>
      </c>
    </row>
    <row r="2116" spans="1:4">
      <c r="A2116" s="5" t="s">
        <v>1766</v>
      </c>
    </row>
    <row r="2117" spans="1:4">
      <c r="A2117" s="6" t="s">
        <v>62</v>
      </c>
      <c r="B2117" t="s">
        <v>2222</v>
      </c>
    </row>
    <row r="2118" spans="1:4">
      <c r="A2118" s="5" t="s">
        <v>1999</v>
      </c>
    </row>
    <row r="2119" spans="1:4">
      <c r="A2119" s="6" t="s">
        <v>62</v>
      </c>
      <c r="B2119" t="s">
        <v>2223</v>
      </c>
    </row>
    <row r="2120" spans="1:4">
      <c r="A2120" s="7" t="s">
        <v>1629</v>
      </c>
      <c r="B2120" s="5"/>
    </row>
    <row r="2121" spans="1:4">
      <c r="A2121" s="8" t="s">
        <v>62</v>
      </c>
      <c r="B2121" t="s">
        <v>2224</v>
      </c>
    </row>
    <row r="2122" spans="1:4">
      <c r="A2122" s="8" t="s">
        <v>62</v>
      </c>
      <c r="B2122" s="5" t="s">
        <v>2225</v>
      </c>
    </row>
    <row r="2123" spans="1:4">
      <c r="A2123" s="8" t="s">
        <v>62</v>
      </c>
      <c r="B2123" s="5" t="s">
        <v>2226</v>
      </c>
    </row>
    <row r="2124" spans="1:4">
      <c r="A2124" s="9" t="s">
        <v>1628</v>
      </c>
      <c r="B2124" s="5"/>
    </row>
    <row r="2125" spans="1:4">
      <c r="A2125" s="8" t="s">
        <v>62</v>
      </c>
      <c r="B2125" s="5" t="s">
        <v>2227</v>
      </c>
    </row>
    <row r="2126" spans="1:4">
      <c r="A2126" s="7" t="s">
        <v>1627</v>
      </c>
      <c r="B2126" s="5"/>
    </row>
    <row r="2127" spans="1:4">
      <c r="A2127" s="8" t="s">
        <v>62</v>
      </c>
      <c r="B2127" s="5" t="s">
        <v>1434</v>
      </c>
    </row>
    <row r="2128" spans="1:4">
      <c r="A2128" s="7" t="s">
        <v>1558</v>
      </c>
      <c r="B2128" s="5"/>
    </row>
    <row r="2129" spans="1:4">
      <c r="A2129" s="8" t="s">
        <v>62</v>
      </c>
      <c r="B2129" s="5" t="s">
        <v>2228</v>
      </c>
    </row>
    <row r="2130" spans="1:4">
      <c r="A2130" s="9" t="s">
        <v>1583</v>
      </c>
      <c r="B2130" s="5"/>
    </row>
    <row r="2131" spans="1:4">
      <c r="A2131" s="6" t="s">
        <v>1586</v>
      </c>
      <c r="B2131" t="s">
        <v>2229</v>
      </c>
    </row>
    <row r="2132" spans="1:4">
      <c r="A2132" s="9" t="s">
        <v>1626</v>
      </c>
      <c r="B2132" s="5"/>
    </row>
    <row r="2133" spans="1:4">
      <c r="A2133" s="6" t="s">
        <v>1586</v>
      </c>
      <c r="B2133" t="s">
        <v>2230</v>
      </c>
    </row>
    <row r="2134" spans="1:4">
      <c r="A2134" s="11" t="s">
        <v>73</v>
      </c>
      <c r="B2134" s="118">
        <v>45008</v>
      </c>
      <c r="C2134" s="126" t="s">
        <v>1938</v>
      </c>
      <c r="D2134" s="5" t="s">
        <v>2198</v>
      </c>
    </row>
    <row r="2135" spans="1:4">
      <c r="A2135" s="9" t="s">
        <v>1584</v>
      </c>
      <c r="B2135" s="5"/>
    </row>
    <row r="2136" spans="1:4">
      <c r="A2136" s="6" t="s">
        <v>1586</v>
      </c>
      <c r="B2136" t="s">
        <v>2196</v>
      </c>
    </row>
    <row r="2137" spans="1:4">
      <c r="A2137" s="5" t="s">
        <v>1766</v>
      </c>
    </row>
    <row r="2138" spans="1:4">
      <c r="A2138" s="6" t="s">
        <v>62</v>
      </c>
      <c r="B2138" t="s">
        <v>2200</v>
      </c>
    </row>
    <row r="2139" spans="1:4">
      <c r="A2139" s="5" t="s">
        <v>1999</v>
      </c>
    </row>
    <row r="2140" spans="1:4">
      <c r="A2140" s="6" t="s">
        <v>62</v>
      </c>
      <c r="B2140" t="s">
        <v>2201</v>
      </c>
    </row>
    <row r="2141" spans="1:4">
      <c r="A2141" s="7" t="s">
        <v>1629</v>
      </c>
      <c r="B2141" s="5"/>
    </row>
    <row r="2142" spans="1:4">
      <c r="A2142" s="8" t="s">
        <v>62</v>
      </c>
      <c r="B2142" t="s">
        <v>2202</v>
      </c>
    </row>
    <row r="2143" spans="1:4">
      <c r="A2143" s="8" t="s">
        <v>62</v>
      </c>
      <c r="B2143" s="5" t="s">
        <v>2203</v>
      </c>
    </row>
    <row r="2144" spans="1:4">
      <c r="A2144" s="8" t="s">
        <v>62</v>
      </c>
      <c r="B2144" s="5" t="s">
        <v>2204</v>
      </c>
    </row>
    <row r="2145" spans="1:4">
      <c r="A2145" s="9" t="s">
        <v>1628</v>
      </c>
      <c r="B2145" s="5"/>
    </row>
    <row r="2146" spans="1:4">
      <c r="A2146" s="8" t="s">
        <v>62</v>
      </c>
      <c r="B2146" s="5" t="s">
        <v>2205</v>
      </c>
    </row>
    <row r="2147" spans="1:4">
      <c r="A2147" s="7" t="s">
        <v>1627</v>
      </c>
      <c r="B2147" s="5"/>
    </row>
    <row r="2148" spans="1:4">
      <c r="A2148" s="8" t="s">
        <v>62</v>
      </c>
      <c r="B2148" s="5" t="s">
        <v>1434</v>
      </c>
    </row>
    <row r="2149" spans="1:4">
      <c r="A2149" s="7" t="s">
        <v>1558</v>
      </c>
      <c r="B2149" s="5"/>
    </row>
    <row r="2150" spans="1:4">
      <c r="A2150" s="8" t="s">
        <v>62</v>
      </c>
      <c r="B2150" s="5" t="s">
        <v>2206</v>
      </c>
    </row>
    <row r="2151" spans="1:4">
      <c r="A2151" s="9" t="s">
        <v>1583</v>
      </c>
      <c r="B2151" s="5"/>
    </row>
    <row r="2152" spans="1:4">
      <c r="A2152" s="6" t="s">
        <v>1586</v>
      </c>
      <c r="B2152" t="s">
        <v>2207</v>
      </c>
    </row>
    <row r="2153" spans="1:4">
      <c r="A2153" s="9" t="s">
        <v>1626</v>
      </c>
    </row>
    <row r="2154" spans="1:4">
      <c r="A2154" s="6" t="s">
        <v>1586</v>
      </c>
      <c r="B2154" s="5" t="s">
        <v>2208</v>
      </c>
    </row>
    <row r="2155" spans="1:4">
      <c r="A2155" s="11" t="s">
        <v>73</v>
      </c>
      <c r="B2155" s="118">
        <v>45007</v>
      </c>
      <c r="C2155" s="126" t="s">
        <v>1938</v>
      </c>
      <c r="D2155" s="5" t="s">
        <v>2173</v>
      </c>
    </row>
    <row r="2156" spans="1:4">
      <c r="A2156" s="9" t="s">
        <v>2181</v>
      </c>
      <c r="B2156" s="5"/>
    </row>
    <row r="2157" spans="1:4">
      <c r="A2157" s="6" t="s">
        <v>1586</v>
      </c>
      <c r="B2157" t="s">
        <v>2174</v>
      </c>
    </row>
    <row r="2158" spans="1:4">
      <c r="A2158" s="5" t="s">
        <v>1766</v>
      </c>
    </row>
    <row r="2159" spans="1:4">
      <c r="A2159" s="6" t="s">
        <v>62</v>
      </c>
      <c r="B2159" t="s">
        <v>2186</v>
      </c>
    </row>
    <row r="2160" spans="1:4">
      <c r="A2160" s="5" t="s">
        <v>1999</v>
      </c>
    </row>
    <row r="2161" spans="1:4">
      <c r="A2161" s="6" t="s">
        <v>62</v>
      </c>
      <c r="B2161" t="s">
        <v>2187</v>
      </c>
    </row>
    <row r="2162" spans="1:4">
      <c r="A2162" s="7" t="s">
        <v>1629</v>
      </c>
      <c r="B2162" s="5"/>
    </row>
    <row r="2163" spans="1:4">
      <c r="A2163" s="8" t="s">
        <v>62</v>
      </c>
      <c r="B2163" t="s">
        <v>2190</v>
      </c>
    </row>
    <row r="2164" spans="1:4">
      <c r="A2164" s="8" t="s">
        <v>62</v>
      </c>
      <c r="B2164" s="5" t="s">
        <v>2189</v>
      </c>
    </row>
    <row r="2165" spans="1:4">
      <c r="A2165" s="8" t="s">
        <v>62</v>
      </c>
      <c r="B2165" s="5" t="s">
        <v>2188</v>
      </c>
    </row>
    <row r="2166" spans="1:4">
      <c r="A2166" s="9" t="s">
        <v>1628</v>
      </c>
      <c r="B2166" s="5"/>
    </row>
    <row r="2167" spans="1:4">
      <c r="A2167" s="8" t="s">
        <v>62</v>
      </c>
      <c r="B2167" s="5" t="s">
        <v>2191</v>
      </c>
    </row>
    <row r="2168" spans="1:4">
      <c r="A2168" s="7" t="s">
        <v>1627</v>
      </c>
      <c r="B2168" s="5"/>
    </row>
    <row r="2169" spans="1:4">
      <c r="A2169" s="8" t="s">
        <v>62</v>
      </c>
      <c r="B2169" s="5" t="s">
        <v>1376</v>
      </c>
    </row>
    <row r="2170" spans="1:4">
      <c r="A2170" s="7" t="s">
        <v>1558</v>
      </c>
      <c r="B2170" s="5"/>
    </row>
    <row r="2171" spans="1:4">
      <c r="A2171" s="8" t="s">
        <v>62</v>
      </c>
      <c r="B2171" s="5" t="s">
        <v>2192</v>
      </c>
    </row>
    <row r="2172" spans="1:4">
      <c r="A2172" s="9" t="s">
        <v>1583</v>
      </c>
      <c r="B2172" s="5"/>
    </row>
    <row r="2173" spans="1:4">
      <c r="A2173" s="6" t="s">
        <v>1586</v>
      </c>
      <c r="B2173" t="s">
        <v>2193</v>
      </c>
    </row>
    <row r="2174" spans="1:4">
      <c r="A2174" s="9" t="s">
        <v>1626</v>
      </c>
      <c r="B2174" s="5"/>
    </row>
    <row r="2175" spans="1:4">
      <c r="A2175" s="6" t="s">
        <v>1586</v>
      </c>
      <c r="B2175" t="s">
        <v>2194</v>
      </c>
    </row>
    <row r="2176" spans="1:4">
      <c r="A2176" s="11" t="s">
        <v>73</v>
      </c>
      <c r="B2176" s="118">
        <v>45006</v>
      </c>
      <c r="C2176" s="126" t="s">
        <v>1938</v>
      </c>
      <c r="D2176" s="5" t="s">
        <v>2150</v>
      </c>
    </row>
    <row r="2177" spans="1:2">
      <c r="A2177" s="9" t="s">
        <v>1584</v>
      </c>
      <c r="B2177" s="5"/>
    </row>
    <row r="2178" spans="1:2">
      <c r="A2178" s="6" t="s">
        <v>1586</v>
      </c>
      <c r="B2178" t="s">
        <v>2151</v>
      </c>
    </row>
    <row r="2179" spans="1:2">
      <c r="A2179" s="5" t="s">
        <v>1766</v>
      </c>
    </row>
    <row r="2180" spans="1:2">
      <c r="A2180" s="6" t="s">
        <v>62</v>
      </c>
      <c r="B2180" t="s">
        <v>2161</v>
      </c>
    </row>
    <row r="2181" spans="1:2">
      <c r="A2181" s="5" t="s">
        <v>1999</v>
      </c>
    </row>
    <row r="2182" spans="1:2">
      <c r="A2182" s="6" t="s">
        <v>62</v>
      </c>
      <c r="B2182" t="s">
        <v>2162</v>
      </c>
    </row>
    <row r="2183" spans="1:2">
      <c r="A2183" s="7" t="s">
        <v>1629</v>
      </c>
      <c r="B2183" s="5"/>
    </row>
    <row r="2184" spans="1:2">
      <c r="A2184" s="8" t="s">
        <v>62</v>
      </c>
      <c r="B2184" t="s">
        <v>2163</v>
      </c>
    </row>
    <row r="2185" spans="1:2">
      <c r="A2185" s="8" t="s">
        <v>62</v>
      </c>
      <c r="B2185" s="5" t="s">
        <v>2164</v>
      </c>
    </row>
    <row r="2186" spans="1:2">
      <c r="A2186" s="8" t="s">
        <v>62</v>
      </c>
      <c r="B2186" s="5" t="s">
        <v>2165</v>
      </c>
    </row>
    <row r="2187" spans="1:2">
      <c r="A2187" s="9" t="s">
        <v>1628</v>
      </c>
      <c r="B2187" s="5"/>
    </row>
    <row r="2188" spans="1:2">
      <c r="A2188" s="8" t="s">
        <v>62</v>
      </c>
      <c r="B2188" s="5" t="s">
        <v>2166</v>
      </c>
    </row>
    <row r="2189" spans="1:2">
      <c r="A2189" s="7" t="s">
        <v>1627</v>
      </c>
      <c r="B2189" s="5"/>
    </row>
    <row r="2190" spans="1:2">
      <c r="A2190" s="8" t="s">
        <v>62</v>
      </c>
      <c r="B2190" s="5" t="s">
        <v>2167</v>
      </c>
    </row>
    <row r="2191" spans="1:2">
      <c r="A2191" s="7" t="s">
        <v>1558</v>
      </c>
      <c r="B2191" s="5"/>
    </row>
    <row r="2192" spans="1:2">
      <c r="A2192" s="8" t="s">
        <v>62</v>
      </c>
      <c r="B2192" s="5" t="s">
        <v>2168</v>
      </c>
    </row>
    <row r="2193" spans="1:4">
      <c r="A2193" s="9" t="s">
        <v>1583</v>
      </c>
      <c r="B2193" s="5"/>
    </row>
    <row r="2194" spans="1:4">
      <c r="A2194" s="6" t="s">
        <v>1586</v>
      </c>
      <c r="B2194" t="s">
        <v>2170</v>
      </c>
    </row>
    <row r="2195" spans="1:4">
      <c r="A2195" s="9" t="s">
        <v>1626</v>
      </c>
      <c r="B2195" s="5"/>
    </row>
    <row r="2196" spans="1:4">
      <c r="A2196" s="6" t="s">
        <v>1586</v>
      </c>
      <c r="B2196" t="s">
        <v>2171</v>
      </c>
    </row>
    <row r="2197" spans="1:4">
      <c r="A2197" s="11" t="s">
        <v>73</v>
      </c>
      <c r="B2197" s="118">
        <v>45005</v>
      </c>
      <c r="C2197" s="126" t="s">
        <v>1938</v>
      </c>
      <c r="D2197" s="5" t="s">
        <v>2126</v>
      </c>
    </row>
    <row r="2198" spans="1:4">
      <c r="A2198" s="9" t="s">
        <v>1584</v>
      </c>
      <c r="B2198" s="5"/>
    </row>
    <row r="2199" spans="1:4">
      <c r="A2199" s="6" t="s">
        <v>1586</v>
      </c>
      <c r="B2199" t="s">
        <v>2127</v>
      </c>
    </row>
    <row r="2200" spans="1:4">
      <c r="A2200" s="5" t="s">
        <v>1766</v>
      </c>
    </row>
    <row r="2201" spans="1:4">
      <c r="A2201" s="6" t="s">
        <v>62</v>
      </c>
      <c r="B2201" t="s">
        <v>2140</v>
      </c>
    </row>
    <row r="2202" spans="1:4">
      <c r="A2202" s="5" t="s">
        <v>1999</v>
      </c>
    </row>
    <row r="2203" spans="1:4">
      <c r="A2203" s="6" t="s">
        <v>62</v>
      </c>
      <c r="B2203" t="s">
        <v>2141</v>
      </c>
    </row>
    <row r="2204" spans="1:4">
      <c r="A2204" s="7" t="s">
        <v>1629</v>
      </c>
      <c r="B2204" s="5"/>
    </row>
    <row r="2205" spans="1:4">
      <c r="A2205" s="8" t="s">
        <v>62</v>
      </c>
      <c r="B2205" t="s">
        <v>2142</v>
      </c>
    </row>
    <row r="2206" spans="1:4">
      <c r="A2206" s="8" t="s">
        <v>62</v>
      </c>
      <c r="B2206" s="5" t="s">
        <v>2143</v>
      </c>
    </row>
    <row r="2207" spans="1:4">
      <c r="A2207" s="8" t="s">
        <v>62</v>
      </c>
      <c r="B2207" s="5" t="s">
        <v>2144</v>
      </c>
    </row>
    <row r="2208" spans="1:4">
      <c r="A2208" s="9" t="s">
        <v>1628</v>
      </c>
      <c r="B2208" s="5"/>
    </row>
    <row r="2209" spans="1:5">
      <c r="A2209" s="8" t="s">
        <v>62</v>
      </c>
      <c r="B2209" s="5" t="s">
        <v>2145</v>
      </c>
    </row>
    <row r="2210" spans="1:5">
      <c r="A2210" s="7" t="s">
        <v>1627</v>
      </c>
      <c r="B2210" s="5"/>
    </row>
    <row r="2211" spans="1:5">
      <c r="A2211" s="8" t="s">
        <v>62</v>
      </c>
      <c r="B2211" s="5" t="s">
        <v>1376</v>
      </c>
    </row>
    <row r="2212" spans="1:5">
      <c r="A2212" s="7" t="s">
        <v>1558</v>
      </c>
      <c r="B2212" s="5"/>
    </row>
    <row r="2213" spans="1:5">
      <c r="A2213" s="8" t="s">
        <v>62</v>
      </c>
      <c r="B2213" s="5" t="s">
        <v>2146</v>
      </c>
    </row>
    <row r="2214" spans="1:5">
      <c r="A2214" s="9" t="s">
        <v>1583</v>
      </c>
      <c r="B2214" s="5"/>
    </row>
    <row r="2215" spans="1:5">
      <c r="A2215" s="6" t="s">
        <v>1586</v>
      </c>
      <c r="B2215" t="s">
        <v>2147</v>
      </c>
    </row>
    <row r="2216" spans="1:5">
      <c r="A2216" s="9" t="s">
        <v>1626</v>
      </c>
      <c r="B2216" s="5"/>
    </row>
    <row r="2217" spans="1:5" s="141" customFormat="1">
      <c r="A2217" s="140" t="s">
        <v>1586</v>
      </c>
      <c r="B2217" s="141" t="s">
        <v>2149</v>
      </c>
      <c r="D2217" s="272"/>
    </row>
    <row r="2218" spans="1:5">
      <c r="A2218" s="11" t="s">
        <v>75</v>
      </c>
      <c r="C2218" s="10" t="s">
        <v>1993</v>
      </c>
      <c r="D2218" s="273" t="s">
        <v>1524</v>
      </c>
      <c r="E2218" t="s">
        <v>2129</v>
      </c>
    </row>
    <row r="2219" spans="1:5">
      <c r="A2219" s="14" t="s">
        <v>1386</v>
      </c>
      <c r="D2219" s="10"/>
    </row>
    <row r="2220" spans="1:5">
      <c r="A2220" s="12" t="s">
        <v>62</v>
      </c>
      <c r="B2220" t="s">
        <v>2105</v>
      </c>
      <c r="D2220" s="10"/>
    </row>
    <row r="2221" spans="1:5">
      <c r="A2221" s="12" t="s">
        <v>62</v>
      </c>
      <c r="B2221" s="5" t="s">
        <v>2094</v>
      </c>
      <c r="D2221" s="10"/>
    </row>
    <row r="2222" spans="1:5">
      <c r="A2222" s="12" t="s">
        <v>62</v>
      </c>
      <c r="B2222" t="s">
        <v>2120</v>
      </c>
      <c r="D2222" s="10"/>
    </row>
    <row r="2223" spans="1:5">
      <c r="A2223" s="14" t="s">
        <v>1523</v>
      </c>
      <c r="D2223" s="10"/>
    </row>
    <row r="2224" spans="1:5">
      <c r="A2224" s="12" t="s">
        <v>62</v>
      </c>
      <c r="B2224" t="s">
        <v>2048</v>
      </c>
      <c r="D2224" s="10"/>
    </row>
    <row r="2225" spans="1:4">
      <c r="A2225" s="12" t="s">
        <v>62</v>
      </c>
      <c r="B2225" t="s">
        <v>2090</v>
      </c>
      <c r="D2225" s="10"/>
    </row>
    <row r="2226" spans="1:4">
      <c r="A2226" s="12" t="s">
        <v>62</v>
      </c>
      <c r="B2226" t="s">
        <v>2103</v>
      </c>
      <c r="D2226" s="10"/>
    </row>
    <row r="2227" spans="1:4">
      <c r="A2227" s="14" t="s">
        <v>2130</v>
      </c>
      <c r="D2227" s="10"/>
    </row>
    <row r="2228" spans="1:4">
      <c r="A2228" s="12" t="s">
        <v>62</v>
      </c>
      <c r="B2228" t="s">
        <v>2091</v>
      </c>
      <c r="D2228" s="10"/>
    </row>
    <row r="2229" spans="1:4">
      <c r="A2229" s="14" t="s">
        <v>2131</v>
      </c>
      <c r="D2229" s="10"/>
    </row>
    <row r="2230" spans="1:4">
      <c r="A2230" s="12" t="s">
        <v>62</v>
      </c>
      <c r="B2230" t="s">
        <v>2134</v>
      </c>
      <c r="D2230" s="10"/>
    </row>
    <row r="2231" spans="1:4">
      <c r="A2231" s="12" t="s">
        <v>62</v>
      </c>
      <c r="B2231" t="s">
        <v>2133</v>
      </c>
      <c r="D2231" s="10"/>
    </row>
    <row r="2232" spans="1:4">
      <c r="A2232" s="12" t="s">
        <v>62</v>
      </c>
      <c r="B2232" t="s">
        <v>1005</v>
      </c>
      <c r="D2232" s="10"/>
    </row>
    <row r="2233" spans="1:4">
      <c r="A2233" s="14" t="s">
        <v>2132</v>
      </c>
      <c r="D2233" s="10"/>
    </row>
    <row r="2234" spans="1:4">
      <c r="A2234" s="12" t="s">
        <v>62</v>
      </c>
      <c r="B2234" t="s">
        <v>2135</v>
      </c>
      <c r="D2234" s="10"/>
    </row>
    <row r="2235" spans="1:4">
      <c r="A2235" s="11" t="s">
        <v>73</v>
      </c>
      <c r="B2235" s="118">
        <v>45004</v>
      </c>
      <c r="C2235" s="126" t="s">
        <v>1938</v>
      </c>
      <c r="D2235" s="5" t="s">
        <v>2112</v>
      </c>
    </row>
    <row r="2236" spans="1:4">
      <c r="A2236" s="9" t="s">
        <v>1584</v>
      </c>
      <c r="B2236" s="5"/>
    </row>
    <row r="2237" spans="1:4">
      <c r="A2237" s="6" t="s">
        <v>1586</v>
      </c>
      <c r="B2237" t="s">
        <v>2113</v>
      </c>
    </row>
    <row r="2238" spans="1:4">
      <c r="A2238" s="5" t="s">
        <v>1766</v>
      </c>
    </row>
    <row r="2239" spans="1:4">
      <c r="A2239" s="6" t="s">
        <v>62</v>
      </c>
      <c r="B2239" t="s">
        <v>2116</v>
      </c>
    </row>
    <row r="2240" spans="1:4">
      <c r="A2240" s="5" t="s">
        <v>1999</v>
      </c>
    </row>
    <row r="2241" spans="1:4">
      <c r="A2241" s="6" t="s">
        <v>62</v>
      </c>
      <c r="B2241" t="s">
        <v>2117</v>
      </c>
    </row>
    <row r="2242" spans="1:4">
      <c r="A2242" s="7" t="s">
        <v>1629</v>
      </c>
      <c r="B2242" s="5"/>
    </row>
    <row r="2243" spans="1:4">
      <c r="A2243" s="8" t="s">
        <v>62</v>
      </c>
      <c r="B2243" t="s">
        <v>2120</v>
      </c>
    </row>
    <row r="2244" spans="1:4">
      <c r="A2244" s="8" t="s">
        <v>62</v>
      </c>
      <c r="B2244" t="s">
        <v>2118</v>
      </c>
    </row>
    <row r="2245" spans="1:4">
      <c r="A2245" s="8" t="s">
        <v>62</v>
      </c>
      <c r="B2245" s="5" t="s">
        <v>2119</v>
      </c>
    </row>
    <row r="2246" spans="1:4">
      <c r="A2246" s="9" t="s">
        <v>1628</v>
      </c>
      <c r="B2246" s="5"/>
    </row>
    <row r="2247" spans="1:4">
      <c r="A2247" s="8" t="s">
        <v>62</v>
      </c>
      <c r="B2247" s="5" t="s">
        <v>2121</v>
      </c>
    </row>
    <row r="2248" spans="1:4">
      <c r="A2248" s="7" t="s">
        <v>1627</v>
      </c>
      <c r="B2248" s="5"/>
    </row>
    <row r="2249" spans="1:4">
      <c r="A2249" s="8" t="s">
        <v>62</v>
      </c>
      <c r="B2249" s="5" t="s">
        <v>1434</v>
      </c>
    </row>
    <row r="2250" spans="1:4">
      <c r="A2250" s="7" t="s">
        <v>1558</v>
      </c>
      <c r="B2250" s="5"/>
    </row>
    <row r="2251" spans="1:4">
      <c r="A2251" s="8" t="s">
        <v>62</v>
      </c>
      <c r="B2251" s="5" t="s">
        <v>2122</v>
      </c>
    </row>
    <row r="2252" spans="1:4">
      <c r="A2252" s="9" t="s">
        <v>1583</v>
      </c>
      <c r="B2252" s="5"/>
    </row>
    <row r="2253" spans="1:4">
      <c r="A2253" s="6" t="s">
        <v>1586</v>
      </c>
      <c r="B2253" t="s">
        <v>2123</v>
      </c>
    </row>
    <row r="2254" spans="1:4">
      <c r="A2254" s="9" t="s">
        <v>1626</v>
      </c>
      <c r="B2254" s="5"/>
    </row>
    <row r="2255" spans="1:4">
      <c r="A2255" s="6" t="s">
        <v>1586</v>
      </c>
      <c r="B2255" t="s">
        <v>2125</v>
      </c>
    </row>
    <row r="2256" spans="1:4">
      <c r="A2256" s="11" t="s">
        <v>73</v>
      </c>
      <c r="B2256" s="118">
        <v>45003</v>
      </c>
      <c r="C2256" s="126" t="s">
        <v>1938</v>
      </c>
      <c r="D2256" s="5" t="s">
        <v>2099</v>
      </c>
    </row>
    <row r="2257" spans="1:2">
      <c r="A2257" s="9" t="s">
        <v>1584</v>
      </c>
      <c r="B2257" s="5"/>
    </row>
    <row r="2258" spans="1:2">
      <c r="A2258" s="6" t="s">
        <v>1586</v>
      </c>
      <c r="B2258" t="s">
        <v>2100</v>
      </c>
    </row>
    <row r="2259" spans="1:2">
      <c r="A2259" s="5" t="s">
        <v>1766</v>
      </c>
    </row>
    <row r="2260" spans="1:2">
      <c r="A2260" s="6" t="s">
        <v>62</v>
      </c>
      <c r="B2260" t="s">
        <v>2103</v>
      </c>
    </row>
    <row r="2261" spans="1:2">
      <c r="A2261" s="5" t="s">
        <v>1999</v>
      </c>
    </row>
    <row r="2262" spans="1:2">
      <c r="A2262" s="6" t="s">
        <v>62</v>
      </c>
      <c r="B2262" t="s">
        <v>2104</v>
      </c>
    </row>
    <row r="2263" spans="1:2">
      <c r="A2263" s="7" t="s">
        <v>1629</v>
      </c>
      <c r="B2263" s="5"/>
    </row>
    <row r="2264" spans="1:2">
      <c r="A2264" s="8" t="s">
        <v>62</v>
      </c>
      <c r="B2264" t="s">
        <v>2105</v>
      </c>
    </row>
    <row r="2265" spans="1:2">
      <c r="A2265" s="8" t="s">
        <v>62</v>
      </c>
      <c r="B2265" s="5" t="s">
        <v>2106</v>
      </c>
    </row>
    <row r="2266" spans="1:2">
      <c r="A2266" s="8" t="s">
        <v>62</v>
      </c>
      <c r="B2266" s="5" t="s">
        <v>2107</v>
      </c>
    </row>
    <row r="2267" spans="1:2">
      <c r="A2267" s="9" t="s">
        <v>1628</v>
      </c>
      <c r="B2267" s="5"/>
    </row>
    <row r="2268" spans="1:2">
      <c r="A2268" s="8" t="s">
        <v>62</v>
      </c>
      <c r="B2268" s="5" t="s">
        <v>2074</v>
      </c>
    </row>
    <row r="2269" spans="1:2">
      <c r="A2269" s="7" t="s">
        <v>1627</v>
      </c>
      <c r="B2269" s="5"/>
    </row>
    <row r="2270" spans="1:2">
      <c r="A2270" s="8" t="s">
        <v>62</v>
      </c>
      <c r="B2270" s="5" t="s">
        <v>1434</v>
      </c>
    </row>
    <row r="2271" spans="1:2">
      <c r="A2271" s="7" t="s">
        <v>1558</v>
      </c>
      <c r="B2271" s="5"/>
    </row>
    <row r="2272" spans="1:2">
      <c r="A2272" s="8" t="s">
        <v>62</v>
      </c>
      <c r="B2272" s="5" t="s">
        <v>2108</v>
      </c>
    </row>
    <row r="2273" spans="1:4">
      <c r="A2273" s="9" t="s">
        <v>1583</v>
      </c>
      <c r="B2273" s="5"/>
    </row>
    <row r="2274" spans="1:4">
      <c r="A2274" s="6" t="s">
        <v>1586</v>
      </c>
      <c r="B2274" t="s">
        <v>2109</v>
      </c>
    </row>
    <row r="2275" spans="1:4">
      <c r="A2275" s="9" t="s">
        <v>1626</v>
      </c>
      <c r="B2275" s="5"/>
    </row>
    <row r="2276" spans="1:4">
      <c r="A2276" s="6" t="s">
        <v>1586</v>
      </c>
      <c r="B2276" t="s">
        <v>2111</v>
      </c>
    </row>
    <row r="2277" spans="1:4">
      <c r="A2277" s="11" t="s">
        <v>73</v>
      </c>
      <c r="B2277" s="118">
        <v>45002</v>
      </c>
      <c r="C2277" s="126" t="s">
        <v>1938</v>
      </c>
      <c r="D2277" s="5" t="s">
        <v>2079</v>
      </c>
    </row>
    <row r="2278" spans="1:4">
      <c r="A2278" s="9" t="s">
        <v>1584</v>
      </c>
      <c r="B2278" s="5"/>
    </row>
    <row r="2279" spans="1:4">
      <c r="A2279" s="6" t="s">
        <v>1586</v>
      </c>
      <c r="B2279" t="s">
        <v>2080</v>
      </c>
    </row>
    <row r="2280" spans="1:4">
      <c r="A2280" s="5" t="s">
        <v>1766</v>
      </c>
    </row>
    <row r="2281" spans="1:4">
      <c r="A2281" s="6" t="s">
        <v>62</v>
      </c>
      <c r="B2281" t="s">
        <v>2090</v>
      </c>
    </row>
    <row r="2282" spans="1:4">
      <c r="A2282" s="5" t="s">
        <v>1999</v>
      </c>
    </row>
    <row r="2283" spans="1:4">
      <c r="A2283" s="6" t="s">
        <v>62</v>
      </c>
      <c r="B2283" t="s">
        <v>2091</v>
      </c>
    </row>
    <row r="2284" spans="1:4">
      <c r="A2284" s="7" t="s">
        <v>1629</v>
      </c>
      <c r="B2284" s="5"/>
    </row>
    <row r="2285" spans="1:4">
      <c r="A2285" s="8" t="s">
        <v>62</v>
      </c>
      <c r="B2285" t="s">
        <v>2092</v>
      </c>
    </row>
    <row r="2286" spans="1:4">
      <c r="A2286" s="8" t="s">
        <v>62</v>
      </c>
      <c r="B2286" s="5" t="s">
        <v>2093</v>
      </c>
    </row>
    <row r="2287" spans="1:4">
      <c r="A2287" s="8" t="s">
        <v>62</v>
      </c>
      <c r="B2287" s="5" t="s">
        <v>2094</v>
      </c>
    </row>
    <row r="2288" spans="1:4">
      <c r="A2288" s="9" t="s">
        <v>1628</v>
      </c>
      <c r="B2288" s="5"/>
    </row>
    <row r="2289" spans="1:4">
      <c r="A2289" s="8" t="s">
        <v>62</v>
      </c>
      <c r="B2289" s="5" t="s">
        <v>2074</v>
      </c>
    </row>
    <row r="2290" spans="1:4">
      <c r="A2290" s="7" t="s">
        <v>1627</v>
      </c>
      <c r="B2290" s="5"/>
    </row>
    <row r="2291" spans="1:4">
      <c r="A2291" s="8" t="s">
        <v>62</v>
      </c>
      <c r="B2291" s="5" t="s">
        <v>1434</v>
      </c>
    </row>
    <row r="2292" spans="1:4">
      <c r="A2292" s="7" t="s">
        <v>1558</v>
      </c>
      <c r="B2292" s="5"/>
    </row>
    <row r="2293" spans="1:4">
      <c r="A2293" s="8" t="s">
        <v>62</v>
      </c>
      <c r="B2293" s="5" t="s">
        <v>2095</v>
      </c>
    </row>
    <row r="2294" spans="1:4">
      <c r="A2294" s="9" t="s">
        <v>1583</v>
      </c>
      <c r="B2294" s="5"/>
    </row>
    <row r="2295" spans="1:4">
      <c r="A2295" s="6" t="s">
        <v>1586</v>
      </c>
      <c r="B2295" t="s">
        <v>2096</v>
      </c>
    </row>
    <row r="2296" spans="1:4">
      <c r="A2296" s="9" t="s">
        <v>1626</v>
      </c>
      <c r="B2296" s="5"/>
    </row>
    <row r="2297" spans="1:4">
      <c r="A2297" s="6" t="s">
        <v>1586</v>
      </c>
      <c r="B2297" t="s">
        <v>2098</v>
      </c>
    </row>
    <row r="2298" spans="1:4">
      <c r="A2298" s="11" t="s">
        <v>73</v>
      </c>
      <c r="B2298" s="118">
        <v>45001</v>
      </c>
      <c r="C2298" s="126" t="s">
        <v>1938</v>
      </c>
      <c r="D2298" s="5" t="s">
        <v>2059</v>
      </c>
    </row>
    <row r="2299" spans="1:4">
      <c r="A2299" s="9" t="s">
        <v>1584</v>
      </c>
      <c r="B2299" s="5"/>
    </row>
    <row r="2300" spans="1:4">
      <c r="A2300" s="6" t="s">
        <v>1586</v>
      </c>
      <c r="B2300" t="s">
        <v>2060</v>
      </c>
    </row>
    <row r="2301" spans="1:4">
      <c r="A2301" s="5" t="s">
        <v>1766</v>
      </c>
    </row>
    <row r="2302" spans="1:4">
      <c r="A2302" s="6" t="s">
        <v>62</v>
      </c>
      <c r="B2302" t="s">
        <v>2070</v>
      </c>
    </row>
    <row r="2303" spans="1:4">
      <c r="A2303" s="5" t="s">
        <v>1999</v>
      </c>
    </row>
    <row r="2304" spans="1:4">
      <c r="A2304" s="6" t="s">
        <v>62</v>
      </c>
      <c r="B2304" t="s">
        <v>2071</v>
      </c>
    </row>
    <row r="2305" spans="1:4">
      <c r="A2305" s="7" t="s">
        <v>1629</v>
      </c>
      <c r="B2305" s="5"/>
    </row>
    <row r="2306" spans="1:4">
      <c r="A2306" s="8" t="s">
        <v>62</v>
      </c>
      <c r="B2306" t="s">
        <v>2072</v>
      </c>
    </row>
    <row r="2307" spans="1:4">
      <c r="A2307" s="8" t="s">
        <v>62</v>
      </c>
      <c r="B2307" s="5" t="s">
        <v>2073</v>
      </c>
    </row>
    <row r="2308" spans="1:4">
      <c r="A2308" s="8" t="s">
        <v>62</v>
      </c>
      <c r="B2308" s="5" t="s">
        <v>1102</v>
      </c>
    </row>
    <row r="2309" spans="1:4">
      <c r="A2309" s="9" t="s">
        <v>1628</v>
      </c>
      <c r="B2309" s="5"/>
    </row>
    <row r="2310" spans="1:4">
      <c r="A2310" s="8" t="s">
        <v>62</v>
      </c>
      <c r="B2310" s="5" t="s">
        <v>2074</v>
      </c>
    </row>
    <row r="2311" spans="1:4">
      <c r="A2311" s="7" t="s">
        <v>1627</v>
      </c>
      <c r="B2311" s="5"/>
    </row>
    <row r="2312" spans="1:4">
      <c r="A2312" s="8" t="s">
        <v>62</v>
      </c>
      <c r="B2312" s="5" t="s">
        <v>1434</v>
      </c>
    </row>
    <row r="2313" spans="1:4">
      <c r="A2313" s="7" t="s">
        <v>1558</v>
      </c>
      <c r="B2313" s="5"/>
    </row>
    <row r="2314" spans="1:4">
      <c r="A2314" s="8" t="s">
        <v>62</v>
      </c>
      <c r="B2314" s="5" t="s">
        <v>2075</v>
      </c>
    </row>
    <row r="2315" spans="1:4">
      <c r="A2315" s="9" t="s">
        <v>1583</v>
      </c>
      <c r="B2315" s="5"/>
    </row>
    <row r="2316" spans="1:4">
      <c r="A2316" s="6" t="s">
        <v>1586</v>
      </c>
      <c r="B2316" t="s">
        <v>2076</v>
      </c>
    </row>
    <row r="2317" spans="1:4">
      <c r="A2317" s="9" t="s">
        <v>1626</v>
      </c>
      <c r="B2317" s="5"/>
    </row>
    <row r="2318" spans="1:4">
      <c r="A2318" s="6" t="s">
        <v>1586</v>
      </c>
      <c r="B2318" t="s">
        <v>2078</v>
      </c>
    </row>
    <row r="2319" spans="1:4">
      <c r="A2319" s="11" t="s">
        <v>73</v>
      </c>
      <c r="B2319" s="118">
        <v>45000</v>
      </c>
      <c r="C2319" s="126" t="s">
        <v>1938</v>
      </c>
      <c r="D2319" s="5" t="s">
        <v>2041</v>
      </c>
    </row>
    <row r="2320" spans="1:4">
      <c r="A2320" s="9" t="s">
        <v>1584</v>
      </c>
      <c r="B2320" s="5"/>
    </row>
    <row r="2321" spans="1:2">
      <c r="A2321" s="6" t="s">
        <v>1586</v>
      </c>
      <c r="B2321" t="s">
        <v>2043</v>
      </c>
    </row>
    <row r="2322" spans="1:2">
      <c r="A2322" s="5" t="s">
        <v>1766</v>
      </c>
    </row>
    <row r="2323" spans="1:2">
      <c r="A2323" s="6" t="s">
        <v>62</v>
      </c>
      <c r="B2323" t="s">
        <v>2048</v>
      </c>
    </row>
    <row r="2324" spans="1:2">
      <c r="A2324" s="5" t="s">
        <v>1999</v>
      </c>
    </row>
    <row r="2325" spans="1:2">
      <c r="A2325" s="6" t="s">
        <v>62</v>
      </c>
      <c r="B2325" t="s">
        <v>2049</v>
      </c>
    </row>
    <row r="2326" spans="1:2">
      <c r="A2326" s="7" t="s">
        <v>1629</v>
      </c>
      <c r="B2326" s="5"/>
    </row>
    <row r="2327" spans="1:2">
      <c r="A2327" s="8" t="s">
        <v>62</v>
      </c>
      <c r="B2327" t="s">
        <v>2050</v>
      </c>
    </row>
    <row r="2328" spans="1:2">
      <c r="A2328" s="8" t="s">
        <v>62</v>
      </c>
      <c r="B2328" s="5" t="s">
        <v>2051</v>
      </c>
    </row>
    <row r="2329" spans="1:2">
      <c r="A2329" s="8" t="s">
        <v>62</v>
      </c>
      <c r="B2329" s="5" t="s">
        <v>2052</v>
      </c>
    </row>
    <row r="2330" spans="1:2">
      <c r="A2330" s="9" t="s">
        <v>1628</v>
      </c>
      <c r="B2330" s="5"/>
    </row>
    <row r="2331" spans="1:2">
      <c r="A2331" s="8" t="s">
        <v>62</v>
      </c>
      <c r="B2331" s="5" t="s">
        <v>2053</v>
      </c>
    </row>
    <row r="2332" spans="1:2">
      <c r="A2332" s="7" t="s">
        <v>1627</v>
      </c>
      <c r="B2332" s="5"/>
    </row>
    <row r="2333" spans="1:2">
      <c r="A2333" s="8" t="s">
        <v>62</v>
      </c>
      <c r="B2333" s="5" t="s">
        <v>1376</v>
      </c>
    </row>
    <row r="2334" spans="1:2">
      <c r="A2334" s="7" t="s">
        <v>1558</v>
      </c>
      <c r="B2334" s="5"/>
    </row>
    <row r="2335" spans="1:2">
      <c r="A2335" s="8" t="s">
        <v>62</v>
      </c>
      <c r="B2335" s="5" t="s">
        <v>2054</v>
      </c>
    </row>
    <row r="2336" spans="1:2">
      <c r="A2336" s="9" t="s">
        <v>1583</v>
      </c>
      <c r="B2336" s="5"/>
    </row>
    <row r="2337" spans="1:4">
      <c r="A2337" s="6" t="s">
        <v>1586</v>
      </c>
      <c r="B2337" t="s">
        <v>2055</v>
      </c>
    </row>
    <row r="2338" spans="1:4">
      <c r="A2338" s="9" t="s">
        <v>1626</v>
      </c>
      <c r="B2338" s="5"/>
    </row>
    <row r="2339" spans="1:4">
      <c r="A2339" s="6" t="s">
        <v>1586</v>
      </c>
      <c r="B2339" t="s">
        <v>2057</v>
      </c>
    </row>
    <row r="2340" spans="1:4">
      <c r="A2340" s="11" t="s">
        <v>73</v>
      </c>
      <c r="B2340" s="118">
        <v>44999</v>
      </c>
      <c r="C2340" s="126" t="s">
        <v>1938</v>
      </c>
      <c r="D2340" s="5" t="s">
        <v>2017</v>
      </c>
    </row>
    <row r="2341" spans="1:4">
      <c r="A2341" s="9" t="s">
        <v>1584</v>
      </c>
      <c r="B2341" s="5"/>
    </row>
    <row r="2342" spans="1:4">
      <c r="A2342" s="6" t="s">
        <v>1586</v>
      </c>
      <c r="B2342" t="s">
        <v>2018</v>
      </c>
    </row>
    <row r="2343" spans="1:4">
      <c r="A2343" s="5" t="s">
        <v>1766</v>
      </c>
    </row>
    <row r="2344" spans="1:4">
      <c r="A2344" s="6" t="s">
        <v>62</v>
      </c>
      <c r="B2344" t="s">
        <v>2030</v>
      </c>
    </row>
    <row r="2345" spans="1:4">
      <c r="A2345" s="5" t="s">
        <v>1999</v>
      </c>
    </row>
    <row r="2346" spans="1:4">
      <c r="A2346" s="6" t="s">
        <v>62</v>
      </c>
      <c r="B2346" t="s">
        <v>2031</v>
      </c>
    </row>
    <row r="2347" spans="1:4">
      <c r="A2347" s="7" t="s">
        <v>1629</v>
      </c>
      <c r="B2347" s="5"/>
    </row>
    <row r="2348" spans="1:4">
      <c r="A2348" s="8" t="s">
        <v>62</v>
      </c>
      <c r="B2348" t="s">
        <v>2033</v>
      </c>
    </row>
    <row r="2349" spans="1:4">
      <c r="A2349" s="8" t="s">
        <v>62</v>
      </c>
      <c r="B2349" s="5" t="s">
        <v>2034</v>
      </c>
    </row>
    <row r="2350" spans="1:4">
      <c r="A2350" s="8" t="s">
        <v>62</v>
      </c>
      <c r="B2350" s="5" t="s">
        <v>2032</v>
      </c>
    </row>
    <row r="2351" spans="1:4">
      <c r="A2351" s="9" t="s">
        <v>1628</v>
      </c>
      <c r="B2351" s="5"/>
    </row>
    <row r="2352" spans="1:4">
      <c r="A2352" s="8" t="s">
        <v>62</v>
      </c>
      <c r="B2352" s="5" t="s">
        <v>2035</v>
      </c>
    </row>
    <row r="2353" spans="1:4">
      <c r="A2353" s="7" t="s">
        <v>1627</v>
      </c>
      <c r="B2353" s="5"/>
    </row>
    <row r="2354" spans="1:4">
      <c r="A2354" s="8" t="s">
        <v>62</v>
      </c>
      <c r="B2354" s="5" t="s">
        <v>2036</v>
      </c>
    </row>
    <row r="2355" spans="1:4">
      <c r="A2355" s="7" t="s">
        <v>1558</v>
      </c>
      <c r="B2355" s="5"/>
    </row>
    <row r="2356" spans="1:4">
      <c r="A2356" s="8" t="s">
        <v>62</v>
      </c>
      <c r="B2356" s="5" t="s">
        <v>2037</v>
      </c>
    </row>
    <row r="2357" spans="1:4">
      <c r="A2357" s="9" t="s">
        <v>1583</v>
      </c>
      <c r="B2357" s="5"/>
    </row>
    <row r="2358" spans="1:4">
      <c r="A2358" s="6" t="s">
        <v>1586</v>
      </c>
      <c r="B2358" t="s">
        <v>2038</v>
      </c>
    </row>
    <row r="2359" spans="1:4">
      <c r="A2359" s="9" t="s">
        <v>1626</v>
      </c>
      <c r="B2359" s="5"/>
    </row>
    <row r="2360" spans="1:4">
      <c r="A2360" s="6" t="s">
        <v>1586</v>
      </c>
      <c r="B2360" t="s">
        <v>2040</v>
      </c>
    </row>
    <row r="2361" spans="1:4">
      <c r="A2361" s="11" t="s">
        <v>73</v>
      </c>
      <c r="B2361" s="118">
        <v>44998</v>
      </c>
      <c r="C2361" s="126" t="s">
        <v>1938</v>
      </c>
      <c r="D2361" s="5" t="s">
        <v>1988</v>
      </c>
    </row>
    <row r="2362" spans="1:4">
      <c r="A2362" s="9" t="s">
        <v>1584</v>
      </c>
      <c r="B2362" s="5"/>
    </row>
    <row r="2363" spans="1:4">
      <c r="A2363" s="6" t="s">
        <v>1586</v>
      </c>
      <c r="B2363" t="s">
        <v>1989</v>
      </c>
    </row>
    <row r="2364" spans="1:4">
      <c r="A2364" s="5" t="s">
        <v>1766</v>
      </c>
    </row>
    <row r="2365" spans="1:4">
      <c r="A2365" s="6" t="s">
        <v>62</v>
      </c>
      <c r="B2365" t="s">
        <v>2006</v>
      </c>
    </row>
    <row r="2366" spans="1:4">
      <c r="A2366" s="5" t="s">
        <v>1999</v>
      </c>
    </row>
    <row r="2367" spans="1:4">
      <c r="A2367" s="6" t="s">
        <v>62</v>
      </c>
      <c r="B2367" t="s">
        <v>2007</v>
      </c>
    </row>
    <row r="2368" spans="1:4">
      <c r="A2368" s="7" t="s">
        <v>1629</v>
      </c>
      <c r="B2368" s="5"/>
    </row>
    <row r="2369" spans="1:5">
      <c r="A2369" s="8" t="s">
        <v>62</v>
      </c>
      <c r="B2369" t="s">
        <v>2008</v>
      </c>
    </row>
    <row r="2370" spans="1:5">
      <c r="A2370" s="8" t="s">
        <v>62</v>
      </c>
      <c r="B2370" s="5" t="s">
        <v>2009</v>
      </c>
    </row>
    <row r="2371" spans="1:5">
      <c r="A2371" s="8" t="s">
        <v>62</v>
      </c>
      <c r="B2371" s="5" t="s">
        <v>2010</v>
      </c>
    </row>
    <row r="2372" spans="1:5">
      <c r="A2372" s="9" t="s">
        <v>1628</v>
      </c>
      <c r="B2372" s="5"/>
    </row>
    <row r="2373" spans="1:5">
      <c r="A2373" s="8" t="s">
        <v>62</v>
      </c>
      <c r="B2373" s="5" t="s">
        <v>2011</v>
      </c>
    </row>
    <row r="2374" spans="1:5">
      <c r="A2374" s="7" t="s">
        <v>1627</v>
      </c>
      <c r="B2374" s="5"/>
    </row>
    <row r="2375" spans="1:5">
      <c r="A2375" s="8" t="s">
        <v>62</v>
      </c>
      <c r="B2375" s="5" t="s">
        <v>1376</v>
      </c>
    </row>
    <row r="2376" spans="1:5">
      <c r="A2376" s="7" t="s">
        <v>1558</v>
      </c>
      <c r="B2376" s="5"/>
    </row>
    <row r="2377" spans="1:5">
      <c r="A2377" s="8" t="s">
        <v>62</v>
      </c>
      <c r="B2377" s="5" t="s">
        <v>2012</v>
      </c>
    </row>
    <row r="2378" spans="1:5">
      <c r="A2378" s="9" t="s">
        <v>1583</v>
      </c>
      <c r="B2378" s="5"/>
    </row>
    <row r="2379" spans="1:5">
      <c r="A2379" s="6" t="s">
        <v>1586</v>
      </c>
      <c r="B2379" t="s">
        <v>2013</v>
      </c>
    </row>
    <row r="2380" spans="1:5">
      <c r="A2380" s="9" t="s">
        <v>1626</v>
      </c>
      <c r="B2380" s="5"/>
    </row>
    <row r="2381" spans="1:5">
      <c r="A2381" s="6" t="s">
        <v>1586</v>
      </c>
      <c r="B2381" t="s">
        <v>2015</v>
      </c>
    </row>
    <row r="2382" spans="1:5">
      <c r="A2382" s="11" t="s">
        <v>75</v>
      </c>
      <c r="C2382" s="10" t="s">
        <v>1993</v>
      </c>
      <c r="D2382" s="273" t="s">
        <v>1524</v>
      </c>
      <c r="E2382" t="s">
        <v>1994</v>
      </c>
    </row>
    <row r="2383" spans="1:5">
      <c r="A2383" s="14" t="s">
        <v>1386</v>
      </c>
      <c r="D2383" s="10"/>
    </row>
    <row r="2384" spans="1:5">
      <c r="A2384" s="12" t="s">
        <v>62</v>
      </c>
      <c r="B2384" t="s">
        <v>1995</v>
      </c>
      <c r="D2384" s="10"/>
    </row>
    <row r="2385" spans="1:4">
      <c r="A2385" s="12" t="s">
        <v>62</v>
      </c>
      <c r="B2385" t="s">
        <v>1879</v>
      </c>
      <c r="D2385" s="10"/>
    </row>
    <row r="2386" spans="1:4">
      <c r="A2386" s="12" t="s">
        <v>62</v>
      </c>
      <c r="B2386" t="s">
        <v>1953</v>
      </c>
      <c r="D2386" s="10"/>
    </row>
    <row r="2387" spans="1:4">
      <c r="A2387" s="14" t="s">
        <v>1523</v>
      </c>
      <c r="D2387" s="10"/>
    </row>
    <row r="2388" spans="1:4">
      <c r="A2388" s="12" t="s">
        <v>62</v>
      </c>
      <c r="B2388" t="s">
        <v>1939</v>
      </c>
      <c r="D2388" s="10"/>
    </row>
    <row r="2389" spans="1:4">
      <c r="A2389" s="12" t="s">
        <v>62</v>
      </c>
      <c r="B2389" t="s">
        <v>1847</v>
      </c>
      <c r="D2389" s="10"/>
    </row>
    <row r="2390" spans="1:4">
      <c r="A2390" s="12" t="s">
        <v>62</v>
      </c>
      <c r="B2390" t="s">
        <v>1996</v>
      </c>
      <c r="D2390" s="10"/>
    </row>
    <row r="2391" spans="1:4">
      <c r="A2391" s="14" t="s">
        <v>1998</v>
      </c>
      <c r="D2391" s="10"/>
    </row>
    <row r="2392" spans="1:4">
      <c r="A2392" s="12" t="s">
        <v>62</v>
      </c>
      <c r="B2392" t="s">
        <v>1997</v>
      </c>
      <c r="D2392" s="10"/>
    </row>
    <row r="2393" spans="1:4">
      <c r="A2393" s="12" t="s">
        <v>62</v>
      </c>
      <c r="B2393" t="s">
        <v>2000</v>
      </c>
      <c r="D2393" s="10"/>
    </row>
    <row r="2394" spans="1:4">
      <c r="A2394" s="12" t="s">
        <v>62</v>
      </c>
      <c r="B2394" t="s">
        <v>2001</v>
      </c>
      <c r="D2394" s="10"/>
    </row>
    <row r="2395" spans="1:4">
      <c r="A2395" s="11" t="s">
        <v>73</v>
      </c>
      <c r="B2395" s="118">
        <v>44997</v>
      </c>
      <c r="C2395" s="6" t="s">
        <v>1938</v>
      </c>
      <c r="D2395" s="5" t="s">
        <v>1959</v>
      </c>
    </row>
    <row r="2396" spans="1:4">
      <c r="A2396" s="9" t="s">
        <v>1584</v>
      </c>
      <c r="B2396" s="5"/>
    </row>
    <row r="2397" spans="1:4">
      <c r="A2397" s="6" t="s">
        <v>1586</v>
      </c>
      <c r="B2397" t="s">
        <v>1961</v>
      </c>
    </row>
    <row r="2398" spans="1:4">
      <c r="A2398" s="5" t="s">
        <v>1766</v>
      </c>
    </row>
    <row r="2399" spans="1:4">
      <c r="A2399" s="6" t="s">
        <v>62</v>
      </c>
      <c r="B2399" t="s">
        <v>1978</v>
      </c>
    </row>
    <row r="2400" spans="1:4">
      <c r="A2400" s="7" t="s">
        <v>1629</v>
      </c>
      <c r="B2400" s="5"/>
    </row>
    <row r="2401" spans="1:4">
      <c r="A2401" s="8" t="s">
        <v>62</v>
      </c>
      <c r="B2401" t="s">
        <v>1979</v>
      </c>
    </row>
    <row r="2402" spans="1:4">
      <c r="A2402" s="8" t="s">
        <v>62</v>
      </c>
      <c r="B2402" s="5" t="s">
        <v>1980</v>
      </c>
    </row>
    <row r="2403" spans="1:4">
      <c r="A2403" s="8" t="s">
        <v>62</v>
      </c>
      <c r="B2403" s="5" t="s">
        <v>1981</v>
      </c>
    </row>
    <row r="2404" spans="1:4">
      <c r="A2404" s="9" t="s">
        <v>1628</v>
      </c>
      <c r="B2404" s="5"/>
    </row>
    <row r="2405" spans="1:4">
      <c r="A2405" s="8" t="s">
        <v>62</v>
      </c>
      <c r="B2405" s="5" t="s">
        <v>1982</v>
      </c>
    </row>
    <row r="2406" spans="1:4">
      <c r="A2406" s="7" t="s">
        <v>1627</v>
      </c>
      <c r="B2406" s="5"/>
    </row>
    <row r="2407" spans="1:4">
      <c r="A2407" s="8" t="s">
        <v>62</v>
      </c>
      <c r="B2407" s="5" t="s">
        <v>1983</v>
      </c>
    </row>
    <row r="2408" spans="1:4">
      <c r="A2408" s="7" t="s">
        <v>1558</v>
      </c>
      <c r="B2408" s="5"/>
    </row>
    <row r="2409" spans="1:4">
      <c r="A2409" s="8" t="s">
        <v>62</v>
      </c>
      <c r="B2409" s="5" t="s">
        <v>1984</v>
      </c>
    </row>
    <row r="2410" spans="1:4">
      <c r="A2410" s="9" t="s">
        <v>1583</v>
      </c>
      <c r="B2410" s="5"/>
    </row>
    <row r="2411" spans="1:4">
      <c r="A2411" s="6" t="s">
        <v>1586</v>
      </c>
      <c r="B2411" t="s">
        <v>1985</v>
      </c>
    </row>
    <row r="2412" spans="1:4">
      <c r="A2412" s="9" t="s">
        <v>1626</v>
      </c>
      <c r="B2412" s="5"/>
    </row>
    <row r="2413" spans="1:4">
      <c r="A2413" s="6" t="s">
        <v>1586</v>
      </c>
      <c r="B2413" t="s">
        <v>1987</v>
      </c>
    </row>
    <row r="2414" spans="1:4">
      <c r="A2414" s="11" t="s">
        <v>73</v>
      </c>
      <c r="B2414" s="118">
        <v>44996</v>
      </c>
      <c r="C2414" s="6" t="s">
        <v>1938</v>
      </c>
      <c r="D2414" s="5" t="s">
        <v>1948</v>
      </c>
    </row>
    <row r="2415" spans="1:4">
      <c r="A2415" s="9" t="s">
        <v>1584</v>
      </c>
      <c r="B2415" s="5"/>
    </row>
    <row r="2416" spans="1:4">
      <c r="A2416" s="6" t="s">
        <v>1586</v>
      </c>
      <c r="B2416" t="s">
        <v>1949</v>
      </c>
    </row>
    <row r="2417" spans="1:2">
      <c r="A2417" s="5" t="s">
        <v>1766</v>
      </c>
    </row>
    <row r="2418" spans="1:2">
      <c r="A2418" s="6" t="s">
        <v>62</v>
      </c>
      <c r="B2418" t="s">
        <v>1952</v>
      </c>
    </row>
    <row r="2419" spans="1:2">
      <c r="A2419" s="7" t="s">
        <v>1629</v>
      </c>
      <c r="B2419" s="5"/>
    </row>
    <row r="2420" spans="1:2">
      <c r="A2420" s="8" t="s">
        <v>62</v>
      </c>
      <c r="B2420" t="s">
        <v>1953</v>
      </c>
    </row>
    <row r="2421" spans="1:2">
      <c r="A2421" s="8" t="s">
        <v>62</v>
      </c>
      <c r="B2421" s="5" t="s">
        <v>570</v>
      </c>
    </row>
    <row r="2422" spans="1:2">
      <c r="A2422" s="8" t="s">
        <v>62</v>
      </c>
      <c r="B2422" s="5" t="s">
        <v>1954</v>
      </c>
    </row>
    <row r="2423" spans="1:2">
      <c r="A2423" s="9" t="s">
        <v>1628</v>
      </c>
      <c r="B2423" s="5"/>
    </row>
    <row r="2424" spans="1:2">
      <c r="A2424" s="8" t="s">
        <v>62</v>
      </c>
      <c r="B2424" s="5" t="s">
        <v>1955</v>
      </c>
    </row>
    <row r="2425" spans="1:2">
      <c r="A2425" s="7" t="s">
        <v>1627</v>
      </c>
      <c r="B2425" s="5"/>
    </row>
    <row r="2426" spans="1:2">
      <c r="A2426" s="8" t="s">
        <v>62</v>
      </c>
      <c r="B2426" s="5" t="s">
        <v>1376</v>
      </c>
    </row>
    <row r="2427" spans="1:2">
      <c r="A2427" s="7" t="s">
        <v>1558</v>
      </c>
      <c r="B2427" s="5"/>
    </row>
    <row r="2428" spans="1:2">
      <c r="A2428" s="8" t="s">
        <v>62</v>
      </c>
      <c r="B2428" s="5" t="s">
        <v>1956</v>
      </c>
    </row>
    <row r="2429" spans="1:2">
      <c r="A2429" s="9" t="s">
        <v>1583</v>
      </c>
      <c r="B2429" s="5"/>
    </row>
    <row r="2430" spans="1:2">
      <c r="A2430" s="6" t="s">
        <v>1586</v>
      </c>
      <c r="B2430" t="s">
        <v>1957</v>
      </c>
    </row>
    <row r="2431" spans="1:2">
      <c r="A2431" s="9" t="s">
        <v>1626</v>
      </c>
      <c r="B2431" s="5"/>
    </row>
    <row r="2432" spans="1:2">
      <c r="A2432" s="6" t="s">
        <v>1586</v>
      </c>
      <c r="B2432" t="s">
        <v>1958</v>
      </c>
    </row>
    <row r="2433" spans="1:4">
      <c r="A2433" s="11" t="s">
        <v>73</v>
      </c>
      <c r="D2433" s="10">
        <v>44995</v>
      </c>
    </row>
    <row r="2434" spans="1:4">
      <c r="A2434" s="9" t="s">
        <v>1584</v>
      </c>
      <c r="B2434" s="5"/>
    </row>
    <row r="2435" spans="1:4">
      <c r="A2435" s="6" t="s">
        <v>1586</v>
      </c>
      <c r="B2435" t="s">
        <v>1918</v>
      </c>
    </row>
    <row r="2436" spans="1:4">
      <c r="A2436" s="5" t="s">
        <v>1766</v>
      </c>
    </row>
    <row r="2437" spans="1:4">
      <c r="A2437" s="6" t="s">
        <v>62</v>
      </c>
      <c r="B2437" t="s">
        <v>1939</v>
      </c>
    </row>
    <row r="2438" spans="1:4">
      <c r="A2438" s="7" t="s">
        <v>1629</v>
      </c>
    </row>
    <row r="2439" spans="1:4">
      <c r="A2439" s="8" t="s">
        <v>62</v>
      </c>
      <c r="B2439" s="5" t="s">
        <v>1942</v>
      </c>
    </row>
    <row r="2440" spans="1:4">
      <c r="A2440" s="8" t="s">
        <v>62</v>
      </c>
      <c r="B2440" s="5" t="s">
        <v>1941</v>
      </c>
    </row>
    <row r="2441" spans="1:4">
      <c r="A2441" s="8" t="s">
        <v>62</v>
      </c>
      <c r="B2441" s="5" t="s">
        <v>1940</v>
      </c>
    </row>
    <row r="2442" spans="1:4">
      <c r="A2442" s="9" t="s">
        <v>1628</v>
      </c>
      <c r="B2442" s="5"/>
    </row>
    <row r="2443" spans="1:4">
      <c r="A2443" s="8" t="s">
        <v>62</v>
      </c>
      <c r="B2443" s="5" t="s">
        <v>1943</v>
      </c>
    </row>
    <row r="2444" spans="1:4">
      <c r="A2444" s="7" t="s">
        <v>1627</v>
      </c>
      <c r="B2444" s="5"/>
    </row>
    <row r="2445" spans="1:4">
      <c r="A2445" s="8" t="s">
        <v>62</v>
      </c>
      <c r="B2445" s="5" t="s">
        <v>1376</v>
      </c>
    </row>
    <row r="2446" spans="1:4">
      <c r="A2446" s="7" t="s">
        <v>1558</v>
      </c>
      <c r="B2446" s="5"/>
    </row>
    <row r="2447" spans="1:4">
      <c r="A2447" s="8" t="s">
        <v>62</v>
      </c>
      <c r="B2447" s="5" t="s">
        <v>1944</v>
      </c>
    </row>
    <row r="2448" spans="1:4">
      <c r="A2448" s="9" t="s">
        <v>1583</v>
      </c>
      <c r="B2448" s="5"/>
    </row>
    <row r="2449" spans="1:4">
      <c r="A2449" s="6" t="s">
        <v>1586</v>
      </c>
      <c r="B2449" t="s">
        <v>1945</v>
      </c>
    </row>
    <row r="2450" spans="1:4">
      <c r="A2450" s="9" t="s">
        <v>1626</v>
      </c>
      <c r="B2450" s="5"/>
    </row>
    <row r="2451" spans="1:4">
      <c r="A2451" s="6" t="s">
        <v>1586</v>
      </c>
      <c r="B2451" t="s">
        <v>1947</v>
      </c>
    </row>
    <row r="2452" spans="1:4">
      <c r="A2452" s="11" t="s">
        <v>73</v>
      </c>
      <c r="D2452" s="10">
        <v>44994</v>
      </c>
    </row>
    <row r="2453" spans="1:4">
      <c r="A2453" s="9" t="s">
        <v>1584</v>
      </c>
      <c r="B2453" s="5"/>
    </row>
    <row r="2454" spans="1:4">
      <c r="A2454" s="6" t="s">
        <v>1586</v>
      </c>
      <c r="B2454" t="s">
        <v>1905</v>
      </c>
    </row>
    <row r="2455" spans="1:4">
      <c r="A2455" s="5" t="s">
        <v>1766</v>
      </c>
    </row>
    <row r="2456" spans="1:4">
      <c r="A2456" s="6" t="s">
        <v>62</v>
      </c>
      <c r="B2456" t="s">
        <v>1908</v>
      </c>
    </row>
    <row r="2457" spans="1:4">
      <c r="A2457" s="7" t="s">
        <v>1629</v>
      </c>
      <c r="B2457" s="5"/>
    </row>
    <row r="2458" spans="1:4">
      <c r="A2458" s="8" t="s">
        <v>62</v>
      </c>
      <c r="B2458" t="s">
        <v>1909</v>
      </c>
    </row>
    <row r="2459" spans="1:4">
      <c r="A2459" s="8" t="s">
        <v>62</v>
      </c>
      <c r="B2459" s="5" t="s">
        <v>1910</v>
      </c>
    </row>
    <row r="2460" spans="1:4">
      <c r="A2460" s="8" t="s">
        <v>62</v>
      </c>
      <c r="B2460" s="5" t="s">
        <v>1911</v>
      </c>
    </row>
    <row r="2461" spans="1:4">
      <c r="A2461" s="9" t="s">
        <v>1628</v>
      </c>
      <c r="B2461" s="5"/>
    </row>
    <row r="2462" spans="1:4">
      <c r="A2462" s="8" t="s">
        <v>62</v>
      </c>
      <c r="B2462" s="5" t="s">
        <v>1912</v>
      </c>
    </row>
    <row r="2463" spans="1:4">
      <c r="A2463" s="7" t="s">
        <v>1627</v>
      </c>
      <c r="B2463" s="5"/>
    </row>
    <row r="2464" spans="1:4">
      <c r="A2464" s="8" t="s">
        <v>62</v>
      </c>
      <c r="B2464" s="5" t="s">
        <v>1376</v>
      </c>
    </row>
    <row r="2465" spans="1:4">
      <c r="A2465" s="7" t="s">
        <v>1558</v>
      </c>
      <c r="B2465" s="5"/>
    </row>
    <row r="2466" spans="1:4">
      <c r="A2466" s="8" t="s">
        <v>62</v>
      </c>
      <c r="B2466" s="5" t="s">
        <v>1913</v>
      </c>
    </row>
    <row r="2467" spans="1:4">
      <c r="A2467" s="9" t="s">
        <v>1583</v>
      </c>
      <c r="B2467" s="5"/>
    </row>
    <row r="2468" spans="1:4">
      <c r="A2468" s="6" t="s">
        <v>1586</v>
      </c>
      <c r="B2468" t="s">
        <v>1916</v>
      </c>
    </row>
    <row r="2469" spans="1:4">
      <c r="A2469" s="9" t="s">
        <v>1626</v>
      </c>
      <c r="B2469" s="5"/>
    </row>
    <row r="2470" spans="1:4">
      <c r="A2470" s="6" t="s">
        <v>1586</v>
      </c>
      <c r="B2470" t="s">
        <v>1917</v>
      </c>
    </row>
    <row r="2471" spans="1:4">
      <c r="A2471" s="11" t="s">
        <v>73</v>
      </c>
      <c r="D2471" s="10">
        <v>44993</v>
      </c>
    </row>
    <row r="2472" spans="1:4">
      <c r="A2472" s="9" t="s">
        <v>1584</v>
      </c>
      <c r="B2472" s="5"/>
    </row>
    <row r="2473" spans="1:4">
      <c r="A2473" s="6" t="s">
        <v>1586</v>
      </c>
      <c r="B2473" t="s">
        <v>1887</v>
      </c>
    </row>
    <row r="2474" spans="1:4">
      <c r="A2474" s="5" t="s">
        <v>1766</v>
      </c>
    </row>
    <row r="2475" spans="1:4">
      <c r="A2475" s="6" t="s">
        <v>62</v>
      </c>
      <c r="B2475" t="s">
        <v>1895</v>
      </c>
    </row>
    <row r="2476" spans="1:4">
      <c r="A2476" s="7" t="s">
        <v>1629</v>
      </c>
      <c r="B2476" s="5"/>
    </row>
    <row r="2477" spans="1:4">
      <c r="A2477" s="8" t="s">
        <v>62</v>
      </c>
      <c r="B2477" t="s">
        <v>1896</v>
      </c>
    </row>
    <row r="2478" spans="1:4">
      <c r="A2478" s="8" t="s">
        <v>62</v>
      </c>
      <c r="B2478" s="5" t="s">
        <v>1897</v>
      </c>
    </row>
    <row r="2479" spans="1:4">
      <c r="A2479" s="8" t="s">
        <v>62</v>
      </c>
      <c r="B2479" s="5" t="s">
        <v>1898</v>
      </c>
    </row>
    <row r="2480" spans="1:4">
      <c r="A2480" s="9" t="s">
        <v>1628</v>
      </c>
      <c r="B2480" s="5"/>
    </row>
    <row r="2481" spans="1:4">
      <c r="A2481" s="8" t="s">
        <v>62</v>
      </c>
      <c r="B2481" s="5" t="s">
        <v>1899</v>
      </c>
    </row>
    <row r="2482" spans="1:4">
      <c r="A2482" s="7" t="s">
        <v>1627</v>
      </c>
      <c r="B2482" s="5"/>
    </row>
    <row r="2483" spans="1:4">
      <c r="A2483" s="8" t="s">
        <v>62</v>
      </c>
      <c r="B2483" s="5" t="s">
        <v>1376</v>
      </c>
    </row>
    <row r="2484" spans="1:4">
      <c r="A2484" s="7" t="s">
        <v>1558</v>
      </c>
      <c r="B2484" s="5"/>
    </row>
    <row r="2485" spans="1:4">
      <c r="A2485" s="8" t="s">
        <v>62</v>
      </c>
      <c r="B2485" s="5" t="s">
        <v>1900</v>
      </c>
    </row>
    <row r="2486" spans="1:4">
      <c r="A2486" s="9" t="s">
        <v>1583</v>
      </c>
      <c r="B2486" s="5"/>
    </row>
    <row r="2487" spans="1:4">
      <c r="A2487" s="6" t="s">
        <v>1586</v>
      </c>
      <c r="B2487" t="s">
        <v>1901</v>
      </c>
    </row>
    <row r="2488" spans="1:4">
      <c r="A2488" s="9" t="s">
        <v>1626</v>
      </c>
      <c r="B2488" s="5"/>
    </row>
    <row r="2489" spans="1:4">
      <c r="A2489" s="6" t="s">
        <v>1586</v>
      </c>
      <c r="B2489" t="s">
        <v>1903</v>
      </c>
    </row>
    <row r="2490" spans="1:4">
      <c r="A2490" s="11" t="s">
        <v>73</v>
      </c>
      <c r="D2490" s="10">
        <v>44992</v>
      </c>
    </row>
    <row r="2491" spans="1:4">
      <c r="A2491" s="9" t="s">
        <v>1584</v>
      </c>
      <c r="B2491" s="5"/>
    </row>
    <row r="2492" spans="1:4">
      <c r="A2492" s="6" t="s">
        <v>1586</v>
      </c>
      <c r="B2492" t="s">
        <v>1857</v>
      </c>
    </row>
    <row r="2493" spans="1:4">
      <c r="A2493" s="5" t="s">
        <v>1766</v>
      </c>
    </row>
    <row r="2494" spans="1:4">
      <c r="A2494" s="6" t="s">
        <v>62</v>
      </c>
      <c r="B2494" t="s">
        <v>1877</v>
      </c>
    </row>
    <row r="2495" spans="1:4">
      <c r="A2495" s="7" t="s">
        <v>1629</v>
      </c>
      <c r="B2495" s="5"/>
    </row>
    <row r="2496" spans="1:4">
      <c r="A2496" s="8" t="s">
        <v>62</v>
      </c>
      <c r="B2496" t="s">
        <v>1879</v>
      </c>
    </row>
    <row r="2497" spans="1:4">
      <c r="A2497" s="8" t="s">
        <v>62</v>
      </c>
      <c r="B2497" s="5" t="s">
        <v>1878</v>
      </c>
    </row>
    <row r="2498" spans="1:4">
      <c r="A2498" s="8" t="s">
        <v>62</v>
      </c>
      <c r="B2498" s="5" t="s">
        <v>1880</v>
      </c>
    </row>
    <row r="2499" spans="1:4">
      <c r="A2499" s="9" t="s">
        <v>1628</v>
      </c>
      <c r="B2499" s="5"/>
    </row>
    <row r="2500" spans="1:4">
      <c r="A2500" s="8" t="s">
        <v>62</v>
      </c>
      <c r="B2500" s="5" t="s">
        <v>1881</v>
      </c>
    </row>
    <row r="2501" spans="1:4">
      <c r="A2501" s="7" t="s">
        <v>1627</v>
      </c>
      <c r="B2501" s="5"/>
    </row>
    <row r="2502" spans="1:4">
      <c r="A2502" s="8" t="s">
        <v>62</v>
      </c>
      <c r="B2502" s="5" t="s">
        <v>1882</v>
      </c>
    </row>
    <row r="2503" spans="1:4">
      <c r="A2503" s="7" t="s">
        <v>1558</v>
      </c>
      <c r="B2503" s="5"/>
    </row>
    <row r="2504" spans="1:4">
      <c r="A2504" s="8" t="s">
        <v>62</v>
      </c>
      <c r="B2504" s="5" t="s">
        <v>1883</v>
      </c>
    </row>
    <row r="2505" spans="1:4">
      <c r="A2505" s="9" t="s">
        <v>1583</v>
      </c>
      <c r="B2505" s="5"/>
    </row>
    <row r="2506" spans="1:4">
      <c r="A2506" s="6" t="s">
        <v>1586</v>
      </c>
      <c r="B2506" t="s">
        <v>1884</v>
      </c>
    </row>
    <row r="2507" spans="1:4">
      <c r="A2507" s="9" t="s">
        <v>1626</v>
      </c>
      <c r="B2507" s="5"/>
    </row>
    <row r="2508" spans="1:4">
      <c r="A2508" s="6" t="s">
        <v>1586</v>
      </c>
      <c r="B2508" t="s">
        <v>1886</v>
      </c>
    </row>
    <row r="2509" spans="1:4">
      <c r="A2509" s="11" t="s">
        <v>73</v>
      </c>
      <c r="D2509" s="10">
        <v>44991</v>
      </c>
    </row>
    <row r="2510" spans="1:4">
      <c r="A2510" s="9" t="s">
        <v>1584</v>
      </c>
      <c r="B2510" s="5"/>
    </row>
    <row r="2511" spans="1:4">
      <c r="A2511" s="6" t="s">
        <v>1586</v>
      </c>
      <c r="B2511" t="s">
        <v>1830</v>
      </c>
    </row>
    <row r="2512" spans="1:4">
      <c r="A2512" s="5" t="s">
        <v>1766</v>
      </c>
    </row>
    <row r="2513" spans="1:6">
      <c r="A2513" s="6" t="s">
        <v>62</v>
      </c>
      <c r="B2513" t="s">
        <v>1847</v>
      </c>
    </row>
    <row r="2514" spans="1:6">
      <c r="A2514" s="7" t="s">
        <v>1629</v>
      </c>
      <c r="B2514" s="5"/>
    </row>
    <row r="2515" spans="1:6">
      <c r="A2515" s="8" t="s">
        <v>62</v>
      </c>
      <c r="B2515" t="s">
        <v>1848</v>
      </c>
    </row>
    <row r="2516" spans="1:6">
      <c r="A2516" s="8" t="s">
        <v>62</v>
      </c>
      <c r="B2516" s="5" t="s">
        <v>1852</v>
      </c>
    </row>
    <row r="2517" spans="1:6">
      <c r="A2517" s="8" t="s">
        <v>62</v>
      </c>
      <c r="B2517" s="5" t="s">
        <v>1853</v>
      </c>
    </row>
    <row r="2518" spans="1:6">
      <c r="A2518" s="9" t="s">
        <v>1628</v>
      </c>
      <c r="B2518" s="5"/>
    </row>
    <row r="2519" spans="1:6">
      <c r="A2519" s="8" t="s">
        <v>62</v>
      </c>
      <c r="B2519" s="5" t="s">
        <v>1849</v>
      </c>
    </row>
    <row r="2520" spans="1:6">
      <c r="A2520" s="7" t="s">
        <v>1627</v>
      </c>
      <c r="B2520" s="5"/>
    </row>
    <row r="2521" spans="1:6">
      <c r="A2521" s="8" t="s">
        <v>62</v>
      </c>
      <c r="B2521" s="5" t="s">
        <v>1850</v>
      </c>
    </row>
    <row r="2522" spans="1:6">
      <c r="A2522" s="7" t="s">
        <v>1558</v>
      </c>
      <c r="B2522" s="5"/>
    </row>
    <row r="2523" spans="1:6">
      <c r="A2523" s="8" t="s">
        <v>62</v>
      </c>
      <c r="B2523" s="5" t="s">
        <v>1851</v>
      </c>
    </row>
    <row r="2524" spans="1:6">
      <c r="A2524" s="9" t="s">
        <v>1583</v>
      </c>
      <c r="B2524" s="5"/>
    </row>
    <row r="2525" spans="1:6">
      <c r="A2525" s="6" t="s">
        <v>1586</v>
      </c>
      <c r="B2525" t="s">
        <v>1854</v>
      </c>
    </row>
    <row r="2526" spans="1:6">
      <c r="A2526" s="9" t="s">
        <v>1626</v>
      </c>
      <c r="B2526" s="5"/>
    </row>
    <row r="2527" spans="1:6">
      <c r="A2527" s="6" t="s">
        <v>1586</v>
      </c>
      <c r="B2527" t="s">
        <v>1856</v>
      </c>
    </row>
    <row r="2528" spans="1:6">
      <c r="A2528" s="11" t="s">
        <v>75</v>
      </c>
      <c r="D2528" s="10" t="s">
        <v>1846</v>
      </c>
      <c r="F2528" t="s">
        <v>1838</v>
      </c>
    </row>
    <row r="2529" spans="1:4">
      <c r="A2529" s="14" t="s">
        <v>1386</v>
      </c>
      <c r="D2529" s="10"/>
    </row>
    <row r="2530" spans="1:4">
      <c r="A2530" s="12" t="s">
        <v>62</v>
      </c>
      <c r="B2530" t="s">
        <v>1831</v>
      </c>
      <c r="D2530" s="10"/>
    </row>
    <row r="2531" spans="1:4">
      <c r="A2531" s="12" t="s">
        <v>62</v>
      </c>
      <c r="B2531" t="s">
        <v>1832</v>
      </c>
      <c r="D2531" s="10"/>
    </row>
    <row r="2532" spans="1:4">
      <c r="A2532" s="12" t="s">
        <v>62</v>
      </c>
      <c r="B2532" t="s">
        <v>1833</v>
      </c>
      <c r="D2532" s="10"/>
    </row>
    <row r="2533" spans="1:4">
      <c r="A2533" s="14" t="s">
        <v>1523</v>
      </c>
      <c r="D2533" s="10"/>
    </row>
    <row r="2534" spans="1:4">
      <c r="A2534" s="12" t="s">
        <v>62</v>
      </c>
      <c r="B2534" t="s">
        <v>1834</v>
      </c>
      <c r="D2534" s="10"/>
    </row>
    <row r="2535" spans="1:4">
      <c r="A2535" s="12" t="s">
        <v>62</v>
      </c>
      <c r="B2535" t="s">
        <v>1835</v>
      </c>
      <c r="D2535" s="10"/>
    </row>
    <row r="2536" spans="1:4">
      <c r="A2536" s="12" t="s">
        <v>62</v>
      </c>
      <c r="B2536" t="s">
        <v>1836</v>
      </c>
      <c r="D2536" s="10"/>
    </row>
    <row r="2537" spans="1:4">
      <c r="A2537" s="14" t="s">
        <v>1767</v>
      </c>
      <c r="D2537" s="10"/>
    </row>
    <row r="2538" spans="1:4">
      <c r="A2538" s="12" t="s">
        <v>62</v>
      </c>
      <c r="B2538" t="s">
        <v>1837</v>
      </c>
      <c r="D2538" s="10"/>
    </row>
    <row r="2539" spans="1:4">
      <c r="A2539" s="11" t="s">
        <v>73</v>
      </c>
      <c r="D2539" s="10">
        <v>44990</v>
      </c>
    </row>
    <row r="2540" spans="1:4">
      <c r="A2540" s="9" t="s">
        <v>1584</v>
      </c>
      <c r="B2540" s="5"/>
    </row>
    <row r="2541" spans="1:4">
      <c r="A2541" s="6" t="s">
        <v>1586</v>
      </c>
      <c r="B2541" t="s">
        <v>1808</v>
      </c>
    </row>
    <row r="2542" spans="1:4">
      <c r="A2542" s="5" t="s">
        <v>1766</v>
      </c>
    </row>
    <row r="2543" spans="1:4">
      <c r="A2543" s="6" t="s">
        <v>62</v>
      </c>
      <c r="B2543" t="s">
        <v>1005</v>
      </c>
    </row>
    <row r="2544" spans="1:4">
      <c r="A2544" s="7" t="s">
        <v>1629</v>
      </c>
      <c r="B2544" s="5"/>
    </row>
    <row r="2545" spans="1:4">
      <c r="A2545" s="8" t="s">
        <v>62</v>
      </c>
      <c r="B2545" t="s">
        <v>1820</v>
      </c>
    </row>
    <row r="2546" spans="1:4">
      <c r="A2546" s="8" t="s">
        <v>62</v>
      </c>
      <c r="B2546" s="5" t="s">
        <v>1821</v>
      </c>
    </row>
    <row r="2547" spans="1:4">
      <c r="A2547" s="8" t="s">
        <v>62</v>
      </c>
      <c r="B2547" s="5" t="s">
        <v>1822</v>
      </c>
    </row>
    <row r="2548" spans="1:4">
      <c r="A2548" s="9" t="s">
        <v>1628</v>
      </c>
      <c r="B2548" s="5"/>
    </row>
    <row r="2549" spans="1:4">
      <c r="A2549" s="8" t="s">
        <v>62</v>
      </c>
      <c r="B2549" s="5" t="s">
        <v>1823</v>
      </c>
    </row>
    <row r="2550" spans="1:4">
      <c r="A2550" s="7" t="s">
        <v>1627</v>
      </c>
      <c r="B2550" s="5"/>
    </row>
    <row r="2551" spans="1:4">
      <c r="A2551" s="8" t="s">
        <v>62</v>
      </c>
      <c r="B2551" s="5" t="s">
        <v>1824</v>
      </c>
    </row>
    <row r="2552" spans="1:4">
      <c r="A2552" s="7" t="s">
        <v>1558</v>
      </c>
      <c r="B2552" s="5"/>
    </row>
    <row r="2553" spans="1:4">
      <c r="A2553" s="8" t="s">
        <v>62</v>
      </c>
      <c r="B2553" s="5" t="s">
        <v>1825</v>
      </c>
    </row>
    <row r="2554" spans="1:4">
      <c r="A2554" s="9" t="s">
        <v>1583</v>
      </c>
      <c r="B2554" s="5"/>
    </row>
    <row r="2555" spans="1:4">
      <c r="A2555" s="6" t="s">
        <v>1586</v>
      </c>
      <c r="B2555" t="s">
        <v>1826</v>
      </c>
    </row>
    <row r="2556" spans="1:4">
      <c r="A2556" s="9" t="s">
        <v>1626</v>
      </c>
      <c r="B2556" s="5"/>
    </row>
    <row r="2557" spans="1:4">
      <c r="A2557" s="6" t="s">
        <v>1586</v>
      </c>
      <c r="B2557" t="s">
        <v>1828</v>
      </c>
    </row>
    <row r="2558" spans="1:4">
      <c r="A2558" s="11" t="s">
        <v>73</v>
      </c>
      <c r="D2558" s="10">
        <v>44989</v>
      </c>
    </row>
    <row r="2559" spans="1:4">
      <c r="A2559" s="9" t="s">
        <v>1584</v>
      </c>
      <c r="B2559" s="5"/>
    </row>
    <row r="2560" spans="1:4">
      <c r="A2560" s="6" t="s">
        <v>1586</v>
      </c>
      <c r="B2560" t="s">
        <v>1798</v>
      </c>
    </row>
    <row r="2561" spans="1:2">
      <c r="A2561" s="5" t="s">
        <v>1766</v>
      </c>
    </row>
    <row r="2562" spans="1:2">
      <c r="A2562" s="6" t="s">
        <v>62</v>
      </c>
      <c r="B2562" t="s">
        <v>1005</v>
      </c>
    </row>
    <row r="2563" spans="1:2">
      <c r="A2563" s="7" t="s">
        <v>1629</v>
      </c>
      <c r="B2563" s="5"/>
    </row>
    <row r="2564" spans="1:2">
      <c r="A2564" s="8" t="s">
        <v>62</v>
      </c>
      <c r="B2564" t="s">
        <v>1800</v>
      </c>
    </row>
    <row r="2565" spans="1:2">
      <c r="A2565" s="8" t="s">
        <v>62</v>
      </c>
      <c r="B2565" t="s">
        <v>1788</v>
      </c>
    </row>
    <row r="2566" spans="1:2">
      <c r="A2566" s="8" t="s">
        <v>62</v>
      </c>
      <c r="B2566" s="5" t="s">
        <v>1799</v>
      </c>
    </row>
    <row r="2567" spans="1:2">
      <c r="A2567" s="9" t="s">
        <v>1628</v>
      </c>
      <c r="B2567" s="5"/>
    </row>
    <row r="2568" spans="1:2">
      <c r="A2568" s="8" t="s">
        <v>62</v>
      </c>
      <c r="B2568" s="5" t="s">
        <v>1801</v>
      </c>
    </row>
    <row r="2569" spans="1:2">
      <c r="A2569" s="7" t="s">
        <v>1627</v>
      </c>
      <c r="B2569" s="5"/>
    </row>
    <row r="2570" spans="1:2">
      <c r="A2570" s="8" t="s">
        <v>62</v>
      </c>
      <c r="B2570" s="5" t="s">
        <v>1802</v>
      </c>
    </row>
    <row r="2571" spans="1:2">
      <c r="A2571" s="7" t="s">
        <v>1558</v>
      </c>
      <c r="B2571" s="5"/>
    </row>
    <row r="2572" spans="1:2">
      <c r="A2572" s="8" t="s">
        <v>62</v>
      </c>
      <c r="B2572" s="5" t="s">
        <v>1803</v>
      </c>
    </row>
    <row r="2573" spans="1:2">
      <c r="A2573" s="9" t="s">
        <v>1583</v>
      </c>
      <c r="B2573" s="5"/>
    </row>
    <row r="2574" spans="1:2">
      <c r="A2574" s="6" t="s">
        <v>1586</v>
      </c>
      <c r="B2574" t="s">
        <v>1804</v>
      </c>
    </row>
    <row r="2575" spans="1:2">
      <c r="A2575" s="9" t="s">
        <v>1626</v>
      </c>
      <c r="B2575" s="5"/>
    </row>
    <row r="2576" spans="1:2">
      <c r="A2576" s="6" t="s">
        <v>1586</v>
      </c>
      <c r="B2576" t="s">
        <v>1807</v>
      </c>
    </row>
    <row r="2577" spans="1:4">
      <c r="A2577" s="11" t="s">
        <v>73</v>
      </c>
      <c r="D2577" s="10">
        <v>44988</v>
      </c>
    </row>
    <row r="2578" spans="1:4">
      <c r="A2578" s="9" t="s">
        <v>1584</v>
      </c>
      <c r="B2578" s="5"/>
    </row>
    <row r="2579" spans="1:4">
      <c r="A2579" s="6" t="s">
        <v>1586</v>
      </c>
      <c r="B2579" t="s">
        <v>1778</v>
      </c>
    </row>
    <row r="2580" spans="1:4">
      <c r="A2580" s="5" t="s">
        <v>1766</v>
      </c>
    </row>
    <row r="2581" spans="1:4">
      <c r="A2581" s="6" t="s">
        <v>62</v>
      </c>
      <c r="B2581" t="s">
        <v>1005</v>
      </c>
    </row>
    <row r="2582" spans="1:4">
      <c r="A2582" s="7" t="s">
        <v>1629</v>
      </c>
      <c r="B2582" s="5"/>
    </row>
    <row r="2583" spans="1:4">
      <c r="A2583" s="8" t="s">
        <v>62</v>
      </c>
      <c r="B2583" t="s">
        <v>1789</v>
      </c>
    </row>
    <row r="2584" spans="1:4">
      <c r="A2584" s="8" t="s">
        <v>62</v>
      </c>
      <c r="B2584" t="s">
        <v>1787</v>
      </c>
    </row>
    <row r="2585" spans="1:4">
      <c r="A2585" s="8" t="s">
        <v>62</v>
      </c>
      <c r="B2585" s="5" t="s">
        <v>1788</v>
      </c>
    </row>
    <row r="2586" spans="1:4">
      <c r="A2586" s="9" t="s">
        <v>1628</v>
      </c>
      <c r="B2586" s="5"/>
    </row>
    <row r="2587" spans="1:4">
      <c r="A2587" s="8" t="s">
        <v>62</v>
      </c>
      <c r="B2587" s="5" t="s">
        <v>1790</v>
      </c>
    </row>
    <row r="2588" spans="1:4">
      <c r="A2588" s="7" t="s">
        <v>1627</v>
      </c>
      <c r="B2588" s="5"/>
    </row>
    <row r="2589" spans="1:4">
      <c r="A2589" s="8" t="s">
        <v>62</v>
      </c>
      <c r="B2589" s="5" t="s">
        <v>1791</v>
      </c>
    </row>
    <row r="2590" spans="1:4">
      <c r="A2590" s="7" t="s">
        <v>1558</v>
      </c>
      <c r="B2590" s="5"/>
    </row>
    <row r="2591" spans="1:4">
      <c r="A2591" s="8" t="s">
        <v>62</v>
      </c>
      <c r="B2591" s="5" t="s">
        <v>1792</v>
      </c>
    </row>
    <row r="2592" spans="1:4">
      <c r="A2592" s="9" t="s">
        <v>1583</v>
      </c>
      <c r="B2592" s="5"/>
    </row>
    <row r="2593" spans="1:4">
      <c r="A2593" s="6" t="s">
        <v>1586</v>
      </c>
      <c r="B2593" t="s">
        <v>1793</v>
      </c>
    </row>
    <row r="2594" spans="1:4">
      <c r="A2594" s="9" t="s">
        <v>1626</v>
      </c>
      <c r="B2594" s="5"/>
    </row>
    <row r="2595" spans="1:4">
      <c r="A2595" s="6" t="s">
        <v>1586</v>
      </c>
      <c r="B2595" t="s">
        <v>1795</v>
      </c>
    </row>
    <row r="2596" spans="1:4">
      <c r="A2596" s="11" t="s">
        <v>73</v>
      </c>
      <c r="D2596" s="10">
        <v>44987</v>
      </c>
    </row>
    <row r="2597" spans="1:4">
      <c r="A2597" s="9" t="s">
        <v>1584</v>
      </c>
      <c r="B2597" s="5"/>
    </row>
    <row r="2598" spans="1:4">
      <c r="A2598" s="6" t="s">
        <v>1586</v>
      </c>
      <c r="B2598" t="s">
        <v>1745</v>
      </c>
    </row>
    <row r="2599" spans="1:4">
      <c r="A2599" s="7" t="s">
        <v>1629</v>
      </c>
      <c r="B2599" s="5"/>
    </row>
    <row r="2600" spans="1:4">
      <c r="A2600" s="8" t="s">
        <v>62</v>
      </c>
      <c r="B2600" s="5" t="s">
        <v>1769</v>
      </c>
    </row>
    <row r="2601" spans="1:4">
      <c r="A2601" s="8" t="s">
        <v>62</v>
      </c>
      <c r="B2601" t="s">
        <v>1770</v>
      </c>
    </row>
    <row r="2602" spans="1:4">
      <c r="A2602" s="8" t="s">
        <v>62</v>
      </c>
      <c r="B2602" s="5" t="s">
        <v>1768</v>
      </c>
    </row>
    <row r="2603" spans="1:4">
      <c r="A2603" s="9" t="s">
        <v>1628</v>
      </c>
      <c r="B2603" s="5"/>
    </row>
    <row r="2604" spans="1:4">
      <c r="A2604" s="8" t="s">
        <v>62</v>
      </c>
      <c r="B2604" s="5" t="s">
        <v>1771</v>
      </c>
    </row>
    <row r="2605" spans="1:4">
      <c r="A2605" s="7" t="s">
        <v>1627</v>
      </c>
      <c r="B2605" s="5"/>
    </row>
    <row r="2606" spans="1:4">
      <c r="A2606" s="8" t="s">
        <v>62</v>
      </c>
      <c r="B2606" s="5" t="s">
        <v>1772</v>
      </c>
    </row>
    <row r="2607" spans="1:4">
      <c r="A2607" s="7" t="s">
        <v>1558</v>
      </c>
      <c r="B2607" s="5"/>
    </row>
    <row r="2608" spans="1:4">
      <c r="A2608" s="8" t="s">
        <v>62</v>
      </c>
      <c r="B2608" s="5" t="s">
        <v>1773</v>
      </c>
    </row>
    <row r="2609" spans="1:4">
      <c r="A2609" s="9" t="s">
        <v>1583</v>
      </c>
      <c r="B2609" s="5"/>
    </row>
    <row r="2610" spans="1:4">
      <c r="A2610" s="6" t="s">
        <v>1586</v>
      </c>
      <c r="B2610" t="s">
        <v>1774</v>
      </c>
    </row>
    <row r="2611" spans="1:4">
      <c r="A2611" s="9" t="s">
        <v>1626</v>
      </c>
      <c r="B2611" s="5"/>
    </row>
    <row r="2612" spans="1:4">
      <c r="A2612" s="6" t="s">
        <v>1586</v>
      </c>
      <c r="B2612" t="s">
        <v>1776</v>
      </c>
    </row>
    <row r="2613" spans="1:4">
      <c r="A2613" s="11" t="s">
        <v>73</v>
      </c>
      <c r="D2613" s="10">
        <v>44986</v>
      </c>
    </row>
    <row r="2614" spans="1:4">
      <c r="A2614" s="9" t="s">
        <v>1584</v>
      </c>
      <c r="B2614" s="5"/>
    </row>
    <row r="2615" spans="1:4">
      <c r="A2615" s="6" t="s">
        <v>1586</v>
      </c>
      <c r="B2615" t="s">
        <v>1723</v>
      </c>
    </row>
    <row r="2616" spans="1:4">
      <c r="A2616" s="7" t="s">
        <v>1629</v>
      </c>
      <c r="B2616" s="5"/>
    </row>
    <row r="2617" spans="1:4">
      <c r="A2617" s="8" t="s">
        <v>62</v>
      </c>
      <c r="B2617" t="s">
        <v>1735</v>
      </c>
    </row>
    <row r="2618" spans="1:4">
      <c r="A2618" s="8" t="s">
        <v>62</v>
      </c>
      <c r="B2618" s="5" t="s">
        <v>1736</v>
      </c>
    </row>
    <row r="2619" spans="1:4">
      <c r="A2619" s="8" t="s">
        <v>62</v>
      </c>
      <c r="B2619" s="5" t="s">
        <v>1737</v>
      </c>
    </row>
    <row r="2620" spans="1:4">
      <c r="A2620" s="9" t="s">
        <v>1628</v>
      </c>
      <c r="B2620" s="5"/>
    </row>
    <row r="2621" spans="1:4">
      <c r="A2621" s="8" t="s">
        <v>62</v>
      </c>
      <c r="B2621" s="5" t="s">
        <v>1738</v>
      </c>
    </row>
    <row r="2622" spans="1:4">
      <c r="A2622" s="7" t="s">
        <v>1627</v>
      </c>
      <c r="B2622" s="5"/>
    </row>
    <row r="2623" spans="1:4">
      <c r="A2623" s="8" t="s">
        <v>62</v>
      </c>
      <c r="B2623" s="5" t="s">
        <v>1739</v>
      </c>
    </row>
    <row r="2624" spans="1:4">
      <c r="A2624" s="7" t="s">
        <v>1558</v>
      </c>
      <c r="B2624" s="5"/>
    </row>
    <row r="2625" spans="1:4">
      <c r="A2625" s="8" t="s">
        <v>62</v>
      </c>
      <c r="B2625" s="5" t="s">
        <v>1740</v>
      </c>
    </row>
    <row r="2626" spans="1:4">
      <c r="A2626" s="9" t="s">
        <v>1583</v>
      </c>
      <c r="B2626" s="5"/>
    </row>
    <row r="2627" spans="1:4">
      <c r="A2627" s="6" t="s">
        <v>1586</v>
      </c>
      <c r="B2627" t="s">
        <v>1742</v>
      </c>
    </row>
    <row r="2628" spans="1:4">
      <c r="A2628" s="9" t="s">
        <v>1626</v>
      </c>
      <c r="B2628" s="5"/>
    </row>
    <row r="2629" spans="1:4">
      <c r="A2629" s="6" t="s">
        <v>1586</v>
      </c>
      <c r="B2629" t="s">
        <v>1743</v>
      </c>
    </row>
    <row r="2630" spans="1:4">
      <c r="A2630" s="11" t="s">
        <v>73</v>
      </c>
      <c r="D2630" s="10">
        <v>44985</v>
      </c>
    </row>
    <row r="2631" spans="1:4">
      <c r="A2631" s="9" t="s">
        <v>1584</v>
      </c>
      <c r="B2631" s="5"/>
    </row>
    <row r="2632" spans="1:4">
      <c r="A2632" s="6" t="s">
        <v>1586</v>
      </c>
      <c r="B2632" t="s">
        <v>1691</v>
      </c>
    </row>
    <row r="2633" spans="1:4">
      <c r="A2633" s="7" t="s">
        <v>1629</v>
      </c>
      <c r="B2633" s="5"/>
    </row>
    <row r="2634" spans="1:4">
      <c r="A2634" s="8" t="s">
        <v>62</v>
      </c>
      <c r="B2634" t="s">
        <v>1715</v>
      </c>
    </row>
    <row r="2635" spans="1:4">
      <c r="A2635" s="8" t="s">
        <v>62</v>
      </c>
      <c r="B2635" s="5" t="s">
        <v>1716</v>
      </c>
    </row>
    <row r="2636" spans="1:4">
      <c r="A2636" s="8" t="s">
        <v>62</v>
      </c>
      <c r="B2636" s="5" t="s">
        <v>1717</v>
      </c>
    </row>
    <row r="2637" spans="1:4">
      <c r="A2637" s="9" t="s">
        <v>1628</v>
      </c>
      <c r="B2637" s="5"/>
    </row>
    <row r="2638" spans="1:4">
      <c r="A2638" s="8" t="s">
        <v>62</v>
      </c>
      <c r="B2638" s="5" t="s">
        <v>1718</v>
      </c>
    </row>
    <row r="2639" spans="1:4">
      <c r="A2639" s="7" t="s">
        <v>1627</v>
      </c>
      <c r="B2639" s="5"/>
    </row>
    <row r="2640" spans="1:4">
      <c r="A2640" s="8" t="s">
        <v>62</v>
      </c>
      <c r="B2640" s="5" t="s">
        <v>1376</v>
      </c>
    </row>
    <row r="2641" spans="1:4">
      <c r="A2641" s="7" t="s">
        <v>1558</v>
      </c>
      <c r="B2641" s="5"/>
    </row>
    <row r="2642" spans="1:4">
      <c r="A2642" s="8" t="s">
        <v>62</v>
      </c>
      <c r="B2642" s="5" t="s">
        <v>1719</v>
      </c>
    </row>
    <row r="2643" spans="1:4">
      <c r="A2643" s="9" t="s">
        <v>1583</v>
      </c>
      <c r="B2643" s="5"/>
    </row>
    <row r="2644" spans="1:4">
      <c r="A2644" s="6" t="s">
        <v>1586</v>
      </c>
      <c r="B2644" t="s">
        <v>1720</v>
      </c>
    </row>
    <row r="2645" spans="1:4">
      <c r="A2645" s="9" t="s">
        <v>1626</v>
      </c>
      <c r="B2645" s="5"/>
    </row>
    <row r="2646" spans="1:4">
      <c r="A2646" s="6" t="s">
        <v>1586</v>
      </c>
      <c r="B2646" t="s">
        <v>1721</v>
      </c>
    </row>
    <row r="2647" spans="1:4">
      <c r="A2647" s="11" t="s">
        <v>73</v>
      </c>
      <c r="D2647" s="10">
        <v>44984</v>
      </c>
    </row>
    <row r="2648" spans="1:4">
      <c r="A2648" s="9" t="s">
        <v>1584</v>
      </c>
      <c r="B2648" s="5"/>
    </row>
    <row r="2649" spans="1:4">
      <c r="A2649" s="6" t="s">
        <v>1586</v>
      </c>
      <c r="B2649" t="s">
        <v>1650</v>
      </c>
    </row>
    <row r="2650" spans="1:4">
      <c r="A2650" s="7" t="s">
        <v>1629</v>
      </c>
      <c r="B2650" s="5"/>
    </row>
    <row r="2651" spans="1:4">
      <c r="A2651" s="8" t="s">
        <v>62</v>
      </c>
      <c r="B2651" t="s">
        <v>1683</v>
      </c>
    </row>
    <row r="2652" spans="1:4">
      <c r="A2652" s="8" t="s">
        <v>62</v>
      </c>
      <c r="B2652" s="5" t="s">
        <v>570</v>
      </c>
    </row>
    <row r="2653" spans="1:4">
      <c r="A2653" s="8" t="s">
        <v>62</v>
      </c>
      <c r="B2653" s="5" t="s">
        <v>625</v>
      </c>
    </row>
    <row r="2654" spans="1:4">
      <c r="A2654" s="9" t="s">
        <v>1628</v>
      </c>
      <c r="B2654" s="5"/>
    </row>
    <row r="2655" spans="1:4">
      <c r="A2655" s="8" t="s">
        <v>62</v>
      </c>
      <c r="B2655" s="5" t="s">
        <v>1684</v>
      </c>
    </row>
    <row r="2656" spans="1:4">
      <c r="A2656" s="7" t="s">
        <v>1627</v>
      </c>
      <c r="B2656" s="5"/>
    </row>
    <row r="2657" spans="1:7">
      <c r="A2657" s="8" t="s">
        <v>62</v>
      </c>
      <c r="B2657" s="5" t="s">
        <v>1685</v>
      </c>
    </row>
    <row r="2658" spans="1:7">
      <c r="A2658" s="7" t="s">
        <v>1558</v>
      </c>
      <c r="B2658" s="5"/>
    </row>
    <row r="2659" spans="1:7">
      <c r="A2659" s="8" t="s">
        <v>62</v>
      </c>
      <c r="B2659" s="5" t="s">
        <v>1686</v>
      </c>
    </row>
    <row r="2660" spans="1:7">
      <c r="A2660" s="9" t="s">
        <v>1583</v>
      </c>
      <c r="B2660" s="5"/>
    </row>
    <row r="2661" spans="1:7">
      <c r="A2661" s="6" t="s">
        <v>1586</v>
      </c>
      <c r="B2661" t="s">
        <v>1687</v>
      </c>
    </row>
    <row r="2662" spans="1:7">
      <c r="A2662" s="9" t="s">
        <v>1626</v>
      </c>
      <c r="B2662" s="5"/>
    </row>
    <row r="2663" spans="1:7">
      <c r="A2663" s="6" t="s">
        <v>1586</v>
      </c>
      <c r="B2663" t="s">
        <v>1689</v>
      </c>
    </row>
    <row r="2664" spans="1:7">
      <c r="A2664" s="11" t="s">
        <v>75</v>
      </c>
      <c r="D2664" s="10" t="s">
        <v>1467</v>
      </c>
      <c r="F2664" t="s">
        <v>1524</v>
      </c>
      <c r="G2664" t="s">
        <v>1658</v>
      </c>
    </row>
    <row r="2665" spans="1:7">
      <c r="A2665" s="14" t="s">
        <v>1386</v>
      </c>
      <c r="D2665" s="10"/>
    </row>
    <row r="2666" spans="1:7">
      <c r="A2666" s="12" t="s">
        <v>62</v>
      </c>
      <c r="B2666" t="s">
        <v>1637</v>
      </c>
      <c r="D2666" s="10"/>
    </row>
    <row r="2667" spans="1:7">
      <c r="A2667" s="12" t="s">
        <v>62</v>
      </c>
      <c r="B2667" t="s">
        <v>1659</v>
      </c>
      <c r="D2667" s="10"/>
    </row>
    <row r="2668" spans="1:7">
      <c r="A2668" s="12" t="s">
        <v>62</v>
      </c>
      <c r="B2668" t="s">
        <v>1660</v>
      </c>
      <c r="D2668" s="10"/>
    </row>
    <row r="2669" spans="1:7">
      <c r="A2669" s="14" t="s">
        <v>1523</v>
      </c>
      <c r="D2669" s="10"/>
    </row>
    <row r="2670" spans="1:7">
      <c r="A2670" s="12" t="s">
        <v>62</v>
      </c>
      <c r="B2670" t="s">
        <v>1661</v>
      </c>
      <c r="D2670" s="10"/>
    </row>
    <row r="2671" spans="1:7">
      <c r="A2671" s="12" t="s">
        <v>62</v>
      </c>
      <c r="B2671" t="s">
        <v>1662</v>
      </c>
      <c r="D2671" s="10"/>
    </row>
    <row r="2672" spans="1:7">
      <c r="A2672" s="12" t="s">
        <v>62</v>
      </c>
      <c r="B2672" t="s">
        <v>1663</v>
      </c>
      <c r="D2672" s="10"/>
    </row>
    <row r="2673" spans="1:4">
      <c r="A2673" s="14" t="s">
        <v>1470</v>
      </c>
      <c r="D2673" s="10"/>
    </row>
    <row r="2674" spans="1:4">
      <c r="A2674" s="12" t="s">
        <v>62</v>
      </c>
      <c r="B2674" s="5" t="s">
        <v>1657</v>
      </c>
      <c r="D2674" s="10"/>
    </row>
    <row r="2675" spans="1:4">
      <c r="A2675" s="11" t="s">
        <v>73</v>
      </c>
      <c r="D2675" s="10">
        <v>44984</v>
      </c>
    </row>
    <row r="2676" spans="1:4">
      <c r="A2676" s="9" t="s">
        <v>1584</v>
      </c>
      <c r="B2676" s="5"/>
    </row>
    <row r="2677" spans="1:4">
      <c r="A2677" s="6" t="s">
        <v>1586</v>
      </c>
      <c r="B2677" t="s">
        <v>1640</v>
      </c>
    </row>
    <row r="2678" spans="1:4">
      <c r="A2678" s="7" t="s">
        <v>1629</v>
      </c>
      <c r="B2678" s="5"/>
    </row>
    <row r="2679" spans="1:4">
      <c r="A2679" s="8" t="s">
        <v>62</v>
      </c>
      <c r="B2679" t="s">
        <v>1642</v>
      </c>
    </row>
    <row r="2680" spans="1:4">
      <c r="A2680" s="8" t="s">
        <v>62</v>
      </c>
      <c r="B2680" s="5" t="s">
        <v>1419</v>
      </c>
    </row>
    <row r="2681" spans="1:4">
      <c r="A2681" s="8" t="s">
        <v>62</v>
      </c>
      <c r="B2681" s="5" t="s">
        <v>1643</v>
      </c>
    </row>
    <row r="2682" spans="1:4">
      <c r="A2682" s="9" t="s">
        <v>1628</v>
      </c>
      <c r="B2682" s="5"/>
    </row>
    <row r="2683" spans="1:4">
      <c r="A2683" s="8" t="s">
        <v>62</v>
      </c>
      <c r="B2683" s="5" t="s">
        <v>1644</v>
      </c>
    </row>
    <row r="2684" spans="1:4">
      <c r="A2684" s="7" t="s">
        <v>1627</v>
      </c>
      <c r="B2684" s="5"/>
    </row>
    <row r="2685" spans="1:4">
      <c r="A2685" s="8" t="s">
        <v>62</v>
      </c>
      <c r="B2685" s="5" t="s">
        <v>1645</v>
      </c>
    </row>
    <row r="2686" spans="1:4">
      <c r="A2686" s="7" t="s">
        <v>1558</v>
      </c>
      <c r="B2686" s="5"/>
    </row>
    <row r="2687" spans="1:4">
      <c r="A2687" s="8" t="s">
        <v>62</v>
      </c>
      <c r="B2687" s="5" t="s">
        <v>1646</v>
      </c>
    </row>
    <row r="2688" spans="1:4">
      <c r="A2688" s="9" t="s">
        <v>1583</v>
      </c>
      <c r="B2688" s="5"/>
    </row>
    <row r="2689" spans="1:4">
      <c r="A2689" s="6" t="s">
        <v>1586</v>
      </c>
      <c r="B2689" t="s">
        <v>1647</v>
      </c>
    </row>
    <row r="2690" spans="1:4">
      <c r="A2690" s="9" t="s">
        <v>1626</v>
      </c>
      <c r="B2690" s="5"/>
    </row>
    <row r="2691" spans="1:4">
      <c r="A2691" s="6" t="s">
        <v>1586</v>
      </c>
      <c r="B2691" t="s">
        <v>1648</v>
      </c>
    </row>
    <row r="2692" spans="1:4">
      <c r="A2692" s="11" t="s">
        <v>73</v>
      </c>
      <c r="D2692" s="10">
        <v>44982</v>
      </c>
    </row>
    <row r="2693" spans="1:4">
      <c r="A2693" s="9" t="s">
        <v>1584</v>
      </c>
      <c r="B2693" s="5"/>
    </row>
    <row r="2694" spans="1:4">
      <c r="A2694" s="6" t="s">
        <v>1586</v>
      </c>
      <c r="B2694" t="s">
        <v>1631</v>
      </c>
    </row>
    <row r="2695" spans="1:4">
      <c r="A2695" s="7" t="s">
        <v>1388</v>
      </c>
      <c r="B2695" s="5"/>
    </row>
    <row r="2696" spans="1:4">
      <c r="A2696" s="8" t="s">
        <v>62</v>
      </c>
      <c r="B2696" t="s">
        <v>1637</v>
      </c>
    </row>
    <row r="2697" spans="1:4">
      <c r="A2697" s="8" t="s">
        <v>62</v>
      </c>
      <c r="B2697" s="5" t="s">
        <v>1638</v>
      </c>
    </row>
    <row r="2698" spans="1:4">
      <c r="A2698" s="8" t="s">
        <v>62</v>
      </c>
      <c r="B2698" s="5" t="s">
        <v>1639</v>
      </c>
    </row>
    <row r="2699" spans="1:4">
      <c r="A2699" s="9" t="s">
        <v>1557</v>
      </c>
      <c r="B2699" s="5"/>
    </row>
    <row r="2700" spans="1:4">
      <c r="A2700" s="8" t="s">
        <v>62</v>
      </c>
      <c r="B2700" s="5" t="s">
        <v>1633</v>
      </c>
    </row>
    <row r="2701" spans="1:4">
      <c r="A2701" s="7" t="s">
        <v>1387</v>
      </c>
      <c r="B2701" s="5"/>
    </row>
    <row r="2702" spans="1:4">
      <c r="A2702" s="8" t="s">
        <v>62</v>
      </c>
      <c r="B2702" s="5" t="s">
        <v>1376</v>
      </c>
    </row>
    <row r="2703" spans="1:4">
      <c r="A2703" s="7" t="s">
        <v>1558</v>
      </c>
      <c r="B2703" s="5"/>
    </row>
    <row r="2704" spans="1:4">
      <c r="A2704" s="8" t="s">
        <v>62</v>
      </c>
      <c r="B2704" s="5" t="s">
        <v>1634</v>
      </c>
    </row>
    <row r="2705" spans="1:4">
      <c r="A2705" s="9" t="s">
        <v>1623</v>
      </c>
      <c r="B2705" s="5"/>
    </row>
    <row r="2706" spans="1:4">
      <c r="A2706" s="6" t="s">
        <v>1586</v>
      </c>
      <c r="B2706" t="s">
        <v>1635</v>
      </c>
    </row>
    <row r="2707" spans="1:4">
      <c r="A2707" s="9" t="s">
        <v>1585</v>
      </c>
      <c r="B2707" s="5"/>
    </row>
    <row r="2708" spans="1:4">
      <c r="A2708" s="6" t="s">
        <v>1586</v>
      </c>
      <c r="B2708" t="s">
        <v>1636</v>
      </c>
    </row>
    <row r="2709" spans="1:4">
      <c r="A2709" s="11" t="s">
        <v>73</v>
      </c>
      <c r="D2709" s="10">
        <v>44981</v>
      </c>
    </row>
    <row r="2710" spans="1:4">
      <c r="A2710" s="9" t="s">
        <v>1584</v>
      </c>
      <c r="B2710" s="5"/>
    </row>
    <row r="2711" spans="1:4">
      <c r="A2711" s="6" t="s">
        <v>1586</v>
      </c>
      <c r="B2711" t="s">
        <v>1595</v>
      </c>
    </row>
    <row r="2712" spans="1:4">
      <c r="A2712" s="7" t="s">
        <v>1388</v>
      </c>
      <c r="B2712" s="5"/>
    </row>
    <row r="2713" spans="1:4">
      <c r="A2713" s="8" t="s">
        <v>62</v>
      </c>
      <c r="B2713" t="s">
        <v>1618</v>
      </c>
    </row>
    <row r="2714" spans="1:4">
      <c r="A2714" s="8" t="s">
        <v>62</v>
      </c>
      <c r="B2714" s="5" t="s">
        <v>1619</v>
      </c>
    </row>
    <row r="2715" spans="1:4">
      <c r="A2715" s="8" t="s">
        <v>62</v>
      </c>
      <c r="B2715" s="5" t="s">
        <v>1620</v>
      </c>
    </row>
    <row r="2716" spans="1:4">
      <c r="A2716" s="9" t="s">
        <v>1557</v>
      </c>
      <c r="B2716" s="5"/>
    </row>
    <row r="2717" spans="1:4">
      <c r="A2717" s="8" t="s">
        <v>62</v>
      </c>
      <c r="B2717" s="5" t="s">
        <v>1410</v>
      </c>
    </row>
    <row r="2718" spans="1:4">
      <c r="A2718" s="7" t="s">
        <v>1387</v>
      </c>
      <c r="B2718" s="5"/>
    </row>
    <row r="2719" spans="1:4">
      <c r="A2719" s="8" t="s">
        <v>62</v>
      </c>
      <c r="B2719" s="5" t="s">
        <v>1621</v>
      </c>
    </row>
    <row r="2720" spans="1:4">
      <c r="A2720" s="7" t="s">
        <v>1558</v>
      </c>
      <c r="B2720" s="5"/>
    </row>
    <row r="2721" spans="1:4">
      <c r="A2721" s="8" t="s">
        <v>62</v>
      </c>
      <c r="B2721" s="5" t="s">
        <v>1622</v>
      </c>
    </row>
    <row r="2722" spans="1:4">
      <c r="A2722" s="9" t="s">
        <v>1583</v>
      </c>
      <c r="B2722" s="5"/>
    </row>
    <row r="2723" spans="1:4">
      <c r="A2723" s="6" t="s">
        <v>1586</v>
      </c>
      <c r="B2723" t="s">
        <v>1625</v>
      </c>
    </row>
    <row r="2724" spans="1:4">
      <c r="A2724" s="9" t="s">
        <v>1585</v>
      </c>
      <c r="B2724" s="5"/>
    </row>
    <row r="2725" spans="1:4">
      <c r="A2725" s="6" t="s">
        <v>1586</v>
      </c>
      <c r="B2725" t="s">
        <v>1630</v>
      </c>
    </row>
    <row r="2726" spans="1:4">
      <c r="A2726" s="11" t="s">
        <v>73</v>
      </c>
      <c r="D2726" s="10">
        <v>44980</v>
      </c>
    </row>
    <row r="2727" spans="1:4">
      <c r="A2727" s="9" t="s">
        <v>944</v>
      </c>
      <c r="B2727" s="5"/>
    </row>
    <row r="2728" spans="1:4">
      <c r="A2728" s="8" t="s">
        <v>62</v>
      </c>
      <c r="B2728" s="5" t="s">
        <v>1569</v>
      </c>
    </row>
    <row r="2729" spans="1:4">
      <c r="A2729" s="7" t="s">
        <v>1388</v>
      </c>
      <c r="B2729" s="5"/>
    </row>
    <row r="2730" spans="1:4">
      <c r="A2730" s="8" t="s">
        <v>62</v>
      </c>
      <c r="B2730" t="s">
        <v>1589</v>
      </c>
    </row>
    <row r="2731" spans="1:4">
      <c r="A2731" s="8" t="s">
        <v>62</v>
      </c>
      <c r="B2731" s="5" t="s">
        <v>1590</v>
      </c>
    </row>
    <row r="2732" spans="1:4">
      <c r="A2732" s="8" t="s">
        <v>62</v>
      </c>
      <c r="B2732" s="5" t="s">
        <v>1591</v>
      </c>
    </row>
    <row r="2733" spans="1:4">
      <c r="A2733" s="9" t="s">
        <v>1557</v>
      </c>
      <c r="B2733" s="5"/>
    </row>
    <row r="2734" spans="1:4">
      <c r="A2734" s="8" t="s">
        <v>62</v>
      </c>
      <c r="B2734" s="5" t="s">
        <v>1592</v>
      </c>
    </row>
    <row r="2735" spans="1:4">
      <c r="A2735" s="7" t="s">
        <v>1387</v>
      </c>
      <c r="B2735" s="5"/>
    </row>
    <row r="2736" spans="1:4">
      <c r="A2736" s="8" t="s">
        <v>62</v>
      </c>
      <c r="B2736" s="5" t="s">
        <v>1376</v>
      </c>
    </row>
    <row r="2737" spans="1:4">
      <c r="A2737" s="7" t="s">
        <v>1558</v>
      </c>
      <c r="B2737" s="5"/>
    </row>
    <row r="2738" spans="1:4">
      <c r="A2738" s="8" t="s">
        <v>62</v>
      </c>
      <c r="B2738" s="5" t="s">
        <v>1593</v>
      </c>
    </row>
    <row r="2739" spans="1:4">
      <c r="A2739" s="9" t="s">
        <v>1258</v>
      </c>
      <c r="B2739" s="5"/>
    </row>
    <row r="2740" spans="1:4">
      <c r="A2740" s="8" t="s">
        <v>62</v>
      </c>
      <c r="B2740" s="5" t="s">
        <v>1566</v>
      </c>
    </row>
    <row r="2741" spans="1:4">
      <c r="A2741" s="9" t="s">
        <v>1559</v>
      </c>
      <c r="B2741" s="5"/>
    </row>
    <row r="2742" spans="1:4">
      <c r="A2742" s="8" t="s">
        <v>62</v>
      </c>
      <c r="B2742" s="5" t="s">
        <v>1594</v>
      </c>
    </row>
    <row r="2743" spans="1:4">
      <c r="A2743" s="11" t="s">
        <v>73</v>
      </c>
      <c r="D2743" s="10">
        <v>44979</v>
      </c>
    </row>
    <row r="2744" spans="1:4">
      <c r="A2744" s="7" t="s">
        <v>1388</v>
      </c>
      <c r="B2744" s="5"/>
    </row>
    <row r="2745" spans="1:4">
      <c r="A2745" s="8" t="s">
        <v>62</v>
      </c>
      <c r="B2745" t="s">
        <v>1560</v>
      </c>
    </row>
    <row r="2746" spans="1:4">
      <c r="A2746" s="8" t="s">
        <v>62</v>
      </c>
      <c r="B2746" s="5" t="s">
        <v>1562</v>
      </c>
    </row>
    <row r="2747" spans="1:4">
      <c r="A2747" s="8" t="s">
        <v>62</v>
      </c>
      <c r="B2747" s="5" t="s">
        <v>1561</v>
      </c>
    </row>
    <row r="2748" spans="1:4">
      <c r="A2748" s="9" t="s">
        <v>76</v>
      </c>
      <c r="B2748" s="5"/>
    </row>
    <row r="2749" spans="1:4">
      <c r="A2749" s="8" t="s">
        <v>62</v>
      </c>
      <c r="B2749" s="5" t="s">
        <v>1563</v>
      </c>
    </row>
    <row r="2750" spans="1:4">
      <c r="A2750" s="7" t="s">
        <v>1387</v>
      </c>
      <c r="B2750" s="5"/>
    </row>
    <row r="2751" spans="1:4">
      <c r="A2751" s="8" t="s">
        <v>62</v>
      </c>
      <c r="B2751" s="5" t="s">
        <v>1564</v>
      </c>
    </row>
    <row r="2752" spans="1:4">
      <c r="A2752" s="7" t="s">
        <v>74</v>
      </c>
      <c r="B2752" s="5"/>
    </row>
    <row r="2753" spans="1:4">
      <c r="A2753" s="8" t="s">
        <v>62</v>
      </c>
      <c r="B2753" s="5" t="s">
        <v>1565</v>
      </c>
    </row>
    <row r="2754" spans="1:4">
      <c r="A2754" s="9" t="s">
        <v>1258</v>
      </c>
      <c r="B2754" s="5"/>
    </row>
    <row r="2755" spans="1:4">
      <c r="A2755" s="8" t="s">
        <v>62</v>
      </c>
      <c r="B2755" s="5" t="s">
        <v>1566</v>
      </c>
    </row>
    <row r="2756" spans="1:4">
      <c r="A2756" s="9" t="s">
        <v>69</v>
      </c>
      <c r="B2756" s="5"/>
    </row>
    <row r="2757" spans="1:4">
      <c r="A2757" s="8" t="s">
        <v>62</v>
      </c>
      <c r="B2757" s="5" t="s">
        <v>1567</v>
      </c>
    </row>
    <row r="2758" spans="1:4">
      <c r="A2758" s="9" t="s">
        <v>944</v>
      </c>
      <c r="B2758" s="5"/>
    </row>
    <row r="2759" spans="1:4">
      <c r="A2759" s="8" t="s">
        <v>62</v>
      </c>
      <c r="B2759" s="5" t="s">
        <v>1568</v>
      </c>
    </row>
    <row r="2760" spans="1:4">
      <c r="A2760" s="11" t="s">
        <v>73</v>
      </c>
      <c r="D2760" s="10">
        <v>44979</v>
      </c>
    </row>
    <row r="2761" spans="1:4">
      <c r="A2761" s="7" t="s">
        <v>1388</v>
      </c>
      <c r="B2761" s="5"/>
    </row>
    <row r="2762" spans="1:4">
      <c r="A2762" s="8" t="s">
        <v>62</v>
      </c>
      <c r="B2762" t="s">
        <v>1526</v>
      </c>
    </row>
    <row r="2763" spans="1:4">
      <c r="A2763" s="8" t="s">
        <v>62</v>
      </c>
      <c r="B2763" s="5" t="s">
        <v>1527</v>
      </c>
    </row>
    <row r="2764" spans="1:4">
      <c r="A2764" s="8" t="s">
        <v>62</v>
      </c>
      <c r="B2764" s="5" t="s">
        <v>1528</v>
      </c>
    </row>
    <row r="2765" spans="1:4">
      <c r="A2765" s="9" t="s">
        <v>76</v>
      </c>
      <c r="B2765" s="5"/>
    </row>
    <row r="2766" spans="1:4">
      <c r="A2766" s="8" t="s">
        <v>62</v>
      </c>
      <c r="B2766" s="5" t="s">
        <v>1529</v>
      </c>
    </row>
    <row r="2767" spans="1:4">
      <c r="A2767" s="7" t="s">
        <v>1387</v>
      </c>
      <c r="B2767" s="5"/>
    </row>
    <row r="2768" spans="1:4">
      <c r="A2768" s="8" t="s">
        <v>62</v>
      </c>
      <c r="B2768" s="5" t="s">
        <v>1434</v>
      </c>
    </row>
    <row r="2769" spans="1:4">
      <c r="A2769" s="7" t="s">
        <v>74</v>
      </c>
      <c r="B2769" s="5"/>
    </row>
    <row r="2770" spans="1:4">
      <c r="A2770" s="8" t="s">
        <v>62</v>
      </c>
      <c r="B2770" s="5" t="s">
        <v>1530</v>
      </c>
    </row>
    <row r="2771" spans="1:4">
      <c r="A2771" s="9" t="s">
        <v>1258</v>
      </c>
      <c r="B2771" s="5"/>
    </row>
    <row r="2772" spans="1:4">
      <c r="A2772" s="8" t="s">
        <v>62</v>
      </c>
      <c r="B2772" s="5" t="s">
        <v>1531</v>
      </c>
    </row>
    <row r="2773" spans="1:4">
      <c r="A2773" s="9" t="s">
        <v>69</v>
      </c>
      <c r="B2773" s="5"/>
    </row>
    <row r="2774" spans="1:4">
      <c r="A2774" s="8" t="s">
        <v>62</v>
      </c>
      <c r="B2774" s="5" t="s">
        <v>1532</v>
      </c>
    </row>
    <row r="2775" spans="1:4">
      <c r="A2775" s="9" t="s">
        <v>944</v>
      </c>
      <c r="B2775" s="5"/>
    </row>
    <row r="2776" spans="1:4">
      <c r="A2776" s="8" t="s">
        <v>62</v>
      </c>
      <c r="B2776" s="5" t="s">
        <v>1533</v>
      </c>
    </row>
    <row r="2777" spans="1:4">
      <c r="A2777" s="11" t="s">
        <v>73</v>
      </c>
      <c r="D2777" s="10">
        <v>44978</v>
      </c>
    </row>
    <row r="2778" spans="1:4">
      <c r="A2778" s="7" t="s">
        <v>1388</v>
      </c>
      <c r="B2778" s="5"/>
    </row>
    <row r="2779" spans="1:4">
      <c r="A2779" s="8" t="s">
        <v>62</v>
      </c>
      <c r="B2779" t="s">
        <v>1494</v>
      </c>
    </row>
    <row r="2780" spans="1:4">
      <c r="A2780" s="8" t="s">
        <v>62</v>
      </c>
      <c r="B2780" s="5" t="s">
        <v>1495</v>
      </c>
    </row>
    <row r="2781" spans="1:4">
      <c r="A2781" s="8" t="s">
        <v>62</v>
      </c>
      <c r="B2781" s="5" t="s">
        <v>1496</v>
      </c>
    </row>
    <row r="2782" spans="1:4">
      <c r="A2782" s="9" t="s">
        <v>76</v>
      </c>
      <c r="B2782" s="5"/>
    </row>
    <row r="2783" spans="1:4">
      <c r="A2783" s="8" t="s">
        <v>62</v>
      </c>
      <c r="B2783" s="5" t="s">
        <v>1493</v>
      </c>
    </row>
    <row r="2784" spans="1:4">
      <c r="A2784" s="7" t="s">
        <v>1387</v>
      </c>
      <c r="B2784" s="5"/>
    </row>
    <row r="2785" spans="1:4">
      <c r="A2785" s="8" t="s">
        <v>62</v>
      </c>
      <c r="B2785" s="5" t="s">
        <v>1376</v>
      </c>
    </row>
    <row r="2786" spans="1:4">
      <c r="A2786" s="7" t="s">
        <v>74</v>
      </c>
      <c r="B2786" s="5"/>
    </row>
    <row r="2787" spans="1:4">
      <c r="A2787" s="8" t="s">
        <v>62</v>
      </c>
      <c r="B2787" s="5" t="s">
        <v>1497</v>
      </c>
    </row>
    <row r="2788" spans="1:4">
      <c r="A2788" s="9" t="s">
        <v>1258</v>
      </c>
      <c r="B2788" s="5"/>
    </row>
    <row r="2789" spans="1:4">
      <c r="A2789" s="8" t="s">
        <v>62</v>
      </c>
      <c r="B2789" s="5" t="s">
        <v>1498</v>
      </c>
    </row>
    <row r="2790" spans="1:4">
      <c r="A2790" s="9" t="s">
        <v>69</v>
      </c>
      <c r="B2790" s="5"/>
    </row>
    <row r="2791" spans="1:4">
      <c r="A2791" s="8" t="s">
        <v>62</v>
      </c>
      <c r="B2791" s="5" t="s">
        <v>1499</v>
      </c>
    </row>
    <row r="2792" spans="1:4">
      <c r="A2792" s="9" t="s">
        <v>944</v>
      </c>
      <c r="B2792" s="5"/>
    </row>
    <row r="2793" spans="1:4">
      <c r="A2793" s="8" t="s">
        <v>62</v>
      </c>
      <c r="B2793" s="5" t="s">
        <v>1500</v>
      </c>
    </row>
    <row r="2794" spans="1:4">
      <c r="A2794" s="11" t="s">
        <v>75</v>
      </c>
      <c r="D2794" s="10" t="s">
        <v>1467</v>
      </c>
    </row>
    <row r="2795" spans="1:4">
      <c r="A2795" s="14" t="s">
        <v>1386</v>
      </c>
      <c r="D2795" s="10"/>
    </row>
    <row r="2796" spans="1:4">
      <c r="A2796" s="12" t="s">
        <v>62</v>
      </c>
      <c r="B2796" t="s">
        <v>1359</v>
      </c>
      <c r="D2796" s="10"/>
    </row>
    <row r="2797" spans="1:4">
      <c r="A2797" s="12" t="s">
        <v>62</v>
      </c>
      <c r="B2797" t="s">
        <v>1468</v>
      </c>
      <c r="D2797" s="10"/>
    </row>
    <row r="2798" spans="1:4">
      <c r="A2798" s="12" t="s">
        <v>62</v>
      </c>
      <c r="B2798" t="s">
        <v>1469</v>
      </c>
      <c r="D2798" s="10"/>
    </row>
    <row r="2799" spans="1:4">
      <c r="A2799" s="14" t="s">
        <v>1470</v>
      </c>
      <c r="D2799" s="10"/>
    </row>
    <row r="2800" spans="1:4">
      <c r="A2800" s="12" t="s">
        <v>62</v>
      </c>
      <c r="B2800">
        <v>4</v>
      </c>
      <c r="D2800" s="10"/>
    </row>
    <row r="2801" spans="1:9">
      <c r="A2801" s="14" t="s">
        <v>475</v>
      </c>
      <c r="D2801" s="10"/>
    </row>
    <row r="2802" spans="1:9">
      <c r="A2802" s="12" t="s">
        <v>62</v>
      </c>
      <c r="B2802" s="6">
        <v>260.60000000000002</v>
      </c>
    </row>
    <row r="2803" spans="1:9">
      <c r="A2803" s="14" t="s">
        <v>101</v>
      </c>
      <c r="D2803" s="10"/>
    </row>
    <row r="2804" spans="1:9">
      <c r="A2804" s="12" t="s">
        <v>62</v>
      </c>
      <c r="B2804" s="6" t="s">
        <v>1471</v>
      </c>
      <c r="D2804" s="10"/>
    </row>
    <row r="2805" spans="1:9">
      <c r="A2805" s="14" t="s">
        <v>559</v>
      </c>
      <c r="D2805" s="10"/>
    </row>
    <row r="2806" spans="1:9">
      <c r="A2806" s="12" t="s">
        <v>62</v>
      </c>
      <c r="B2806" s="6" t="s">
        <v>1472</v>
      </c>
      <c r="C2806" s="6" t="s">
        <v>1473</v>
      </c>
      <c r="D2806" s="59" t="s">
        <v>1474</v>
      </c>
      <c r="E2806" s="6" t="s">
        <v>1475</v>
      </c>
      <c r="F2806" s="6" t="s">
        <v>1476</v>
      </c>
    </row>
    <row r="2807" spans="1:9">
      <c r="A2807" s="14" t="s">
        <v>497</v>
      </c>
      <c r="D2807" s="10"/>
    </row>
    <row r="2808" spans="1:9">
      <c r="A2808" s="12" t="s">
        <v>62</v>
      </c>
      <c r="B2808" s="6">
        <v>35.299999999999997</v>
      </c>
      <c r="D2808" s="10"/>
    </row>
    <row r="2809" spans="1:9">
      <c r="A2809" s="14" t="s">
        <v>498</v>
      </c>
      <c r="D2809" s="10"/>
    </row>
    <row r="2810" spans="1:9">
      <c r="A2810" s="12" t="s">
        <v>62</v>
      </c>
      <c r="B2810" s="103">
        <f>AVERAGE(C2810:I2810)</f>
        <v>64.285714285714292</v>
      </c>
      <c r="C2810">
        <v>63</v>
      </c>
      <c r="D2810" s="5">
        <v>63</v>
      </c>
      <c r="E2810">
        <v>65</v>
      </c>
      <c r="F2810">
        <v>64</v>
      </c>
      <c r="G2810">
        <v>66</v>
      </c>
      <c r="H2810">
        <v>65</v>
      </c>
      <c r="I2810">
        <v>64</v>
      </c>
    </row>
    <row r="2811" spans="1:9">
      <c r="A2811" s="14" t="s">
        <v>1477</v>
      </c>
      <c r="B2811" s="103"/>
    </row>
    <row r="2812" spans="1:9">
      <c r="A2812" s="12" t="s">
        <v>62</v>
      </c>
      <c r="B2812" s="104">
        <v>0.27</v>
      </c>
      <c r="C2812" s="103">
        <f>SUM(D2812:F2812)</f>
        <v>90</v>
      </c>
      <c r="D2812" s="5">
        <v>21</v>
      </c>
      <c r="E2812">
        <v>36</v>
      </c>
      <c r="F2812">
        <v>33</v>
      </c>
    </row>
    <row r="2813" spans="1:9">
      <c r="A2813" s="14" t="s">
        <v>1478</v>
      </c>
      <c r="D2813" s="10"/>
    </row>
    <row r="2814" spans="1:9">
      <c r="A2814" s="12" t="s">
        <v>62</v>
      </c>
      <c r="B2814" s="6"/>
      <c r="D2814" s="10"/>
    </row>
    <row r="2815" spans="1:9">
      <c r="A2815" s="11" t="s">
        <v>73</v>
      </c>
      <c r="D2815" s="10">
        <v>44977</v>
      </c>
    </row>
    <row r="2816" spans="1:9">
      <c r="A2816" s="7" t="s">
        <v>1388</v>
      </c>
      <c r="B2816" s="5"/>
    </row>
    <row r="2817" spans="1:4">
      <c r="A2817" s="8" t="s">
        <v>62</v>
      </c>
      <c r="B2817" t="s">
        <v>1460</v>
      </c>
    </row>
    <row r="2818" spans="1:4">
      <c r="A2818" s="8" t="s">
        <v>62</v>
      </c>
      <c r="B2818" s="5" t="s">
        <v>1461</v>
      </c>
    </row>
    <row r="2819" spans="1:4">
      <c r="A2819" s="8" t="s">
        <v>62</v>
      </c>
      <c r="B2819" s="5" t="s">
        <v>1462</v>
      </c>
    </row>
    <row r="2820" spans="1:4">
      <c r="A2820" s="9" t="s">
        <v>76</v>
      </c>
      <c r="B2820" s="5"/>
    </row>
    <row r="2821" spans="1:4">
      <c r="A2821" s="8" t="s">
        <v>62</v>
      </c>
      <c r="B2821" s="5" t="s">
        <v>1463</v>
      </c>
    </row>
    <row r="2822" spans="1:4">
      <c r="A2822" s="7" t="s">
        <v>1387</v>
      </c>
      <c r="B2822" s="5"/>
    </row>
    <row r="2823" spans="1:4">
      <c r="A2823" s="8" t="s">
        <v>62</v>
      </c>
      <c r="B2823" s="5" t="s">
        <v>1376</v>
      </c>
    </row>
    <row r="2824" spans="1:4">
      <c r="A2824" s="7" t="s">
        <v>74</v>
      </c>
      <c r="B2824" s="5"/>
    </row>
    <row r="2825" spans="1:4">
      <c r="A2825" s="8" t="s">
        <v>62</v>
      </c>
      <c r="B2825" s="5" t="s">
        <v>1464</v>
      </c>
    </row>
    <row r="2826" spans="1:4">
      <c r="A2826" s="9" t="s">
        <v>1258</v>
      </c>
      <c r="B2826" s="5"/>
    </row>
    <row r="2827" spans="1:4">
      <c r="A2827" s="8" t="s">
        <v>62</v>
      </c>
      <c r="B2827" s="5" t="s">
        <v>1465</v>
      </c>
    </row>
    <row r="2828" spans="1:4">
      <c r="A2828" s="9" t="s">
        <v>69</v>
      </c>
      <c r="B2828" s="5"/>
    </row>
    <row r="2829" spans="1:4">
      <c r="A2829" s="8" t="s">
        <v>62</v>
      </c>
      <c r="B2829" s="5" t="s">
        <v>1466</v>
      </c>
    </row>
    <row r="2830" spans="1:4">
      <c r="A2830" s="9" t="s">
        <v>944</v>
      </c>
      <c r="B2830" s="5"/>
    </row>
    <row r="2831" spans="1:4">
      <c r="A2831" s="8" t="s">
        <v>62</v>
      </c>
      <c r="B2831" s="5" t="s">
        <v>97</v>
      </c>
    </row>
    <row r="2832" spans="1:4">
      <c r="A2832" s="11" t="s">
        <v>73</v>
      </c>
      <c r="D2832" s="10">
        <v>44976</v>
      </c>
    </row>
    <row r="2833" spans="1:2">
      <c r="A2833" s="7" t="s">
        <v>1388</v>
      </c>
      <c r="B2833" s="5"/>
    </row>
    <row r="2834" spans="1:2">
      <c r="A2834" s="8" t="s">
        <v>62</v>
      </c>
      <c r="B2834" t="s">
        <v>1440</v>
      </c>
    </row>
    <row r="2835" spans="1:2">
      <c r="A2835" s="8" t="s">
        <v>62</v>
      </c>
      <c r="B2835" s="5" t="s">
        <v>1441</v>
      </c>
    </row>
    <row r="2836" spans="1:2">
      <c r="A2836" s="8" t="s">
        <v>62</v>
      </c>
      <c r="B2836" s="5" t="s">
        <v>1442</v>
      </c>
    </row>
    <row r="2837" spans="1:2">
      <c r="A2837" s="9" t="s">
        <v>76</v>
      </c>
      <c r="B2837" s="5"/>
    </row>
    <row r="2838" spans="1:2">
      <c r="A2838" s="8" t="s">
        <v>62</v>
      </c>
      <c r="B2838" s="5" t="s">
        <v>1443</v>
      </c>
    </row>
    <row r="2839" spans="1:2">
      <c r="A2839" s="7" t="s">
        <v>1387</v>
      </c>
      <c r="B2839" s="5"/>
    </row>
    <row r="2840" spans="1:2">
      <c r="A2840" s="8" t="s">
        <v>62</v>
      </c>
      <c r="B2840" s="5" t="s">
        <v>1376</v>
      </c>
    </row>
    <row r="2841" spans="1:2">
      <c r="A2841" s="7" t="s">
        <v>74</v>
      </c>
      <c r="B2841" s="5"/>
    </row>
    <row r="2842" spans="1:2">
      <c r="A2842" s="8" t="s">
        <v>62</v>
      </c>
      <c r="B2842" s="5" t="s">
        <v>1444</v>
      </c>
    </row>
    <row r="2843" spans="1:2">
      <c r="A2843" s="9" t="s">
        <v>1258</v>
      </c>
      <c r="B2843" s="5"/>
    </row>
    <row r="2844" spans="1:2">
      <c r="A2844" s="8" t="s">
        <v>62</v>
      </c>
      <c r="B2844" s="5" t="s">
        <v>1445</v>
      </c>
    </row>
    <row r="2845" spans="1:2">
      <c r="A2845" s="9" t="s">
        <v>69</v>
      </c>
      <c r="B2845" s="5"/>
    </row>
    <row r="2846" spans="1:2">
      <c r="A2846" s="8" t="s">
        <v>62</v>
      </c>
      <c r="B2846" s="5" t="s">
        <v>1446</v>
      </c>
    </row>
    <row r="2847" spans="1:2">
      <c r="A2847" s="9" t="s">
        <v>944</v>
      </c>
      <c r="B2847" s="5"/>
    </row>
    <row r="2848" spans="1:2">
      <c r="A2848" s="8" t="s">
        <v>62</v>
      </c>
      <c r="B2848" s="5" t="s">
        <v>1447</v>
      </c>
    </row>
    <row r="2849" spans="1:4">
      <c r="A2849" s="11" t="s">
        <v>73</v>
      </c>
      <c r="D2849" s="10">
        <v>44975</v>
      </c>
    </row>
    <row r="2850" spans="1:4">
      <c r="A2850" s="7" t="s">
        <v>1388</v>
      </c>
      <c r="B2850" s="5"/>
    </row>
    <row r="2851" spans="1:4">
      <c r="A2851" s="8" t="s">
        <v>62</v>
      </c>
      <c r="B2851" t="s">
        <v>570</v>
      </c>
    </row>
    <row r="2852" spans="1:4">
      <c r="A2852" s="8" t="s">
        <v>62</v>
      </c>
      <c r="B2852" s="5" t="s">
        <v>1431</v>
      </c>
    </row>
    <row r="2853" spans="1:4">
      <c r="A2853" s="8" t="s">
        <v>62</v>
      </c>
      <c r="B2853" s="5" t="s">
        <v>1432</v>
      </c>
    </row>
    <row r="2854" spans="1:4">
      <c r="A2854" s="9" t="s">
        <v>76</v>
      </c>
      <c r="B2854" s="5"/>
    </row>
    <row r="2855" spans="1:4">
      <c r="A2855" s="8" t="s">
        <v>62</v>
      </c>
      <c r="B2855" s="5" t="s">
        <v>1433</v>
      </c>
    </row>
    <row r="2856" spans="1:4">
      <c r="A2856" s="7" t="s">
        <v>1387</v>
      </c>
      <c r="B2856" s="5"/>
    </row>
    <row r="2857" spans="1:4">
      <c r="A2857" s="8" t="s">
        <v>62</v>
      </c>
      <c r="B2857" s="5" t="s">
        <v>1435</v>
      </c>
    </row>
    <row r="2858" spans="1:4">
      <c r="A2858" s="7" t="s">
        <v>74</v>
      </c>
      <c r="B2858" s="5"/>
    </row>
    <row r="2859" spans="1:4">
      <c r="A2859" s="8" t="s">
        <v>62</v>
      </c>
      <c r="B2859" s="5" t="s">
        <v>1436</v>
      </c>
    </row>
    <row r="2860" spans="1:4">
      <c r="A2860" s="9" t="s">
        <v>1258</v>
      </c>
      <c r="B2860" s="5"/>
    </row>
    <row r="2861" spans="1:4">
      <c r="A2861" s="8" t="s">
        <v>62</v>
      </c>
      <c r="B2861" s="5" t="s">
        <v>1437</v>
      </c>
    </row>
    <row r="2862" spans="1:4">
      <c r="A2862" s="9" t="s">
        <v>69</v>
      </c>
      <c r="B2862" s="5"/>
    </row>
    <row r="2863" spans="1:4">
      <c r="A2863" s="8" t="s">
        <v>62</v>
      </c>
      <c r="B2863" s="5" t="s">
        <v>1438</v>
      </c>
    </row>
    <row r="2864" spans="1:4">
      <c r="A2864" s="9" t="s">
        <v>944</v>
      </c>
      <c r="B2864" s="5"/>
    </row>
    <row r="2865" spans="1:4">
      <c r="A2865" s="8" t="s">
        <v>62</v>
      </c>
      <c r="B2865" s="5" t="s">
        <v>1439</v>
      </c>
    </row>
    <row r="2866" spans="1:4">
      <c r="A2866" s="11" t="s">
        <v>73</v>
      </c>
      <c r="D2866" s="10">
        <v>44973</v>
      </c>
    </row>
    <row r="2867" spans="1:4">
      <c r="A2867" s="7" t="s">
        <v>1388</v>
      </c>
      <c r="B2867" s="5"/>
    </row>
    <row r="2868" spans="1:4">
      <c r="A2868" s="8" t="s">
        <v>62</v>
      </c>
      <c r="B2868" t="s">
        <v>1418</v>
      </c>
    </row>
    <row r="2869" spans="1:4">
      <c r="A2869" s="8" t="s">
        <v>62</v>
      </c>
      <c r="B2869" s="5" t="s">
        <v>1419</v>
      </c>
    </row>
    <row r="2870" spans="1:4">
      <c r="A2870" s="8" t="s">
        <v>62</v>
      </c>
      <c r="B2870" s="5" t="s">
        <v>1420</v>
      </c>
    </row>
    <row r="2871" spans="1:4">
      <c r="A2871" s="9" t="s">
        <v>76</v>
      </c>
      <c r="B2871" s="5"/>
    </row>
    <row r="2872" spans="1:4">
      <c r="A2872" s="8" t="s">
        <v>62</v>
      </c>
      <c r="B2872" s="5" t="s">
        <v>1421</v>
      </c>
    </row>
    <row r="2873" spans="1:4">
      <c r="A2873" s="7" t="s">
        <v>1387</v>
      </c>
      <c r="B2873" s="5"/>
    </row>
    <row r="2874" spans="1:4">
      <c r="A2874" s="8" t="s">
        <v>62</v>
      </c>
      <c r="B2874" s="5" t="s">
        <v>1422</v>
      </c>
    </row>
    <row r="2875" spans="1:4">
      <c r="A2875" s="7" t="s">
        <v>74</v>
      </c>
      <c r="B2875" s="5"/>
    </row>
    <row r="2876" spans="1:4">
      <c r="A2876" s="8" t="s">
        <v>62</v>
      </c>
      <c r="B2876" s="5" t="s">
        <v>1423</v>
      </c>
    </row>
    <row r="2877" spans="1:4">
      <c r="A2877" s="9" t="s">
        <v>1258</v>
      </c>
      <c r="B2877" s="5"/>
    </row>
    <row r="2878" spans="1:4">
      <c r="A2878" s="8" t="s">
        <v>62</v>
      </c>
      <c r="B2878" s="5" t="s">
        <v>1424</v>
      </c>
    </row>
    <row r="2879" spans="1:4">
      <c r="A2879" s="9" t="s">
        <v>69</v>
      </c>
      <c r="B2879" s="5"/>
    </row>
    <row r="2880" spans="1:4">
      <c r="A2880" s="8" t="s">
        <v>62</v>
      </c>
      <c r="B2880" s="5" t="s">
        <v>1425</v>
      </c>
    </row>
    <row r="2881" spans="1:4">
      <c r="A2881" s="9" t="s">
        <v>944</v>
      </c>
      <c r="B2881" s="5"/>
    </row>
    <row r="2882" spans="1:4">
      <c r="A2882" s="8" t="s">
        <v>62</v>
      </c>
      <c r="B2882" s="5" t="s">
        <v>1426</v>
      </c>
    </row>
    <row r="2883" spans="1:4">
      <c r="A2883" s="11" t="s">
        <v>73</v>
      </c>
      <c r="D2883" s="10">
        <v>44972</v>
      </c>
    </row>
    <row r="2884" spans="1:4">
      <c r="A2884" s="7" t="s">
        <v>1388</v>
      </c>
      <c r="B2884" s="5"/>
    </row>
    <row r="2885" spans="1:4">
      <c r="A2885" s="8" t="s">
        <v>62</v>
      </c>
      <c r="B2885" t="s">
        <v>1407</v>
      </c>
    </row>
    <row r="2886" spans="1:4">
      <c r="A2886" s="8" t="s">
        <v>62</v>
      </c>
      <c r="B2886" s="5" t="s">
        <v>1408</v>
      </c>
    </row>
    <row r="2887" spans="1:4">
      <c r="A2887" s="8" t="s">
        <v>62</v>
      </c>
      <c r="B2887" s="5" t="s">
        <v>1409</v>
      </c>
    </row>
    <row r="2888" spans="1:4">
      <c r="A2888" s="9" t="s">
        <v>76</v>
      </c>
      <c r="B2888" s="5"/>
    </row>
    <row r="2889" spans="1:4">
      <c r="A2889" s="8" t="s">
        <v>62</v>
      </c>
      <c r="B2889" s="5" t="s">
        <v>1410</v>
      </c>
    </row>
    <row r="2890" spans="1:4">
      <c r="A2890" s="7" t="s">
        <v>1387</v>
      </c>
      <c r="B2890" s="5"/>
    </row>
    <row r="2891" spans="1:4">
      <c r="A2891" s="8" t="s">
        <v>62</v>
      </c>
      <c r="B2891" s="5" t="s">
        <v>1411</v>
      </c>
    </row>
    <row r="2892" spans="1:4">
      <c r="A2892" s="7" t="s">
        <v>74</v>
      </c>
      <c r="B2892" s="5"/>
    </row>
    <row r="2893" spans="1:4">
      <c r="A2893" s="8" t="s">
        <v>62</v>
      </c>
      <c r="B2893" s="5" t="s">
        <v>1412</v>
      </c>
    </row>
    <row r="2894" spans="1:4">
      <c r="A2894" s="9" t="s">
        <v>1258</v>
      </c>
      <c r="B2894" s="5"/>
    </row>
    <row r="2895" spans="1:4">
      <c r="A2895" s="8" t="s">
        <v>62</v>
      </c>
      <c r="B2895" s="5" t="s">
        <v>1413</v>
      </c>
    </row>
    <row r="2896" spans="1:4">
      <c r="A2896" s="9" t="s">
        <v>69</v>
      </c>
      <c r="B2896" s="5"/>
    </row>
    <row r="2897" spans="1:4">
      <c r="A2897" s="8" t="s">
        <v>62</v>
      </c>
      <c r="B2897" s="5" t="s">
        <v>1414</v>
      </c>
    </row>
    <row r="2898" spans="1:4">
      <c r="A2898" s="9" t="s">
        <v>944</v>
      </c>
      <c r="B2898" s="5"/>
    </row>
    <row r="2899" spans="1:4">
      <c r="A2899" s="8" t="s">
        <v>62</v>
      </c>
      <c r="B2899" s="5" t="s">
        <v>1415</v>
      </c>
    </row>
    <row r="2900" spans="1:4">
      <c r="A2900" s="11" t="s">
        <v>73</v>
      </c>
      <c r="D2900" s="10">
        <v>44972</v>
      </c>
    </row>
    <row r="2901" spans="1:4">
      <c r="A2901" s="7" t="s">
        <v>70</v>
      </c>
      <c r="B2901" s="5"/>
    </row>
    <row r="2902" spans="1:4">
      <c r="A2902" s="8" t="s">
        <v>62</v>
      </c>
      <c r="B2902" t="s">
        <v>1378</v>
      </c>
    </row>
    <row r="2903" spans="1:4">
      <c r="A2903" s="8" t="s">
        <v>62</v>
      </c>
      <c r="B2903" s="5" t="s">
        <v>1379</v>
      </c>
    </row>
    <row r="2904" spans="1:4">
      <c r="A2904" s="8" t="s">
        <v>62</v>
      </c>
      <c r="B2904" s="5" t="s">
        <v>1380</v>
      </c>
    </row>
    <row r="2905" spans="1:4">
      <c r="A2905" s="9" t="s">
        <v>1257</v>
      </c>
      <c r="B2905" s="5"/>
    </row>
    <row r="2906" spans="1:4">
      <c r="A2906" s="8" t="s">
        <v>62</v>
      </c>
      <c r="B2906" s="5" t="s">
        <v>1381</v>
      </c>
    </row>
    <row r="2907" spans="1:4">
      <c r="A2907" s="7" t="s">
        <v>71</v>
      </c>
      <c r="B2907" s="5"/>
    </row>
    <row r="2908" spans="1:4">
      <c r="A2908" s="8" t="s">
        <v>62</v>
      </c>
      <c r="B2908" s="5" t="s">
        <v>951</v>
      </c>
    </row>
    <row r="2909" spans="1:4">
      <c r="A2909" s="7" t="s">
        <v>74</v>
      </c>
      <c r="B2909" s="5"/>
    </row>
    <row r="2910" spans="1:4">
      <c r="A2910" s="8" t="s">
        <v>62</v>
      </c>
      <c r="B2910" s="5" t="s">
        <v>1382</v>
      </c>
    </row>
    <row r="2911" spans="1:4">
      <c r="A2911" s="9" t="s">
        <v>1258</v>
      </c>
      <c r="B2911" s="5"/>
    </row>
    <row r="2912" spans="1:4">
      <c r="A2912" s="8" t="s">
        <v>62</v>
      </c>
      <c r="B2912" s="5" t="s">
        <v>1383</v>
      </c>
    </row>
    <row r="2913" spans="1:4">
      <c r="A2913" s="9" t="s">
        <v>69</v>
      </c>
      <c r="B2913" s="5"/>
    </row>
    <row r="2914" spans="1:4">
      <c r="A2914" s="8" t="s">
        <v>62</v>
      </c>
      <c r="B2914" s="5" t="s">
        <v>1384</v>
      </c>
    </row>
    <row r="2915" spans="1:4">
      <c r="A2915" s="9" t="s">
        <v>944</v>
      </c>
      <c r="B2915" s="5"/>
    </row>
    <row r="2916" spans="1:4">
      <c r="A2916" s="8" t="s">
        <v>62</v>
      </c>
      <c r="B2916" s="5" t="s">
        <v>1385</v>
      </c>
    </row>
    <row r="2917" spans="1:4">
      <c r="A2917" s="11" t="s">
        <v>73</v>
      </c>
      <c r="D2917" s="10">
        <v>44971</v>
      </c>
    </row>
    <row r="2918" spans="1:4">
      <c r="A2918" s="7" t="s">
        <v>70</v>
      </c>
      <c r="B2918" s="5"/>
    </row>
    <row r="2919" spans="1:4">
      <c r="A2919" s="8" t="s">
        <v>62</v>
      </c>
      <c r="B2919" t="s">
        <v>1359</v>
      </c>
    </row>
    <row r="2920" spans="1:4">
      <c r="A2920" s="8" t="s">
        <v>62</v>
      </c>
      <c r="B2920" s="5" t="s">
        <v>1360</v>
      </c>
    </row>
    <row r="2921" spans="1:4">
      <c r="A2921" s="8" t="s">
        <v>62</v>
      </c>
      <c r="B2921" s="5" t="s">
        <v>1361</v>
      </c>
    </row>
    <row r="2922" spans="1:4">
      <c r="A2922" s="9" t="s">
        <v>1257</v>
      </c>
      <c r="B2922" s="5"/>
    </row>
    <row r="2923" spans="1:4">
      <c r="A2923" s="8" t="s">
        <v>62</v>
      </c>
      <c r="B2923" s="5" t="s">
        <v>1362</v>
      </c>
    </row>
    <row r="2924" spans="1:4">
      <c r="A2924" s="7" t="s">
        <v>71</v>
      </c>
      <c r="B2924" s="5"/>
    </row>
    <row r="2925" spans="1:4">
      <c r="A2925" s="8" t="s">
        <v>62</v>
      </c>
      <c r="B2925" s="5" t="s">
        <v>1128</v>
      </c>
    </row>
    <row r="2926" spans="1:4">
      <c r="A2926" s="7" t="s">
        <v>74</v>
      </c>
      <c r="B2926" s="5"/>
    </row>
    <row r="2927" spans="1:4">
      <c r="A2927" s="8" t="s">
        <v>62</v>
      </c>
      <c r="B2927" s="5" t="s">
        <v>1363</v>
      </c>
    </row>
    <row r="2928" spans="1:4">
      <c r="A2928" s="9" t="s">
        <v>1258</v>
      </c>
      <c r="B2928" s="5"/>
    </row>
    <row r="2929" spans="1:4">
      <c r="A2929" s="8" t="s">
        <v>62</v>
      </c>
      <c r="B2929" s="5" t="s">
        <v>1364</v>
      </c>
    </row>
    <row r="2930" spans="1:4">
      <c r="A2930" s="9" t="s">
        <v>69</v>
      </c>
      <c r="B2930" s="5"/>
    </row>
    <row r="2931" spans="1:4">
      <c r="A2931" s="8" t="s">
        <v>62</v>
      </c>
      <c r="B2931" s="5" t="s">
        <v>1365</v>
      </c>
    </row>
    <row r="2932" spans="1:4">
      <c r="A2932" s="9" t="s">
        <v>944</v>
      </c>
      <c r="B2932" s="5"/>
    </row>
    <row r="2933" spans="1:4">
      <c r="A2933" s="8" t="s">
        <v>62</v>
      </c>
      <c r="B2933" s="5" t="s">
        <v>1366</v>
      </c>
    </row>
    <row r="2934" spans="1:4">
      <c r="A2934" s="11" t="s">
        <v>75</v>
      </c>
      <c r="D2934" s="10" t="s">
        <v>1367</v>
      </c>
    </row>
    <row r="2935" spans="1:4">
      <c r="A2935" s="14" t="s">
        <v>528</v>
      </c>
      <c r="D2935" s="10"/>
    </row>
    <row r="2936" spans="1:4">
      <c r="A2936" s="12" t="s">
        <v>62</v>
      </c>
      <c r="B2936" t="s">
        <v>1357</v>
      </c>
      <c r="D2936" s="10"/>
    </row>
    <row r="2937" spans="1:4">
      <c r="A2937" s="14" t="s">
        <v>99</v>
      </c>
      <c r="D2937" s="10"/>
    </row>
    <row r="2938" spans="1:4">
      <c r="A2938" s="12" t="s">
        <v>62</v>
      </c>
      <c r="B2938" t="s">
        <v>1358</v>
      </c>
      <c r="D2938" s="10"/>
    </row>
    <row r="2939" spans="1:4">
      <c r="A2939" s="14" t="s">
        <v>475</v>
      </c>
      <c r="D2939" s="10"/>
    </row>
    <row r="2940" spans="1:4">
      <c r="A2940" s="12" t="s">
        <v>62</v>
      </c>
      <c r="B2940" s="6">
        <v>262.60000000000002</v>
      </c>
      <c r="D2940" s="10"/>
    </row>
    <row r="2941" spans="1:4">
      <c r="A2941" s="14" t="s">
        <v>101</v>
      </c>
      <c r="D2941" s="10"/>
    </row>
    <row r="2942" spans="1:4">
      <c r="A2942" s="12" t="s">
        <v>62</v>
      </c>
      <c r="B2942" s="6">
        <v>47.13</v>
      </c>
      <c r="D2942" s="10"/>
    </row>
    <row r="2943" spans="1:4">
      <c r="A2943" s="11" t="s">
        <v>73</v>
      </c>
      <c r="D2943" s="10">
        <v>44970</v>
      </c>
    </row>
    <row r="2944" spans="1:4">
      <c r="A2944" s="7" t="s">
        <v>70</v>
      </c>
      <c r="B2944" s="5"/>
    </row>
    <row r="2945" spans="1:4">
      <c r="A2945" s="8" t="s">
        <v>62</v>
      </c>
      <c r="B2945" t="s">
        <v>1340</v>
      </c>
    </row>
    <row r="2946" spans="1:4">
      <c r="A2946" s="8" t="s">
        <v>62</v>
      </c>
      <c r="B2946" s="5" t="s">
        <v>1341</v>
      </c>
    </row>
    <row r="2947" spans="1:4">
      <c r="A2947" s="8" t="s">
        <v>62</v>
      </c>
      <c r="B2947" s="5" t="s">
        <v>1342</v>
      </c>
    </row>
    <row r="2948" spans="1:4">
      <c r="A2948" s="9" t="s">
        <v>1257</v>
      </c>
      <c r="B2948" s="5"/>
    </row>
    <row r="2949" spans="1:4">
      <c r="A2949" s="8" t="s">
        <v>62</v>
      </c>
      <c r="B2949" s="5" t="s">
        <v>1343</v>
      </c>
    </row>
    <row r="2950" spans="1:4">
      <c r="A2950" s="7" t="s">
        <v>71</v>
      </c>
      <c r="B2950" s="5"/>
    </row>
    <row r="2951" spans="1:4">
      <c r="A2951" s="8" t="s">
        <v>62</v>
      </c>
      <c r="B2951" s="5" t="s">
        <v>1344</v>
      </c>
    </row>
    <row r="2952" spans="1:4">
      <c r="A2952" s="7" t="s">
        <v>74</v>
      </c>
      <c r="B2952" s="5"/>
    </row>
    <row r="2953" spans="1:4">
      <c r="A2953" s="8" t="s">
        <v>62</v>
      </c>
      <c r="B2953" s="5" t="s">
        <v>1345</v>
      </c>
    </row>
    <row r="2954" spans="1:4">
      <c r="A2954" s="9" t="s">
        <v>1258</v>
      </c>
      <c r="B2954" s="5"/>
    </row>
    <row r="2955" spans="1:4">
      <c r="A2955" s="8" t="s">
        <v>62</v>
      </c>
      <c r="B2955" s="5" t="s">
        <v>1346</v>
      </c>
    </row>
    <row r="2956" spans="1:4">
      <c r="A2956" s="9" t="s">
        <v>69</v>
      </c>
      <c r="B2956" s="5"/>
    </row>
    <row r="2957" spans="1:4">
      <c r="A2957" s="8" t="s">
        <v>62</v>
      </c>
      <c r="B2957" s="5" t="s">
        <v>1347</v>
      </c>
    </row>
    <row r="2958" spans="1:4">
      <c r="A2958" s="9" t="s">
        <v>944</v>
      </c>
      <c r="B2958" s="5"/>
    </row>
    <row r="2959" spans="1:4">
      <c r="A2959" s="8" t="s">
        <v>62</v>
      </c>
      <c r="B2959" s="5" t="s">
        <v>1348</v>
      </c>
    </row>
    <row r="2960" spans="1:4">
      <c r="A2960" s="11" t="s">
        <v>73</v>
      </c>
      <c r="D2960" s="10">
        <v>44969</v>
      </c>
    </row>
    <row r="2961" spans="1:2">
      <c r="A2961" s="7" t="s">
        <v>70</v>
      </c>
      <c r="B2961" s="5"/>
    </row>
    <row r="2962" spans="1:2">
      <c r="A2962" s="8" t="s">
        <v>62</v>
      </c>
      <c r="B2962" t="s">
        <v>1331</v>
      </c>
    </row>
    <row r="2963" spans="1:2">
      <c r="A2963" s="8" t="s">
        <v>62</v>
      </c>
      <c r="B2963" s="5" t="s">
        <v>1332</v>
      </c>
    </row>
    <row r="2964" spans="1:2">
      <c r="A2964" s="8" t="s">
        <v>62</v>
      </c>
      <c r="B2964" s="5" t="s">
        <v>1333</v>
      </c>
    </row>
    <row r="2965" spans="1:2">
      <c r="A2965" s="9" t="s">
        <v>1257</v>
      </c>
      <c r="B2965" s="5"/>
    </row>
    <row r="2966" spans="1:2">
      <c r="A2966" s="8" t="s">
        <v>62</v>
      </c>
      <c r="B2966" s="5" t="s">
        <v>1334</v>
      </c>
    </row>
    <row r="2967" spans="1:2">
      <c r="A2967" s="7" t="s">
        <v>71</v>
      </c>
      <c r="B2967" s="5"/>
    </row>
    <row r="2968" spans="1:2">
      <c r="A2968" s="8" t="s">
        <v>62</v>
      </c>
      <c r="B2968" s="5" t="s">
        <v>1320</v>
      </c>
    </row>
    <row r="2969" spans="1:2">
      <c r="A2969" s="7" t="s">
        <v>74</v>
      </c>
      <c r="B2969" s="5"/>
    </row>
    <row r="2970" spans="1:2">
      <c r="A2970" s="8" t="s">
        <v>62</v>
      </c>
      <c r="B2970" s="5" t="s">
        <v>1335</v>
      </c>
    </row>
    <row r="2971" spans="1:2">
      <c r="A2971" s="9" t="s">
        <v>1258</v>
      </c>
      <c r="B2971" s="5"/>
    </row>
    <row r="2972" spans="1:2">
      <c r="A2972" s="8" t="s">
        <v>62</v>
      </c>
      <c r="B2972" s="5" t="s">
        <v>1336</v>
      </c>
    </row>
    <row r="2973" spans="1:2">
      <c r="A2973" s="9" t="s">
        <v>69</v>
      </c>
      <c r="B2973" s="5"/>
    </row>
    <row r="2974" spans="1:2">
      <c r="A2974" s="8" t="s">
        <v>62</v>
      </c>
      <c r="B2974" s="5" t="s">
        <v>1337</v>
      </c>
    </row>
    <row r="2975" spans="1:2">
      <c r="A2975" s="9" t="s">
        <v>944</v>
      </c>
      <c r="B2975" s="5"/>
    </row>
    <row r="2976" spans="1:2">
      <c r="A2976" s="8" t="s">
        <v>62</v>
      </c>
      <c r="B2976" s="5" t="s">
        <v>1338</v>
      </c>
    </row>
    <row r="2977" spans="1:4">
      <c r="A2977" s="11" t="s">
        <v>73</v>
      </c>
      <c r="D2977" s="10">
        <v>44968</v>
      </c>
    </row>
    <row r="2978" spans="1:4">
      <c r="A2978" s="7" t="s">
        <v>70</v>
      </c>
      <c r="B2978" s="5"/>
    </row>
    <row r="2979" spans="1:4">
      <c r="A2979" s="8" t="s">
        <v>62</v>
      </c>
      <c r="B2979" t="s">
        <v>1317</v>
      </c>
    </row>
    <row r="2980" spans="1:4">
      <c r="A2980" s="8" t="s">
        <v>62</v>
      </c>
      <c r="B2980" s="5" t="s">
        <v>1050</v>
      </c>
    </row>
    <row r="2981" spans="1:4">
      <c r="A2981" s="8" t="s">
        <v>62</v>
      </c>
      <c r="B2981" s="5" t="s">
        <v>1318</v>
      </c>
    </row>
    <row r="2982" spans="1:4">
      <c r="A2982" s="9" t="s">
        <v>1257</v>
      </c>
      <c r="B2982" s="5"/>
    </row>
    <row r="2983" spans="1:4">
      <c r="A2983" s="8" t="s">
        <v>62</v>
      </c>
      <c r="B2983" s="5" t="s">
        <v>1319</v>
      </c>
    </row>
    <row r="2984" spans="1:4">
      <c r="A2984" s="7" t="s">
        <v>71</v>
      </c>
      <c r="B2984" s="5"/>
    </row>
    <row r="2985" spans="1:4">
      <c r="A2985" s="8" t="s">
        <v>62</v>
      </c>
      <c r="B2985" s="5" t="s">
        <v>1320</v>
      </c>
    </row>
    <row r="2986" spans="1:4">
      <c r="A2986" s="7" t="s">
        <v>74</v>
      </c>
      <c r="B2986" s="5"/>
    </row>
    <row r="2987" spans="1:4">
      <c r="A2987" s="8" t="s">
        <v>62</v>
      </c>
      <c r="B2987" s="5" t="s">
        <v>572</v>
      </c>
    </row>
    <row r="2988" spans="1:4">
      <c r="A2988" s="9" t="s">
        <v>1258</v>
      </c>
      <c r="B2988" s="5"/>
    </row>
    <row r="2989" spans="1:4">
      <c r="A2989" s="8" t="s">
        <v>62</v>
      </c>
      <c r="B2989" s="5" t="s">
        <v>1321</v>
      </c>
    </row>
    <row r="2990" spans="1:4">
      <c r="A2990" s="9" t="s">
        <v>69</v>
      </c>
      <c r="B2990" s="5"/>
    </row>
    <row r="2991" spans="1:4">
      <c r="A2991" s="8" t="s">
        <v>62</v>
      </c>
      <c r="B2991" s="5" t="s">
        <v>1322</v>
      </c>
    </row>
    <row r="2992" spans="1:4">
      <c r="A2992" s="9" t="s">
        <v>944</v>
      </c>
      <c r="B2992" s="5"/>
    </row>
    <row r="2993" spans="1:4">
      <c r="A2993" s="8" t="s">
        <v>62</v>
      </c>
      <c r="B2993" s="5" t="s">
        <v>804</v>
      </c>
    </row>
    <row r="2994" spans="1:4">
      <c r="A2994" s="11" t="s">
        <v>73</v>
      </c>
      <c r="D2994" s="10">
        <v>44967</v>
      </c>
    </row>
    <row r="2995" spans="1:4">
      <c r="A2995" s="7" t="s">
        <v>70</v>
      </c>
      <c r="B2995" s="5"/>
    </row>
    <row r="2996" spans="1:4">
      <c r="A2996" s="8" t="s">
        <v>62</v>
      </c>
      <c r="B2996" t="s">
        <v>1303</v>
      </c>
    </row>
    <row r="2997" spans="1:4">
      <c r="A2997" s="8" t="s">
        <v>62</v>
      </c>
      <c r="B2997" s="5" t="s">
        <v>1304</v>
      </c>
    </row>
    <row r="2998" spans="1:4">
      <c r="A2998" s="8" t="s">
        <v>62</v>
      </c>
      <c r="B2998" s="5" t="s">
        <v>1305</v>
      </c>
    </row>
    <row r="2999" spans="1:4">
      <c r="A2999" s="9" t="s">
        <v>1257</v>
      </c>
      <c r="B2999" s="5"/>
    </row>
    <row r="3000" spans="1:4">
      <c r="A3000" s="8" t="s">
        <v>62</v>
      </c>
      <c r="B3000" s="5" t="s">
        <v>1306</v>
      </c>
    </row>
    <row r="3001" spans="1:4">
      <c r="A3001" s="7" t="s">
        <v>71</v>
      </c>
      <c r="B3001" s="5"/>
    </row>
    <row r="3002" spans="1:4">
      <c r="A3002" s="8" t="s">
        <v>62</v>
      </c>
      <c r="B3002" s="5" t="s">
        <v>1307</v>
      </c>
    </row>
    <row r="3003" spans="1:4">
      <c r="A3003" s="7" t="s">
        <v>74</v>
      </c>
      <c r="B3003" s="5"/>
    </row>
    <row r="3004" spans="1:4">
      <c r="A3004" s="8" t="s">
        <v>62</v>
      </c>
      <c r="B3004" s="5" t="s">
        <v>1308</v>
      </c>
    </row>
    <row r="3005" spans="1:4">
      <c r="A3005" s="9" t="s">
        <v>1258</v>
      </c>
      <c r="B3005" s="5"/>
    </row>
    <row r="3006" spans="1:4">
      <c r="A3006" s="8" t="s">
        <v>62</v>
      </c>
      <c r="B3006" s="5" t="s">
        <v>1309</v>
      </c>
    </row>
    <row r="3007" spans="1:4">
      <c r="A3007" s="9" t="s">
        <v>69</v>
      </c>
      <c r="B3007" s="5"/>
    </row>
    <row r="3008" spans="1:4">
      <c r="A3008" s="8" t="s">
        <v>62</v>
      </c>
      <c r="B3008" s="5" t="s">
        <v>1310</v>
      </c>
    </row>
    <row r="3009" spans="1:4">
      <c r="A3009" s="9" t="s">
        <v>944</v>
      </c>
      <c r="B3009" s="5"/>
    </row>
    <row r="3010" spans="1:4">
      <c r="A3010" s="8" t="s">
        <v>62</v>
      </c>
      <c r="B3010" s="5" t="s">
        <v>1311</v>
      </c>
    </row>
    <row r="3011" spans="1:4">
      <c r="A3011" s="11" t="s">
        <v>73</v>
      </c>
      <c r="D3011" s="10">
        <v>44966</v>
      </c>
    </row>
    <row r="3012" spans="1:4">
      <c r="A3012" s="7" t="s">
        <v>70</v>
      </c>
      <c r="B3012" s="5"/>
    </row>
    <row r="3013" spans="1:4">
      <c r="A3013" s="8" t="s">
        <v>62</v>
      </c>
      <c r="B3013" t="s">
        <v>1260</v>
      </c>
    </row>
    <row r="3014" spans="1:4">
      <c r="A3014" s="8" t="s">
        <v>62</v>
      </c>
      <c r="B3014" s="5" t="s">
        <v>1261</v>
      </c>
    </row>
    <row r="3015" spans="1:4">
      <c r="A3015" s="8" t="s">
        <v>62</v>
      </c>
      <c r="B3015" s="5" t="s">
        <v>1262</v>
      </c>
    </row>
    <row r="3016" spans="1:4">
      <c r="A3016" s="9" t="s">
        <v>1257</v>
      </c>
      <c r="B3016" s="5"/>
    </row>
    <row r="3017" spans="1:4">
      <c r="A3017" s="8" t="s">
        <v>62</v>
      </c>
      <c r="B3017" s="5" t="s">
        <v>1263</v>
      </c>
    </row>
    <row r="3018" spans="1:4">
      <c r="A3018" s="7" t="s">
        <v>71</v>
      </c>
      <c r="B3018" s="5"/>
    </row>
    <row r="3019" spans="1:4">
      <c r="A3019" s="8" t="s">
        <v>62</v>
      </c>
      <c r="B3019" s="5" t="s">
        <v>1264</v>
      </c>
    </row>
    <row r="3020" spans="1:4">
      <c r="A3020" s="7" t="s">
        <v>74</v>
      </c>
      <c r="B3020" s="5"/>
    </row>
    <row r="3021" spans="1:4">
      <c r="A3021" s="8" t="s">
        <v>62</v>
      </c>
      <c r="B3021" s="5" t="s">
        <v>1265</v>
      </c>
    </row>
    <row r="3022" spans="1:4">
      <c r="A3022" s="9" t="s">
        <v>1258</v>
      </c>
      <c r="B3022" s="5"/>
    </row>
    <row r="3023" spans="1:4">
      <c r="A3023" s="8" t="s">
        <v>62</v>
      </c>
      <c r="B3023" s="5" t="s">
        <v>1266</v>
      </c>
    </row>
    <row r="3024" spans="1:4">
      <c r="A3024" s="9" t="s">
        <v>69</v>
      </c>
      <c r="B3024" s="5"/>
    </row>
    <row r="3025" spans="1:4">
      <c r="A3025" s="8" t="s">
        <v>62</v>
      </c>
      <c r="B3025" s="5" t="s">
        <v>1267</v>
      </c>
    </row>
    <row r="3026" spans="1:4">
      <c r="A3026" s="9" t="s">
        <v>944</v>
      </c>
      <c r="B3026" s="5"/>
    </row>
    <row r="3027" spans="1:4">
      <c r="A3027" s="8" t="s">
        <v>62</v>
      </c>
      <c r="B3027" s="5" t="s">
        <v>1268</v>
      </c>
    </row>
    <row r="3028" spans="1:4">
      <c r="A3028" s="11" t="s">
        <v>73</v>
      </c>
      <c r="D3028" s="10">
        <v>44965</v>
      </c>
    </row>
    <row r="3029" spans="1:4">
      <c r="A3029" s="7" t="s">
        <v>70</v>
      </c>
      <c r="B3029" s="5"/>
    </row>
    <row r="3030" spans="1:4">
      <c r="A3030" s="8" t="s">
        <v>62</v>
      </c>
      <c r="B3030" t="s">
        <v>1246</v>
      </c>
    </row>
    <row r="3031" spans="1:4">
      <c r="A3031" s="8" t="s">
        <v>62</v>
      </c>
      <c r="B3031" s="5" t="s">
        <v>1247</v>
      </c>
    </row>
    <row r="3032" spans="1:4">
      <c r="A3032" s="8" t="s">
        <v>62</v>
      </c>
      <c r="B3032" s="5" t="s">
        <v>1248</v>
      </c>
    </row>
    <row r="3033" spans="1:4">
      <c r="A3033" s="9" t="s">
        <v>76</v>
      </c>
      <c r="B3033" s="5"/>
    </row>
    <row r="3034" spans="1:4">
      <c r="A3034" s="8" t="s">
        <v>62</v>
      </c>
      <c r="B3034" s="5" t="s">
        <v>1245</v>
      </c>
    </row>
    <row r="3035" spans="1:4">
      <c r="A3035" s="7" t="s">
        <v>71</v>
      </c>
      <c r="B3035" s="5"/>
    </row>
    <row r="3036" spans="1:4">
      <c r="A3036" s="8" t="s">
        <v>62</v>
      </c>
      <c r="B3036" s="5" t="s">
        <v>1244</v>
      </c>
    </row>
    <row r="3037" spans="1:4">
      <c r="A3037" s="7" t="s">
        <v>74</v>
      </c>
      <c r="B3037" s="5"/>
    </row>
    <row r="3038" spans="1:4">
      <c r="A3038" s="8" t="s">
        <v>62</v>
      </c>
      <c r="B3038" s="5" t="s">
        <v>1250</v>
      </c>
    </row>
    <row r="3039" spans="1:4">
      <c r="A3039" s="9" t="s">
        <v>72</v>
      </c>
      <c r="B3039" s="5"/>
    </row>
    <row r="3040" spans="1:4">
      <c r="A3040" s="8" t="s">
        <v>62</v>
      </c>
      <c r="B3040" s="5" t="s">
        <v>1249</v>
      </c>
    </row>
    <row r="3041" spans="1:4">
      <c r="A3041" s="9" t="s">
        <v>69</v>
      </c>
      <c r="B3041" s="5"/>
    </row>
    <row r="3042" spans="1:4">
      <c r="A3042" s="8" t="s">
        <v>62</v>
      </c>
      <c r="B3042" s="5" t="s">
        <v>1251</v>
      </c>
    </row>
    <row r="3043" spans="1:4">
      <c r="A3043" s="9" t="s">
        <v>944</v>
      </c>
      <c r="B3043" s="5"/>
    </row>
    <row r="3044" spans="1:4">
      <c r="A3044" s="8" t="s">
        <v>62</v>
      </c>
      <c r="B3044" s="5" t="s">
        <v>1252</v>
      </c>
    </row>
    <row r="3045" spans="1:4">
      <c r="A3045" s="11" t="s">
        <v>73</v>
      </c>
      <c r="D3045" s="10">
        <v>44964</v>
      </c>
    </row>
    <row r="3046" spans="1:4">
      <c r="A3046" s="7" t="s">
        <v>70</v>
      </c>
      <c r="B3046" s="5"/>
    </row>
    <row r="3047" spans="1:4">
      <c r="A3047" s="8" t="s">
        <v>62</v>
      </c>
      <c r="B3047" t="s">
        <v>1196</v>
      </c>
    </row>
    <row r="3048" spans="1:4">
      <c r="A3048" s="8" t="s">
        <v>62</v>
      </c>
      <c r="B3048" s="5" t="s">
        <v>1197</v>
      </c>
    </row>
    <row r="3049" spans="1:4">
      <c r="A3049" s="8" t="s">
        <v>62</v>
      </c>
      <c r="B3049" s="5" t="s">
        <v>1198</v>
      </c>
    </row>
    <row r="3050" spans="1:4">
      <c r="A3050" s="9" t="s">
        <v>76</v>
      </c>
      <c r="B3050" s="5"/>
    </row>
    <row r="3051" spans="1:4">
      <c r="A3051" s="8" t="s">
        <v>62</v>
      </c>
      <c r="B3051" s="5" t="s">
        <v>1199</v>
      </c>
    </row>
    <row r="3052" spans="1:4">
      <c r="A3052" s="7" t="s">
        <v>71</v>
      </c>
      <c r="B3052" s="5"/>
    </row>
    <row r="3053" spans="1:4">
      <c r="A3053" s="8" t="s">
        <v>62</v>
      </c>
      <c r="B3053" s="5" t="s">
        <v>1200</v>
      </c>
    </row>
    <row r="3054" spans="1:4">
      <c r="A3054" s="7" t="s">
        <v>74</v>
      </c>
      <c r="B3054" s="5"/>
    </row>
    <row r="3055" spans="1:4">
      <c r="A3055" s="8" t="s">
        <v>62</v>
      </c>
      <c r="B3055" s="5" t="s">
        <v>1201</v>
      </c>
    </row>
    <row r="3056" spans="1:4">
      <c r="A3056" s="9" t="s">
        <v>72</v>
      </c>
      <c r="B3056" s="5"/>
    </row>
    <row r="3057" spans="1:4">
      <c r="A3057" s="8" t="s">
        <v>62</v>
      </c>
      <c r="B3057" s="5" t="s">
        <v>1202</v>
      </c>
    </row>
    <row r="3058" spans="1:4">
      <c r="A3058" s="9" t="s">
        <v>69</v>
      </c>
      <c r="B3058" s="5"/>
    </row>
    <row r="3059" spans="1:4">
      <c r="A3059" s="8" t="s">
        <v>62</v>
      </c>
      <c r="B3059" s="5" t="s">
        <v>1203</v>
      </c>
    </row>
    <row r="3060" spans="1:4">
      <c r="A3060" s="9" t="s">
        <v>944</v>
      </c>
      <c r="B3060" s="5"/>
    </row>
    <row r="3061" spans="1:4">
      <c r="A3061" s="8" t="s">
        <v>62</v>
      </c>
      <c r="B3061" s="5" t="s">
        <v>1204</v>
      </c>
    </row>
    <row r="3062" spans="1:4">
      <c r="A3062" s="11" t="s">
        <v>75</v>
      </c>
      <c r="D3062" s="10" t="s">
        <v>1123</v>
      </c>
    </row>
    <row r="3063" spans="1:4">
      <c r="A3063" s="14" t="s">
        <v>528</v>
      </c>
      <c r="D3063" s="10"/>
    </row>
    <row r="3064" spans="1:4">
      <c r="A3064" s="12" t="s">
        <v>62</v>
      </c>
      <c r="B3064" t="s">
        <v>1022</v>
      </c>
      <c r="D3064" s="10"/>
    </row>
    <row r="3065" spans="1:4">
      <c r="A3065" s="14" t="s">
        <v>99</v>
      </c>
      <c r="D3065" s="10"/>
    </row>
    <row r="3066" spans="1:4">
      <c r="A3066" s="12" t="s">
        <v>62</v>
      </c>
      <c r="B3066" t="s">
        <v>1133</v>
      </c>
      <c r="D3066" s="10"/>
    </row>
    <row r="3067" spans="1:4">
      <c r="A3067" s="14" t="s">
        <v>475</v>
      </c>
      <c r="D3067" s="10"/>
    </row>
    <row r="3068" spans="1:4">
      <c r="A3068" s="12" t="s">
        <v>62</v>
      </c>
      <c r="B3068" s="6">
        <v>260.8</v>
      </c>
      <c r="D3068" s="10"/>
    </row>
    <row r="3069" spans="1:4">
      <c r="A3069" s="14" t="s">
        <v>101</v>
      </c>
      <c r="D3069" s="10"/>
    </row>
    <row r="3070" spans="1:4">
      <c r="A3070" s="12" t="s">
        <v>62</v>
      </c>
      <c r="B3070" s="6" t="s">
        <v>476</v>
      </c>
      <c r="D3070" s="10"/>
    </row>
    <row r="3071" spans="1:4">
      <c r="A3071" s="11" t="s">
        <v>73</v>
      </c>
      <c r="D3071" s="10">
        <v>44963</v>
      </c>
    </row>
    <row r="3072" spans="1:4">
      <c r="A3072" s="7" t="s">
        <v>70</v>
      </c>
      <c r="B3072" s="5"/>
    </row>
    <row r="3073" spans="1:4">
      <c r="A3073" s="8" t="s">
        <v>62</v>
      </c>
      <c r="B3073" t="s">
        <v>1124</v>
      </c>
    </row>
    <row r="3074" spans="1:4">
      <c r="A3074" s="8" t="s">
        <v>62</v>
      </c>
      <c r="B3074" s="5" t="s">
        <v>1125</v>
      </c>
    </row>
    <row r="3075" spans="1:4">
      <c r="A3075" s="8" t="s">
        <v>62</v>
      </c>
      <c r="B3075" s="5" t="s">
        <v>1126</v>
      </c>
    </row>
    <row r="3076" spans="1:4">
      <c r="A3076" s="9" t="s">
        <v>76</v>
      </c>
      <c r="B3076" s="5"/>
    </row>
    <row r="3077" spans="1:4">
      <c r="A3077" s="8" t="s">
        <v>62</v>
      </c>
      <c r="B3077" s="5" t="s">
        <v>1127</v>
      </c>
    </row>
    <row r="3078" spans="1:4">
      <c r="A3078" s="7" t="s">
        <v>71</v>
      </c>
      <c r="B3078" s="5"/>
    </row>
    <row r="3079" spans="1:4">
      <c r="A3079" s="8" t="s">
        <v>62</v>
      </c>
      <c r="B3079" s="5" t="s">
        <v>1128</v>
      </c>
    </row>
    <row r="3080" spans="1:4">
      <c r="A3080" s="7" t="s">
        <v>74</v>
      </c>
      <c r="B3080" s="5"/>
    </row>
    <row r="3081" spans="1:4">
      <c r="A3081" s="8" t="s">
        <v>62</v>
      </c>
      <c r="B3081" s="5" t="s">
        <v>1129</v>
      </c>
    </row>
    <row r="3082" spans="1:4">
      <c r="A3082" s="9" t="s">
        <v>72</v>
      </c>
      <c r="B3082" s="5"/>
    </row>
    <row r="3083" spans="1:4">
      <c r="A3083" s="8" t="s">
        <v>62</v>
      </c>
      <c r="B3083" s="5" t="s">
        <v>1130</v>
      </c>
    </row>
    <row r="3084" spans="1:4">
      <c r="A3084" s="9" t="s">
        <v>69</v>
      </c>
      <c r="B3084" s="5"/>
    </row>
    <row r="3085" spans="1:4">
      <c r="A3085" s="8" t="s">
        <v>62</v>
      </c>
      <c r="B3085" s="5" t="s">
        <v>1131</v>
      </c>
    </row>
    <row r="3086" spans="1:4">
      <c r="A3086" s="9" t="s">
        <v>944</v>
      </c>
      <c r="B3086" s="5"/>
    </row>
    <row r="3087" spans="1:4">
      <c r="A3087" s="8" t="s">
        <v>62</v>
      </c>
      <c r="B3087" s="5" t="s">
        <v>1132</v>
      </c>
    </row>
    <row r="3088" spans="1:4">
      <c r="A3088" s="11" t="s">
        <v>73</v>
      </c>
      <c r="D3088" s="10">
        <v>44962</v>
      </c>
    </row>
    <row r="3089" spans="1:2">
      <c r="A3089" s="7" t="s">
        <v>70</v>
      </c>
      <c r="B3089" s="5"/>
    </row>
    <row r="3090" spans="1:2">
      <c r="A3090" s="8" t="s">
        <v>62</v>
      </c>
      <c r="B3090" t="s">
        <v>1114</v>
      </c>
    </row>
    <row r="3091" spans="1:2">
      <c r="A3091" s="8" t="s">
        <v>62</v>
      </c>
      <c r="B3091" s="5" t="s">
        <v>1115</v>
      </c>
    </row>
    <row r="3092" spans="1:2">
      <c r="A3092" s="8" t="s">
        <v>62</v>
      </c>
      <c r="B3092" s="5" t="s">
        <v>1116</v>
      </c>
    </row>
    <row r="3093" spans="1:2">
      <c r="A3093" s="9" t="s">
        <v>76</v>
      </c>
      <c r="B3093" s="5"/>
    </row>
    <row r="3094" spans="1:2">
      <c r="A3094" s="8" t="s">
        <v>62</v>
      </c>
      <c r="B3094" s="5" t="s">
        <v>1117</v>
      </c>
    </row>
    <row r="3095" spans="1:2">
      <c r="A3095" s="7" t="s">
        <v>71</v>
      </c>
      <c r="B3095" s="5"/>
    </row>
    <row r="3096" spans="1:2">
      <c r="A3096" s="8" t="s">
        <v>62</v>
      </c>
      <c r="B3096" s="5" t="s">
        <v>1118</v>
      </c>
    </row>
    <row r="3097" spans="1:2">
      <c r="A3097" s="7" t="s">
        <v>74</v>
      </c>
      <c r="B3097" s="5"/>
    </row>
    <row r="3098" spans="1:2">
      <c r="A3098" s="8" t="s">
        <v>62</v>
      </c>
      <c r="B3098" s="5" t="s">
        <v>1119</v>
      </c>
    </row>
    <row r="3099" spans="1:2">
      <c r="A3099" s="9" t="s">
        <v>72</v>
      </c>
      <c r="B3099" s="5"/>
    </row>
    <row r="3100" spans="1:2">
      <c r="A3100" s="8" t="s">
        <v>62</v>
      </c>
      <c r="B3100" s="5" t="s">
        <v>1120</v>
      </c>
    </row>
    <row r="3101" spans="1:2">
      <c r="A3101" s="9" t="s">
        <v>69</v>
      </c>
      <c r="B3101" s="5"/>
    </row>
    <row r="3102" spans="1:2">
      <c r="A3102" s="8" t="s">
        <v>62</v>
      </c>
      <c r="B3102" s="5" t="s">
        <v>1121</v>
      </c>
    </row>
    <row r="3103" spans="1:2">
      <c r="A3103" s="9" t="s">
        <v>944</v>
      </c>
      <c r="B3103" s="5"/>
    </row>
    <row r="3104" spans="1:2">
      <c r="A3104" s="8" t="s">
        <v>62</v>
      </c>
      <c r="B3104" s="5" t="s">
        <v>1122</v>
      </c>
    </row>
    <row r="3105" spans="1:4">
      <c r="A3105" s="11" t="s">
        <v>73</v>
      </c>
      <c r="D3105" s="10">
        <v>44961</v>
      </c>
    </row>
    <row r="3106" spans="1:4">
      <c r="A3106" s="7" t="s">
        <v>70</v>
      </c>
      <c r="B3106" s="5"/>
    </row>
    <row r="3107" spans="1:4">
      <c r="A3107" s="8" t="s">
        <v>62</v>
      </c>
      <c r="B3107" t="s">
        <v>1102</v>
      </c>
    </row>
    <row r="3108" spans="1:4">
      <c r="A3108" s="8" t="s">
        <v>62</v>
      </c>
      <c r="B3108" s="5" t="s">
        <v>1103</v>
      </c>
    </row>
    <row r="3109" spans="1:4">
      <c r="A3109" s="8" t="s">
        <v>62</v>
      </c>
      <c r="B3109" s="5" t="s">
        <v>1101</v>
      </c>
    </row>
    <row r="3110" spans="1:4">
      <c r="A3110" s="9" t="s">
        <v>76</v>
      </c>
      <c r="B3110" s="5"/>
    </row>
    <row r="3111" spans="1:4">
      <c r="A3111" s="8" t="s">
        <v>62</v>
      </c>
      <c r="B3111" s="5" t="s">
        <v>1104</v>
      </c>
    </row>
    <row r="3112" spans="1:4">
      <c r="A3112" s="7" t="s">
        <v>71</v>
      </c>
      <c r="B3112" s="5"/>
    </row>
    <row r="3113" spans="1:4">
      <c r="A3113" s="8" t="s">
        <v>62</v>
      </c>
      <c r="B3113" s="5" t="s">
        <v>1105</v>
      </c>
    </row>
    <row r="3114" spans="1:4">
      <c r="A3114" s="7" t="s">
        <v>74</v>
      </c>
      <c r="B3114" s="5"/>
    </row>
    <row r="3115" spans="1:4">
      <c r="A3115" s="8" t="s">
        <v>62</v>
      </c>
      <c r="B3115" s="5" t="s">
        <v>1106</v>
      </c>
    </row>
    <row r="3116" spans="1:4">
      <c r="A3116" s="9" t="s">
        <v>72</v>
      </c>
      <c r="B3116" s="5"/>
    </row>
    <row r="3117" spans="1:4">
      <c r="A3117" s="8" t="s">
        <v>62</v>
      </c>
      <c r="B3117" s="5" t="s">
        <v>1107</v>
      </c>
    </row>
    <row r="3118" spans="1:4">
      <c r="A3118" s="9" t="s">
        <v>69</v>
      </c>
      <c r="B3118" s="5"/>
    </row>
    <row r="3119" spans="1:4">
      <c r="A3119" s="8" t="s">
        <v>62</v>
      </c>
      <c r="B3119" s="5" t="s">
        <v>1108</v>
      </c>
    </row>
    <row r="3120" spans="1:4">
      <c r="A3120" s="9" t="s">
        <v>944</v>
      </c>
      <c r="B3120" s="5"/>
    </row>
    <row r="3121" spans="1:4">
      <c r="A3121" s="8" t="s">
        <v>62</v>
      </c>
      <c r="B3121" s="5" t="s">
        <v>1109</v>
      </c>
    </row>
    <row r="3122" spans="1:4">
      <c r="A3122" s="11" t="s">
        <v>73</v>
      </c>
      <c r="D3122" s="10">
        <v>44960</v>
      </c>
    </row>
    <row r="3123" spans="1:4">
      <c r="A3123" s="7" t="s">
        <v>70</v>
      </c>
      <c r="B3123" s="5"/>
    </row>
    <row r="3124" spans="1:4">
      <c r="A3124" s="8" t="s">
        <v>62</v>
      </c>
      <c r="B3124" t="s">
        <v>1050</v>
      </c>
    </row>
    <row r="3125" spans="1:4">
      <c r="A3125" s="8" t="s">
        <v>62</v>
      </c>
      <c r="B3125" s="5" t="s">
        <v>570</v>
      </c>
    </row>
    <row r="3126" spans="1:4">
      <c r="A3126" s="8" t="s">
        <v>62</v>
      </c>
      <c r="B3126" s="5" t="s">
        <v>1044</v>
      </c>
    </row>
    <row r="3127" spans="1:4">
      <c r="A3127" s="9" t="s">
        <v>76</v>
      </c>
      <c r="B3127" s="5"/>
    </row>
    <row r="3128" spans="1:4">
      <c r="A3128" s="8" t="s">
        <v>62</v>
      </c>
      <c r="B3128" s="5" t="s">
        <v>798</v>
      </c>
    </row>
    <row r="3129" spans="1:4">
      <c r="A3129" s="7" t="s">
        <v>71</v>
      </c>
      <c r="B3129" s="5"/>
    </row>
    <row r="3130" spans="1:4">
      <c r="A3130" s="8" t="s">
        <v>62</v>
      </c>
      <c r="B3130" s="5" t="s">
        <v>1045</v>
      </c>
    </row>
    <row r="3131" spans="1:4">
      <c r="A3131" s="7" t="s">
        <v>74</v>
      </c>
      <c r="B3131" s="5"/>
    </row>
    <row r="3132" spans="1:4">
      <c r="A3132" s="8" t="s">
        <v>62</v>
      </c>
      <c r="B3132" s="5" t="s">
        <v>1046</v>
      </c>
    </row>
    <row r="3133" spans="1:4">
      <c r="A3133" s="9" t="s">
        <v>72</v>
      </c>
      <c r="B3133" s="5"/>
    </row>
    <row r="3134" spans="1:4">
      <c r="A3134" s="8" t="s">
        <v>62</v>
      </c>
      <c r="B3134" s="5" t="s">
        <v>1047</v>
      </c>
    </row>
    <row r="3135" spans="1:4">
      <c r="A3135" s="9" t="s">
        <v>69</v>
      </c>
      <c r="B3135" s="5"/>
    </row>
    <row r="3136" spans="1:4">
      <c r="A3136" s="8" t="s">
        <v>62</v>
      </c>
      <c r="B3136" s="5" t="s">
        <v>1048</v>
      </c>
    </row>
    <row r="3137" spans="1:4">
      <c r="A3137" s="9" t="s">
        <v>944</v>
      </c>
      <c r="B3137" s="5"/>
    </row>
    <row r="3138" spans="1:4">
      <c r="A3138" s="8" t="s">
        <v>62</v>
      </c>
      <c r="B3138" s="5" t="s">
        <v>1049</v>
      </c>
    </row>
    <row r="3139" spans="1:4">
      <c r="A3139" s="11" t="s">
        <v>73</v>
      </c>
      <c r="D3139" s="10">
        <v>44958</v>
      </c>
    </row>
    <row r="3140" spans="1:4">
      <c r="A3140" s="7" t="s">
        <v>70</v>
      </c>
      <c r="B3140" s="5"/>
    </row>
    <row r="3141" spans="1:4">
      <c r="A3141" s="8" t="s">
        <v>62</v>
      </c>
      <c r="B3141" t="s">
        <v>1035</v>
      </c>
    </row>
    <row r="3142" spans="1:4">
      <c r="A3142" s="8" t="s">
        <v>62</v>
      </c>
      <c r="B3142" s="5" t="s">
        <v>1036</v>
      </c>
    </row>
    <row r="3143" spans="1:4">
      <c r="A3143" s="8" t="s">
        <v>62</v>
      </c>
      <c r="B3143" s="5" t="s">
        <v>1037</v>
      </c>
    </row>
    <row r="3144" spans="1:4">
      <c r="A3144" s="9" t="s">
        <v>76</v>
      </c>
      <c r="B3144" s="5"/>
    </row>
    <row r="3145" spans="1:4">
      <c r="A3145" s="8" t="s">
        <v>62</v>
      </c>
      <c r="B3145" s="5" t="s">
        <v>1038</v>
      </c>
    </row>
    <row r="3146" spans="1:4">
      <c r="A3146" s="7" t="s">
        <v>71</v>
      </c>
      <c r="B3146" s="5"/>
    </row>
    <row r="3147" spans="1:4">
      <c r="A3147" s="8" t="s">
        <v>62</v>
      </c>
      <c r="B3147" s="5" t="s">
        <v>1039</v>
      </c>
    </row>
    <row r="3148" spans="1:4">
      <c r="A3148" s="7" t="s">
        <v>74</v>
      </c>
      <c r="B3148" s="5"/>
    </row>
    <row r="3149" spans="1:4">
      <c r="A3149" s="8" t="s">
        <v>62</v>
      </c>
      <c r="B3149" s="5" t="s">
        <v>1040</v>
      </c>
    </row>
    <row r="3150" spans="1:4">
      <c r="A3150" s="9" t="s">
        <v>72</v>
      </c>
      <c r="B3150" s="5"/>
    </row>
    <row r="3151" spans="1:4">
      <c r="A3151" s="8" t="s">
        <v>62</v>
      </c>
      <c r="B3151" s="5" t="s">
        <v>1041</v>
      </c>
    </row>
    <row r="3152" spans="1:4">
      <c r="A3152" s="9" t="s">
        <v>69</v>
      </c>
      <c r="B3152" s="5"/>
    </row>
    <row r="3153" spans="1:4">
      <c r="A3153" s="8" t="s">
        <v>62</v>
      </c>
      <c r="B3153" s="5" t="s">
        <v>1042</v>
      </c>
    </row>
    <row r="3154" spans="1:4">
      <c r="A3154" s="9" t="s">
        <v>944</v>
      </c>
      <c r="B3154" s="5"/>
    </row>
    <row r="3155" spans="1:4">
      <c r="A3155" s="8" t="s">
        <v>62</v>
      </c>
      <c r="B3155" s="5" t="s">
        <v>1043</v>
      </c>
    </row>
    <row r="3156" spans="1:4">
      <c r="A3156" s="11" t="s">
        <v>73</v>
      </c>
      <c r="D3156" s="10">
        <v>44958</v>
      </c>
    </row>
    <row r="3157" spans="1:4">
      <c r="A3157" s="7" t="s">
        <v>70</v>
      </c>
      <c r="B3157" s="5"/>
    </row>
    <row r="3158" spans="1:4">
      <c r="A3158" s="8" t="s">
        <v>62</v>
      </c>
      <c r="B3158" t="s">
        <v>1022</v>
      </c>
    </row>
    <row r="3159" spans="1:4">
      <c r="A3159" s="8" t="s">
        <v>62</v>
      </c>
      <c r="B3159" s="5" t="s">
        <v>1023</v>
      </c>
    </row>
    <row r="3160" spans="1:4">
      <c r="A3160" s="8" t="s">
        <v>62</v>
      </c>
      <c r="B3160" s="5" t="s">
        <v>1024</v>
      </c>
    </row>
    <row r="3161" spans="1:4">
      <c r="A3161" s="9" t="s">
        <v>76</v>
      </c>
      <c r="B3161" s="5"/>
    </row>
    <row r="3162" spans="1:4">
      <c r="A3162" s="8" t="s">
        <v>62</v>
      </c>
      <c r="B3162" s="5" t="s">
        <v>1025</v>
      </c>
    </row>
    <row r="3163" spans="1:4">
      <c r="A3163" s="7" t="s">
        <v>71</v>
      </c>
      <c r="B3163" s="5"/>
    </row>
    <row r="3164" spans="1:4">
      <c r="A3164" s="8" t="s">
        <v>62</v>
      </c>
      <c r="B3164" s="5" t="s">
        <v>629</v>
      </c>
    </row>
    <row r="3165" spans="1:4">
      <c r="A3165" s="7" t="s">
        <v>74</v>
      </c>
      <c r="B3165" s="5"/>
    </row>
    <row r="3166" spans="1:4">
      <c r="A3166" s="8" t="s">
        <v>62</v>
      </c>
      <c r="B3166" s="5" t="s">
        <v>1026</v>
      </c>
    </row>
    <row r="3167" spans="1:4">
      <c r="A3167" s="9" t="s">
        <v>72</v>
      </c>
      <c r="B3167" s="5"/>
    </row>
    <row r="3168" spans="1:4">
      <c r="A3168" s="8" t="s">
        <v>62</v>
      </c>
      <c r="B3168" s="5" t="s">
        <v>1027</v>
      </c>
    </row>
    <row r="3169" spans="1:4">
      <c r="A3169" s="9" t="s">
        <v>69</v>
      </c>
      <c r="B3169" s="5"/>
    </row>
    <row r="3170" spans="1:4">
      <c r="A3170" s="8" t="s">
        <v>62</v>
      </c>
      <c r="B3170" s="5" t="s">
        <v>1028</v>
      </c>
    </row>
    <row r="3171" spans="1:4">
      <c r="A3171" s="9" t="s">
        <v>944</v>
      </c>
      <c r="B3171" s="5"/>
    </row>
    <row r="3172" spans="1:4">
      <c r="A3172" s="8" t="s">
        <v>62</v>
      </c>
      <c r="B3172" s="5" t="s">
        <v>1029</v>
      </c>
    </row>
    <row r="3173" spans="1:4">
      <c r="A3173" s="11" t="s">
        <v>73</v>
      </c>
      <c r="D3173" s="10">
        <v>44957</v>
      </c>
    </row>
    <row r="3174" spans="1:4">
      <c r="A3174" s="7" t="s">
        <v>70</v>
      </c>
      <c r="B3174" s="5"/>
    </row>
    <row r="3175" spans="1:4">
      <c r="A3175" s="8" t="s">
        <v>62</v>
      </c>
      <c r="B3175" t="s">
        <v>1006</v>
      </c>
    </row>
    <row r="3176" spans="1:4">
      <c r="A3176" s="8" t="s">
        <v>62</v>
      </c>
      <c r="B3176" s="5" t="s">
        <v>1008</v>
      </c>
    </row>
    <row r="3177" spans="1:4">
      <c r="A3177" s="8" t="s">
        <v>62</v>
      </c>
      <c r="B3177" s="5" t="s">
        <v>1009</v>
      </c>
    </row>
    <row r="3178" spans="1:4">
      <c r="A3178" s="9" t="s">
        <v>76</v>
      </c>
      <c r="B3178" s="5"/>
    </row>
    <row r="3179" spans="1:4">
      <c r="A3179" s="8" t="s">
        <v>62</v>
      </c>
      <c r="B3179" s="5" t="s">
        <v>1010</v>
      </c>
    </row>
    <row r="3180" spans="1:4">
      <c r="A3180" s="7" t="s">
        <v>71</v>
      </c>
      <c r="B3180" s="5"/>
    </row>
    <row r="3181" spans="1:4">
      <c r="A3181" s="8" t="s">
        <v>62</v>
      </c>
      <c r="B3181" s="5" t="s">
        <v>1011</v>
      </c>
    </row>
    <row r="3182" spans="1:4">
      <c r="A3182" s="7" t="s">
        <v>74</v>
      </c>
      <c r="B3182" s="5"/>
    </row>
    <row r="3183" spans="1:4">
      <c r="A3183" s="8" t="s">
        <v>62</v>
      </c>
      <c r="B3183" s="5" t="s">
        <v>1012</v>
      </c>
    </row>
    <row r="3184" spans="1:4">
      <c r="A3184" s="9" t="s">
        <v>72</v>
      </c>
      <c r="B3184" s="5"/>
    </row>
    <row r="3185" spans="1:4">
      <c r="A3185" s="8" t="s">
        <v>62</v>
      </c>
      <c r="B3185" s="5" t="s">
        <v>1013</v>
      </c>
    </row>
    <row r="3186" spans="1:4">
      <c r="A3186" s="9" t="s">
        <v>69</v>
      </c>
      <c r="B3186" s="5"/>
    </row>
    <row r="3187" spans="1:4">
      <c r="A3187" s="8" t="s">
        <v>62</v>
      </c>
      <c r="B3187" s="5" t="s">
        <v>1014</v>
      </c>
    </row>
    <row r="3188" spans="1:4">
      <c r="A3188" s="9" t="s">
        <v>944</v>
      </c>
      <c r="B3188" s="5"/>
    </row>
    <row r="3189" spans="1:4">
      <c r="A3189" s="8" t="s">
        <v>62</v>
      </c>
      <c r="B3189" s="5" t="s">
        <v>1015</v>
      </c>
    </row>
    <row r="3190" spans="1:4">
      <c r="A3190" s="11" t="s">
        <v>75</v>
      </c>
      <c r="D3190" s="10" t="s">
        <v>962</v>
      </c>
    </row>
    <row r="3191" spans="1:4">
      <c r="A3191" s="14" t="s">
        <v>528</v>
      </c>
      <c r="D3191" s="10"/>
    </row>
    <row r="3192" spans="1:4">
      <c r="A3192" s="12" t="s">
        <v>62</v>
      </c>
      <c r="B3192" t="s">
        <v>961</v>
      </c>
      <c r="D3192" s="10"/>
    </row>
    <row r="3193" spans="1:4">
      <c r="A3193" s="14" t="s">
        <v>99</v>
      </c>
      <c r="D3193" s="10"/>
    </row>
    <row r="3194" spans="1:4">
      <c r="A3194" s="12" t="s">
        <v>62</v>
      </c>
      <c r="B3194" t="s">
        <v>628</v>
      </c>
      <c r="D3194" s="10"/>
    </row>
    <row r="3195" spans="1:4">
      <c r="A3195" s="14" t="s">
        <v>475</v>
      </c>
      <c r="D3195" s="10"/>
    </row>
    <row r="3196" spans="1:4">
      <c r="A3196" s="12" t="s">
        <v>62</v>
      </c>
      <c r="B3196" s="6">
        <v>260.2</v>
      </c>
      <c r="D3196" s="10"/>
    </row>
    <row r="3197" spans="1:4">
      <c r="A3197" s="14" t="s">
        <v>101</v>
      </c>
      <c r="D3197" s="10"/>
    </row>
    <row r="3198" spans="1:4">
      <c r="A3198" s="12" t="s">
        <v>62</v>
      </c>
      <c r="B3198" s="6" t="s">
        <v>1007</v>
      </c>
      <c r="D3198" s="10"/>
    </row>
    <row r="3199" spans="1:4">
      <c r="A3199" s="11" t="s">
        <v>73</v>
      </c>
      <c r="D3199" s="10">
        <v>44956</v>
      </c>
    </row>
    <row r="3200" spans="1:4">
      <c r="A3200" s="7" t="s">
        <v>70</v>
      </c>
      <c r="B3200" s="5"/>
    </row>
    <row r="3201" spans="1:4">
      <c r="A3201" s="8" t="s">
        <v>62</v>
      </c>
      <c r="B3201" t="s">
        <v>938</v>
      </c>
    </row>
    <row r="3202" spans="1:4">
      <c r="A3202" s="8" t="s">
        <v>62</v>
      </c>
      <c r="B3202" s="5" t="s">
        <v>937</v>
      </c>
    </row>
    <row r="3203" spans="1:4">
      <c r="A3203" s="8" t="s">
        <v>62</v>
      </c>
      <c r="B3203" s="5" t="s">
        <v>936</v>
      </c>
    </row>
    <row r="3204" spans="1:4">
      <c r="A3204" s="9" t="s">
        <v>76</v>
      </c>
      <c r="B3204" s="5"/>
    </row>
    <row r="3205" spans="1:4">
      <c r="A3205" s="8" t="s">
        <v>62</v>
      </c>
      <c r="B3205" s="5" t="s">
        <v>628</v>
      </c>
    </row>
    <row r="3206" spans="1:4">
      <c r="A3206" s="7" t="s">
        <v>71</v>
      </c>
      <c r="B3206" s="5"/>
    </row>
    <row r="3207" spans="1:4">
      <c r="A3207" s="8" t="s">
        <v>62</v>
      </c>
      <c r="B3207" s="5" t="s">
        <v>939</v>
      </c>
    </row>
    <row r="3208" spans="1:4">
      <c r="A3208" s="7" t="s">
        <v>74</v>
      </c>
      <c r="B3208" s="5"/>
    </row>
    <row r="3209" spans="1:4">
      <c r="A3209" s="8" t="s">
        <v>62</v>
      </c>
      <c r="B3209" s="5" t="s">
        <v>940</v>
      </c>
    </row>
    <row r="3210" spans="1:4">
      <c r="A3210" s="9" t="s">
        <v>72</v>
      </c>
      <c r="B3210" s="5"/>
    </row>
    <row r="3211" spans="1:4">
      <c r="A3211" s="8" t="s">
        <v>62</v>
      </c>
      <c r="B3211" s="5" t="s">
        <v>945</v>
      </c>
    </row>
    <row r="3212" spans="1:4">
      <c r="A3212" s="9" t="s">
        <v>69</v>
      </c>
      <c r="B3212" s="5"/>
    </row>
    <row r="3213" spans="1:4">
      <c r="A3213" s="8" t="s">
        <v>62</v>
      </c>
      <c r="B3213" s="5" t="s">
        <v>941</v>
      </c>
    </row>
    <row r="3214" spans="1:4">
      <c r="A3214" s="9" t="s">
        <v>944</v>
      </c>
      <c r="B3214" s="5"/>
    </row>
    <row r="3215" spans="1:4">
      <c r="A3215" s="8" t="s">
        <v>62</v>
      </c>
      <c r="B3215" s="5" t="s">
        <v>942</v>
      </c>
    </row>
    <row r="3216" spans="1:4">
      <c r="A3216" s="11" t="s">
        <v>75</v>
      </c>
      <c r="D3216" s="10" t="s">
        <v>962</v>
      </c>
    </row>
    <row r="3217" spans="1:5">
      <c r="A3217" s="14" t="s">
        <v>528</v>
      </c>
      <c r="D3217" s="10"/>
    </row>
    <row r="3218" spans="1:5">
      <c r="A3218" s="12" t="s">
        <v>62</v>
      </c>
      <c r="B3218" t="s">
        <v>961</v>
      </c>
      <c r="D3218" s="10"/>
    </row>
    <row r="3219" spans="1:5">
      <c r="A3219" s="14" t="s">
        <v>99</v>
      </c>
      <c r="D3219" s="10"/>
    </row>
    <row r="3220" spans="1:5">
      <c r="A3220" s="12" t="s">
        <v>62</v>
      </c>
      <c r="B3220" t="s">
        <v>628</v>
      </c>
      <c r="D3220" s="10"/>
    </row>
    <row r="3221" spans="1:5">
      <c r="A3221" s="14" t="s">
        <v>475</v>
      </c>
      <c r="D3221" s="10"/>
    </row>
    <row r="3222" spans="1:5">
      <c r="A3222" s="12" t="s">
        <v>62</v>
      </c>
      <c r="B3222" s="6">
        <v>260.2</v>
      </c>
      <c r="D3222" s="10"/>
    </row>
    <row r="3223" spans="1:5">
      <c r="A3223" s="14" t="s">
        <v>101</v>
      </c>
      <c r="D3223" s="10"/>
    </row>
    <row r="3224" spans="1:5">
      <c r="A3224" s="12" t="s">
        <v>62</v>
      </c>
      <c r="B3224" s="6" t="s">
        <v>1007</v>
      </c>
      <c r="D3224" s="10"/>
    </row>
    <row r="3225" spans="1:5">
      <c r="A3225" s="11" t="s">
        <v>496</v>
      </c>
      <c r="D3225" s="10" t="s">
        <v>1002</v>
      </c>
      <c r="E3225" s="11">
        <v>2023</v>
      </c>
    </row>
    <row r="3226" spans="1:5">
      <c r="A3226" s="14" t="s">
        <v>561</v>
      </c>
      <c r="D3226" s="10"/>
    </row>
    <row r="3227" spans="1:5">
      <c r="A3227" s="12" t="s">
        <v>62</v>
      </c>
      <c r="B3227" t="s">
        <v>1001</v>
      </c>
      <c r="D3227" s="10"/>
    </row>
    <row r="3228" spans="1:5">
      <c r="A3228" s="14" t="s">
        <v>497</v>
      </c>
      <c r="D3228" s="10"/>
    </row>
    <row r="3229" spans="1:5">
      <c r="A3229" s="12" t="s">
        <v>62</v>
      </c>
      <c r="B3229" s="6">
        <v>36.5</v>
      </c>
      <c r="D3229" s="10"/>
    </row>
    <row r="3230" spans="1:5">
      <c r="A3230" s="14" t="s">
        <v>498</v>
      </c>
      <c r="D3230" s="10"/>
    </row>
    <row r="3231" spans="1:5">
      <c r="A3231" s="12" t="s">
        <v>62</v>
      </c>
      <c r="B3231" s="6">
        <v>64</v>
      </c>
      <c r="D3231" s="10"/>
    </row>
    <row r="3232" spans="1:5">
      <c r="A3232" s="14" t="s">
        <v>499</v>
      </c>
      <c r="D3232" s="10"/>
    </row>
    <row r="3233" spans="1:4">
      <c r="A3233" s="12" t="s">
        <v>62</v>
      </c>
      <c r="B3233" s="6" t="s">
        <v>1003</v>
      </c>
      <c r="D3233" s="10"/>
    </row>
    <row r="3234" spans="1:4">
      <c r="A3234" s="11" t="s">
        <v>73</v>
      </c>
      <c r="D3234" s="10">
        <v>44955</v>
      </c>
    </row>
    <row r="3235" spans="1:4">
      <c r="A3235" s="7" t="s">
        <v>70</v>
      </c>
      <c r="B3235" s="5"/>
    </row>
    <row r="3236" spans="1:4">
      <c r="A3236" s="8" t="s">
        <v>62</v>
      </c>
      <c r="B3236" t="s">
        <v>930</v>
      </c>
    </row>
    <row r="3237" spans="1:4">
      <c r="A3237" s="8" t="s">
        <v>62</v>
      </c>
      <c r="B3237" s="5" t="s">
        <v>928</v>
      </c>
    </row>
    <row r="3238" spans="1:4">
      <c r="A3238" s="8" t="s">
        <v>62</v>
      </c>
      <c r="B3238" s="5" t="s">
        <v>929</v>
      </c>
    </row>
    <row r="3239" spans="1:4">
      <c r="A3239" s="9" t="s">
        <v>76</v>
      </c>
      <c r="B3239" s="5"/>
    </row>
    <row r="3240" spans="1:4">
      <c r="A3240" s="8" t="s">
        <v>62</v>
      </c>
      <c r="B3240" s="5" t="s">
        <v>931</v>
      </c>
    </row>
    <row r="3241" spans="1:4">
      <c r="A3241" s="7" t="s">
        <v>71</v>
      </c>
      <c r="B3241" s="5"/>
    </row>
    <row r="3242" spans="1:4">
      <c r="A3242" s="8" t="s">
        <v>62</v>
      </c>
      <c r="B3242" s="5" t="s">
        <v>908</v>
      </c>
    </row>
    <row r="3243" spans="1:4">
      <c r="A3243" s="7" t="s">
        <v>74</v>
      </c>
      <c r="B3243" s="5"/>
    </row>
    <row r="3244" spans="1:4">
      <c r="A3244" s="8" t="s">
        <v>62</v>
      </c>
      <c r="B3244" s="5" t="s">
        <v>932</v>
      </c>
    </row>
    <row r="3245" spans="1:4">
      <c r="A3245" s="9" t="s">
        <v>72</v>
      </c>
      <c r="B3245" s="5"/>
    </row>
    <row r="3246" spans="1:4">
      <c r="A3246" s="8" t="s">
        <v>62</v>
      </c>
      <c r="B3246" s="5" t="s">
        <v>933</v>
      </c>
    </row>
    <row r="3247" spans="1:4">
      <c r="A3247" s="9" t="s">
        <v>69</v>
      </c>
      <c r="B3247" s="5"/>
    </row>
    <row r="3248" spans="1:4">
      <c r="A3248" s="8" t="s">
        <v>62</v>
      </c>
      <c r="B3248" s="5" t="s">
        <v>934</v>
      </c>
    </row>
    <row r="3249" spans="1:4">
      <c r="A3249" s="9" t="s">
        <v>944</v>
      </c>
      <c r="B3249" s="5"/>
    </row>
    <row r="3250" spans="1:4">
      <c r="A3250" s="8" t="s">
        <v>62</v>
      </c>
      <c r="B3250" s="5" t="s">
        <v>935</v>
      </c>
    </row>
    <row r="3251" spans="1:4">
      <c r="A3251" s="11" t="s">
        <v>73</v>
      </c>
      <c r="D3251" s="10">
        <v>44954</v>
      </c>
    </row>
    <row r="3252" spans="1:4">
      <c r="A3252" s="7" t="s">
        <v>70</v>
      </c>
      <c r="B3252" s="5"/>
    </row>
    <row r="3253" spans="1:4">
      <c r="A3253" s="8" t="s">
        <v>62</v>
      </c>
      <c r="B3253" s="5" t="s">
        <v>921</v>
      </c>
    </row>
    <row r="3254" spans="1:4">
      <c r="A3254" s="8" t="s">
        <v>62</v>
      </c>
      <c r="B3254" s="5" t="s">
        <v>899</v>
      </c>
    </row>
    <row r="3255" spans="1:4">
      <c r="A3255" s="8" t="s">
        <v>62</v>
      </c>
      <c r="B3255" s="5" t="s">
        <v>922</v>
      </c>
    </row>
    <row r="3256" spans="1:4">
      <c r="A3256" s="9" t="s">
        <v>76</v>
      </c>
      <c r="B3256" s="5"/>
    </row>
    <row r="3257" spans="1:4">
      <c r="A3257" s="8" t="s">
        <v>62</v>
      </c>
      <c r="B3257" s="5" t="s">
        <v>920</v>
      </c>
    </row>
    <row r="3258" spans="1:4">
      <c r="A3258" s="7" t="s">
        <v>71</v>
      </c>
      <c r="B3258" s="5"/>
    </row>
    <row r="3259" spans="1:4">
      <c r="A3259" s="8" t="s">
        <v>62</v>
      </c>
      <c r="B3259" s="5" t="s">
        <v>923</v>
      </c>
    </row>
    <row r="3260" spans="1:4">
      <c r="A3260" s="7" t="s">
        <v>74</v>
      </c>
      <c r="B3260" s="5"/>
    </row>
    <row r="3261" spans="1:4">
      <c r="A3261" s="8" t="s">
        <v>62</v>
      </c>
      <c r="B3261" s="5" t="s">
        <v>924</v>
      </c>
    </row>
    <row r="3262" spans="1:4">
      <c r="A3262" s="9" t="s">
        <v>72</v>
      </c>
      <c r="B3262" s="5"/>
    </row>
    <row r="3263" spans="1:4">
      <c r="A3263" s="8" t="s">
        <v>62</v>
      </c>
      <c r="B3263" s="5" t="s">
        <v>925</v>
      </c>
    </row>
    <row r="3264" spans="1:4">
      <c r="A3264" s="9" t="s">
        <v>69</v>
      </c>
      <c r="B3264" s="5"/>
    </row>
    <row r="3265" spans="1:4">
      <c r="A3265" s="8" t="s">
        <v>62</v>
      </c>
      <c r="B3265" s="5" t="s">
        <v>926</v>
      </c>
    </row>
    <row r="3266" spans="1:4">
      <c r="A3266" s="9" t="s">
        <v>944</v>
      </c>
      <c r="B3266" s="5"/>
    </row>
    <row r="3267" spans="1:4">
      <c r="A3267" s="8" t="s">
        <v>62</v>
      </c>
      <c r="B3267" s="5" t="s">
        <v>927</v>
      </c>
    </row>
    <row r="3268" spans="1:4">
      <c r="A3268" s="11" t="s">
        <v>73</v>
      </c>
      <c r="D3268" s="10">
        <v>44953</v>
      </c>
    </row>
    <row r="3269" spans="1:4">
      <c r="A3269" s="7" t="s">
        <v>70</v>
      </c>
      <c r="B3269" s="5"/>
    </row>
    <row r="3270" spans="1:4">
      <c r="A3270" s="8" t="s">
        <v>62</v>
      </c>
      <c r="B3270" s="5" t="s">
        <v>905</v>
      </c>
    </row>
    <row r="3271" spans="1:4">
      <c r="A3271" s="8" t="s">
        <v>62</v>
      </c>
      <c r="B3271" s="5" t="s">
        <v>906</v>
      </c>
    </row>
    <row r="3272" spans="1:4">
      <c r="A3272" s="8" t="s">
        <v>62</v>
      </c>
      <c r="B3272" s="5" t="s">
        <v>912</v>
      </c>
    </row>
    <row r="3273" spans="1:4">
      <c r="A3273" s="9" t="s">
        <v>76</v>
      </c>
      <c r="B3273" s="5"/>
    </row>
    <row r="3274" spans="1:4">
      <c r="A3274" s="8" t="s">
        <v>62</v>
      </c>
      <c r="B3274" s="5" t="s">
        <v>907</v>
      </c>
    </row>
    <row r="3275" spans="1:4">
      <c r="A3275" s="7" t="s">
        <v>71</v>
      </c>
      <c r="B3275" s="5"/>
    </row>
    <row r="3276" spans="1:4">
      <c r="A3276" s="8" t="s">
        <v>62</v>
      </c>
      <c r="B3276" s="5" t="s">
        <v>908</v>
      </c>
    </row>
    <row r="3277" spans="1:4">
      <c r="A3277" s="7" t="s">
        <v>74</v>
      </c>
      <c r="B3277" s="5"/>
    </row>
    <row r="3278" spans="1:4">
      <c r="A3278" s="8" t="s">
        <v>62</v>
      </c>
      <c r="B3278" s="5" t="s">
        <v>909</v>
      </c>
    </row>
    <row r="3279" spans="1:4">
      <c r="A3279" s="9" t="s">
        <v>72</v>
      </c>
      <c r="B3279" s="5"/>
    </row>
    <row r="3280" spans="1:4">
      <c r="A3280" s="8" t="s">
        <v>62</v>
      </c>
      <c r="B3280" s="5" t="s">
        <v>910</v>
      </c>
    </row>
    <row r="3281" spans="1:4">
      <c r="A3281" s="9" t="s">
        <v>69</v>
      </c>
      <c r="B3281" s="5"/>
    </row>
    <row r="3282" spans="1:4">
      <c r="A3282" s="8" t="s">
        <v>62</v>
      </c>
      <c r="B3282" s="5" t="s">
        <v>911</v>
      </c>
    </row>
    <row r="3283" spans="1:4">
      <c r="A3283" s="9" t="s">
        <v>944</v>
      </c>
      <c r="B3283" s="5"/>
    </row>
    <row r="3284" spans="1:4">
      <c r="A3284" s="8" t="s">
        <v>62</v>
      </c>
      <c r="B3284" s="5" t="s">
        <v>893</v>
      </c>
    </row>
    <row r="3285" spans="1:4">
      <c r="A3285" s="11" t="s">
        <v>73</v>
      </c>
      <c r="D3285" s="10">
        <v>44952</v>
      </c>
    </row>
    <row r="3286" spans="1:4">
      <c r="A3286" s="7" t="s">
        <v>70</v>
      </c>
      <c r="B3286" s="5"/>
    </row>
    <row r="3287" spans="1:4">
      <c r="A3287" s="8" t="s">
        <v>62</v>
      </c>
      <c r="B3287" s="5" t="s">
        <v>898</v>
      </c>
    </row>
    <row r="3288" spans="1:4">
      <c r="A3288" s="8" t="s">
        <v>62</v>
      </c>
      <c r="B3288" s="5" t="s">
        <v>899</v>
      </c>
    </row>
    <row r="3289" spans="1:4">
      <c r="A3289" s="8" t="s">
        <v>62</v>
      </c>
      <c r="B3289" s="5" t="s">
        <v>897</v>
      </c>
    </row>
    <row r="3290" spans="1:4">
      <c r="A3290" s="9" t="s">
        <v>76</v>
      </c>
      <c r="B3290" s="5"/>
    </row>
    <row r="3291" spans="1:4">
      <c r="A3291" s="8" t="s">
        <v>62</v>
      </c>
      <c r="B3291" s="5" t="s">
        <v>900</v>
      </c>
    </row>
    <row r="3292" spans="1:4">
      <c r="A3292" s="7" t="s">
        <v>71</v>
      </c>
      <c r="B3292" s="5"/>
    </row>
    <row r="3293" spans="1:4">
      <c r="A3293" s="8" t="s">
        <v>62</v>
      </c>
      <c r="B3293" s="5" t="s">
        <v>889</v>
      </c>
    </row>
    <row r="3294" spans="1:4">
      <c r="A3294" s="7" t="s">
        <v>74</v>
      </c>
      <c r="B3294" s="5"/>
    </row>
    <row r="3295" spans="1:4">
      <c r="A3295" s="8" t="s">
        <v>62</v>
      </c>
      <c r="B3295" s="5" t="s">
        <v>901</v>
      </c>
    </row>
    <row r="3296" spans="1:4">
      <c r="A3296" s="9" t="s">
        <v>72</v>
      </c>
      <c r="B3296" s="5"/>
    </row>
    <row r="3297" spans="1:4">
      <c r="A3297" s="8" t="s">
        <v>62</v>
      </c>
      <c r="B3297" s="5" t="s">
        <v>902</v>
      </c>
    </row>
    <row r="3298" spans="1:4">
      <c r="A3298" s="9" t="s">
        <v>69</v>
      </c>
      <c r="B3298" s="5"/>
    </row>
    <row r="3299" spans="1:4">
      <c r="A3299" s="8" t="s">
        <v>62</v>
      </c>
      <c r="B3299" s="5" t="s">
        <v>903</v>
      </c>
    </row>
    <row r="3300" spans="1:4">
      <c r="A3300" s="9" t="s">
        <v>944</v>
      </c>
      <c r="B3300" s="5"/>
    </row>
    <row r="3301" spans="1:4">
      <c r="A3301" s="8" t="s">
        <v>62</v>
      </c>
      <c r="B3301" s="5" t="s">
        <v>904</v>
      </c>
    </row>
    <row r="3302" spans="1:4">
      <c r="A3302" s="11" t="s">
        <v>73</v>
      </c>
      <c r="D3302" s="10">
        <v>44951</v>
      </c>
    </row>
    <row r="3303" spans="1:4">
      <c r="A3303" s="7" t="s">
        <v>70</v>
      </c>
      <c r="B3303" s="5"/>
    </row>
    <row r="3304" spans="1:4">
      <c r="A3304" s="8" t="s">
        <v>62</v>
      </c>
      <c r="B3304" s="5" t="s">
        <v>885</v>
      </c>
    </row>
    <row r="3305" spans="1:4">
      <c r="A3305" s="8" t="s">
        <v>62</v>
      </c>
      <c r="B3305" s="5" t="s">
        <v>886</v>
      </c>
    </row>
    <row r="3306" spans="1:4">
      <c r="A3306" s="8" t="s">
        <v>62</v>
      </c>
      <c r="B3306" s="5" t="s">
        <v>887</v>
      </c>
    </row>
    <row r="3307" spans="1:4">
      <c r="A3307" s="9" t="s">
        <v>76</v>
      </c>
      <c r="B3307" s="5"/>
    </row>
    <row r="3308" spans="1:4">
      <c r="A3308" s="8" t="s">
        <v>62</v>
      </c>
      <c r="B3308" s="5" t="s">
        <v>888</v>
      </c>
    </row>
    <row r="3309" spans="1:4">
      <c r="A3309" s="7" t="s">
        <v>71</v>
      </c>
      <c r="B3309" s="5"/>
    </row>
    <row r="3310" spans="1:4">
      <c r="A3310" s="8" t="s">
        <v>62</v>
      </c>
      <c r="B3310" s="5" t="s">
        <v>889</v>
      </c>
    </row>
    <row r="3311" spans="1:4">
      <c r="A3311" s="7" t="s">
        <v>74</v>
      </c>
      <c r="B3311" s="5"/>
    </row>
    <row r="3312" spans="1:4">
      <c r="A3312" s="8" t="s">
        <v>62</v>
      </c>
      <c r="B3312" s="5" t="s">
        <v>890</v>
      </c>
    </row>
    <row r="3313" spans="1:4">
      <c r="A3313" s="9" t="s">
        <v>72</v>
      </c>
      <c r="B3313" s="5"/>
    </row>
    <row r="3314" spans="1:4">
      <c r="A3314" s="8" t="s">
        <v>62</v>
      </c>
      <c r="B3314" s="5" t="s">
        <v>891</v>
      </c>
    </row>
    <row r="3315" spans="1:4">
      <c r="A3315" s="9" t="s">
        <v>69</v>
      </c>
      <c r="B3315" s="5"/>
    </row>
    <row r="3316" spans="1:4">
      <c r="A3316" s="8" t="s">
        <v>62</v>
      </c>
      <c r="B3316" s="5" t="s">
        <v>892</v>
      </c>
    </row>
    <row r="3317" spans="1:4">
      <c r="A3317" s="9" t="s">
        <v>944</v>
      </c>
      <c r="B3317" s="5"/>
    </row>
    <row r="3318" spans="1:4">
      <c r="A3318" s="8" t="s">
        <v>62</v>
      </c>
      <c r="B3318" s="5" t="s">
        <v>893</v>
      </c>
    </row>
    <row r="3319" spans="1:4">
      <c r="A3319" s="11" t="s">
        <v>73</v>
      </c>
      <c r="D3319" s="10">
        <v>44950</v>
      </c>
    </row>
    <row r="3320" spans="1:4">
      <c r="A3320" s="7" t="s">
        <v>70</v>
      </c>
      <c r="B3320" s="5"/>
    </row>
    <row r="3321" spans="1:4">
      <c r="A3321" s="8" t="s">
        <v>62</v>
      </c>
      <c r="B3321" s="5" t="s">
        <v>867</v>
      </c>
    </row>
    <row r="3322" spans="1:4">
      <c r="A3322" s="8" t="s">
        <v>62</v>
      </c>
      <c r="B3322" s="5" t="s">
        <v>868</v>
      </c>
    </row>
    <row r="3323" spans="1:4">
      <c r="A3323" s="8" t="s">
        <v>62</v>
      </c>
      <c r="B3323" s="5" t="s">
        <v>869</v>
      </c>
    </row>
    <row r="3324" spans="1:4">
      <c r="A3324" s="9" t="s">
        <v>76</v>
      </c>
      <c r="B3324" s="5"/>
    </row>
    <row r="3325" spans="1:4">
      <c r="A3325" s="8" t="s">
        <v>62</v>
      </c>
      <c r="B3325" s="5" t="s">
        <v>628</v>
      </c>
    </row>
    <row r="3326" spans="1:4">
      <c r="A3326" s="7" t="s">
        <v>71</v>
      </c>
      <c r="B3326" s="5"/>
    </row>
    <row r="3327" spans="1:4">
      <c r="A3327" s="8" t="s">
        <v>62</v>
      </c>
      <c r="B3327" s="5" t="s">
        <v>579</v>
      </c>
    </row>
    <row r="3328" spans="1:4">
      <c r="A3328" s="7" t="s">
        <v>74</v>
      </c>
      <c r="B3328" s="5"/>
    </row>
    <row r="3329" spans="1:4">
      <c r="A3329" s="8" t="s">
        <v>62</v>
      </c>
      <c r="B3329" s="5" t="s">
        <v>946</v>
      </c>
    </row>
    <row r="3330" spans="1:4">
      <c r="A3330" s="9" t="s">
        <v>72</v>
      </c>
      <c r="B3330" s="5"/>
    </row>
    <row r="3331" spans="1:4">
      <c r="A3331" s="8" t="s">
        <v>62</v>
      </c>
      <c r="B3331" s="5" t="s">
        <v>870</v>
      </c>
    </row>
    <row r="3332" spans="1:4">
      <c r="A3332" s="9" t="s">
        <v>69</v>
      </c>
      <c r="B3332" s="5"/>
    </row>
    <row r="3333" spans="1:4">
      <c r="A3333" s="8" t="s">
        <v>62</v>
      </c>
      <c r="B3333" s="5" t="s">
        <v>871</v>
      </c>
    </row>
    <row r="3334" spans="1:4">
      <c r="A3334" s="9" t="s">
        <v>944</v>
      </c>
      <c r="B3334" s="5"/>
    </row>
    <row r="3335" spans="1:4">
      <c r="A3335" s="8" t="s">
        <v>62</v>
      </c>
      <c r="B3335" s="5" t="s">
        <v>872</v>
      </c>
    </row>
    <row r="3336" spans="1:4">
      <c r="A3336" s="11" t="s">
        <v>73</v>
      </c>
      <c r="D3336" s="10">
        <v>44949</v>
      </c>
    </row>
    <row r="3337" spans="1:4">
      <c r="A3337" s="7" t="s">
        <v>70</v>
      </c>
      <c r="B3337" s="5"/>
    </row>
    <row r="3338" spans="1:4">
      <c r="A3338" s="8" t="s">
        <v>62</v>
      </c>
      <c r="B3338" s="5" t="s">
        <v>825</v>
      </c>
    </row>
    <row r="3339" spans="1:4">
      <c r="A3339" s="8" t="s">
        <v>62</v>
      </c>
      <c r="B3339" s="5" t="s">
        <v>947</v>
      </c>
    </row>
    <row r="3340" spans="1:4">
      <c r="A3340" s="8" t="s">
        <v>62</v>
      </c>
      <c r="B3340" s="5" t="s">
        <v>826</v>
      </c>
    </row>
    <row r="3341" spans="1:4">
      <c r="A3341" s="9" t="s">
        <v>76</v>
      </c>
      <c r="B3341" s="5"/>
    </row>
    <row r="3342" spans="1:4">
      <c r="A3342" s="8" t="s">
        <v>62</v>
      </c>
      <c r="B3342" s="5" t="s">
        <v>827</v>
      </c>
    </row>
    <row r="3343" spans="1:4">
      <c r="A3343" s="7" t="s">
        <v>71</v>
      </c>
      <c r="B3343" s="5"/>
    </row>
    <row r="3344" spans="1:4">
      <c r="A3344" s="8" t="s">
        <v>62</v>
      </c>
      <c r="B3344" s="5" t="s">
        <v>800</v>
      </c>
    </row>
    <row r="3345" spans="1:4">
      <c r="A3345" s="7" t="s">
        <v>74</v>
      </c>
      <c r="B3345" s="5"/>
    </row>
    <row r="3346" spans="1:4">
      <c r="A3346" s="8" t="s">
        <v>62</v>
      </c>
      <c r="B3346" s="5" t="s">
        <v>828</v>
      </c>
    </row>
    <row r="3347" spans="1:4">
      <c r="A3347" s="9" t="s">
        <v>72</v>
      </c>
      <c r="B3347" s="5"/>
    </row>
    <row r="3348" spans="1:4">
      <c r="A3348" s="8" t="s">
        <v>62</v>
      </c>
      <c r="B3348" s="5" t="s">
        <v>829</v>
      </c>
    </row>
    <row r="3349" spans="1:4">
      <c r="A3349" s="9" t="s">
        <v>69</v>
      </c>
      <c r="B3349" s="5"/>
    </row>
    <row r="3350" spans="1:4">
      <c r="A3350" s="8" t="s">
        <v>62</v>
      </c>
      <c r="B3350" s="5" t="s">
        <v>830</v>
      </c>
    </row>
    <row r="3351" spans="1:4">
      <c r="A3351" s="9" t="s">
        <v>944</v>
      </c>
      <c r="B3351" s="5"/>
    </row>
    <row r="3352" spans="1:4">
      <c r="A3352" s="8" t="s">
        <v>62</v>
      </c>
      <c r="B3352" s="5" t="s">
        <v>831</v>
      </c>
    </row>
    <row r="3353" spans="1:4">
      <c r="A3353" s="11" t="s">
        <v>75</v>
      </c>
      <c r="D3353" s="10" t="s">
        <v>833</v>
      </c>
    </row>
    <row r="3354" spans="1:4">
      <c r="A3354" s="14" t="s">
        <v>528</v>
      </c>
      <c r="D3354" s="10"/>
    </row>
    <row r="3355" spans="1:4">
      <c r="A3355" s="12" t="s">
        <v>62</v>
      </c>
      <c r="B3355" t="s">
        <v>648</v>
      </c>
      <c r="D3355" s="10"/>
    </row>
    <row r="3356" spans="1:4">
      <c r="A3356" s="14" t="s">
        <v>99</v>
      </c>
      <c r="D3356" s="10"/>
    </row>
    <row r="3357" spans="1:4">
      <c r="A3357" s="12" t="s">
        <v>62</v>
      </c>
      <c r="B3357" t="s">
        <v>832</v>
      </c>
      <c r="D3357" s="10"/>
    </row>
    <row r="3358" spans="1:4">
      <c r="A3358" s="14" t="s">
        <v>475</v>
      </c>
      <c r="D3358" s="10"/>
    </row>
    <row r="3359" spans="1:4">
      <c r="A3359" s="12" t="s">
        <v>62</v>
      </c>
      <c r="B3359" s="6">
        <v>263.39999999999998</v>
      </c>
      <c r="D3359" s="10"/>
    </row>
    <row r="3360" spans="1:4">
      <c r="A3360" s="14" t="s">
        <v>101</v>
      </c>
      <c r="D3360" s="10"/>
    </row>
    <row r="3361" spans="1:4">
      <c r="A3361" s="12" t="s">
        <v>62</v>
      </c>
      <c r="B3361" s="6" t="s">
        <v>861</v>
      </c>
      <c r="D3361" s="10"/>
    </row>
    <row r="3362" spans="1:4">
      <c r="A3362" s="11" t="s">
        <v>73</v>
      </c>
      <c r="D3362" s="10">
        <v>44948</v>
      </c>
    </row>
    <row r="3363" spans="1:4">
      <c r="A3363" s="7" t="s">
        <v>70</v>
      </c>
      <c r="B3363" s="5"/>
    </row>
    <row r="3364" spans="1:4">
      <c r="A3364" s="8" t="s">
        <v>62</v>
      </c>
      <c r="B3364" s="5" t="s">
        <v>797</v>
      </c>
    </row>
    <row r="3365" spans="1:4">
      <c r="A3365" s="8" t="s">
        <v>62</v>
      </c>
      <c r="B3365" s="5" t="s">
        <v>798</v>
      </c>
    </row>
    <row r="3366" spans="1:4">
      <c r="A3366" s="8" t="s">
        <v>62</v>
      </c>
      <c r="B3366" s="5" t="s">
        <v>799</v>
      </c>
    </row>
    <row r="3367" spans="1:4">
      <c r="A3367" s="9" t="s">
        <v>76</v>
      </c>
      <c r="B3367" s="5"/>
    </row>
    <row r="3368" spans="1:4">
      <c r="A3368" s="8" t="s">
        <v>62</v>
      </c>
      <c r="B3368" s="5" t="s">
        <v>798</v>
      </c>
    </row>
    <row r="3369" spans="1:4">
      <c r="A3369" s="7" t="s">
        <v>71</v>
      </c>
      <c r="B3369" s="5"/>
    </row>
    <row r="3370" spans="1:4">
      <c r="A3370" s="8" t="s">
        <v>62</v>
      </c>
      <c r="B3370" s="5" t="s">
        <v>800</v>
      </c>
    </row>
    <row r="3371" spans="1:4">
      <c r="A3371" s="7" t="s">
        <v>74</v>
      </c>
      <c r="B3371" s="5"/>
    </row>
    <row r="3372" spans="1:4">
      <c r="A3372" s="8" t="s">
        <v>62</v>
      </c>
      <c r="B3372" s="5" t="s">
        <v>801</v>
      </c>
    </row>
    <row r="3373" spans="1:4">
      <c r="A3373" s="9" t="s">
        <v>72</v>
      </c>
      <c r="B3373" s="5"/>
    </row>
    <row r="3374" spans="1:4">
      <c r="A3374" s="8" t="s">
        <v>62</v>
      </c>
      <c r="B3374" s="5" t="s">
        <v>802</v>
      </c>
    </row>
    <row r="3375" spans="1:4">
      <c r="A3375" s="9" t="s">
        <v>69</v>
      </c>
      <c r="B3375" s="5"/>
    </row>
    <row r="3376" spans="1:4">
      <c r="A3376" s="8" t="s">
        <v>62</v>
      </c>
      <c r="B3376" s="5" t="s">
        <v>803</v>
      </c>
    </row>
    <row r="3377" spans="1:4">
      <c r="A3377" s="9" t="s">
        <v>944</v>
      </c>
      <c r="B3377" s="5"/>
    </row>
    <row r="3378" spans="1:4">
      <c r="A3378" s="8" t="s">
        <v>62</v>
      </c>
      <c r="B3378" s="5" t="s">
        <v>804</v>
      </c>
    </row>
    <row r="3379" spans="1:4">
      <c r="A3379" s="11" t="s">
        <v>73</v>
      </c>
      <c r="D3379" s="10">
        <v>44947</v>
      </c>
    </row>
    <row r="3380" spans="1:4">
      <c r="A3380" s="7" t="s">
        <v>70</v>
      </c>
      <c r="B3380" s="5"/>
    </row>
    <row r="3381" spans="1:4">
      <c r="A3381" s="8" t="s">
        <v>62</v>
      </c>
      <c r="B3381" s="5" t="s">
        <v>789</v>
      </c>
    </row>
    <row r="3382" spans="1:4">
      <c r="A3382" s="8" t="s">
        <v>62</v>
      </c>
      <c r="B3382" s="5" t="s">
        <v>790</v>
      </c>
    </row>
    <row r="3383" spans="1:4">
      <c r="A3383" s="8" t="s">
        <v>62</v>
      </c>
      <c r="B3383" s="5" t="s">
        <v>791</v>
      </c>
    </row>
    <row r="3384" spans="1:4">
      <c r="A3384" s="9" t="s">
        <v>76</v>
      </c>
      <c r="B3384" s="5"/>
    </row>
    <row r="3385" spans="1:4">
      <c r="A3385" s="8" t="s">
        <v>62</v>
      </c>
      <c r="B3385" s="5" t="s">
        <v>792</v>
      </c>
    </row>
    <row r="3386" spans="1:4">
      <c r="A3386" s="7" t="s">
        <v>71</v>
      </c>
      <c r="B3386" s="5"/>
    </row>
    <row r="3387" spans="1:4">
      <c r="A3387" s="8" t="s">
        <v>62</v>
      </c>
      <c r="B3387" s="5" t="s">
        <v>793</v>
      </c>
    </row>
    <row r="3388" spans="1:4">
      <c r="A3388" s="7" t="s">
        <v>74</v>
      </c>
      <c r="B3388" s="5"/>
    </row>
    <row r="3389" spans="1:4">
      <c r="A3389" s="8" t="s">
        <v>62</v>
      </c>
      <c r="B3389" s="5" t="s">
        <v>794</v>
      </c>
    </row>
    <row r="3390" spans="1:4">
      <c r="A3390" s="9" t="s">
        <v>72</v>
      </c>
      <c r="B3390" s="5"/>
    </row>
    <row r="3391" spans="1:4">
      <c r="A3391" s="8" t="s">
        <v>62</v>
      </c>
      <c r="B3391" s="5" t="s">
        <v>948</v>
      </c>
    </row>
    <row r="3392" spans="1:4">
      <c r="A3392" s="9" t="s">
        <v>69</v>
      </c>
      <c r="B3392" s="5"/>
    </row>
    <row r="3393" spans="1:4">
      <c r="A3393" s="8" t="s">
        <v>62</v>
      </c>
      <c r="B3393" s="5" t="s">
        <v>795</v>
      </c>
    </row>
    <row r="3394" spans="1:4">
      <c r="A3394" s="9" t="s">
        <v>944</v>
      </c>
      <c r="B3394" s="5"/>
    </row>
    <row r="3395" spans="1:4">
      <c r="A3395" s="8" t="s">
        <v>62</v>
      </c>
      <c r="B3395" s="5" t="s">
        <v>796</v>
      </c>
    </row>
    <row r="3396" spans="1:4">
      <c r="A3396" s="11" t="s">
        <v>73</v>
      </c>
      <c r="D3396" s="10">
        <v>44946</v>
      </c>
    </row>
    <row r="3397" spans="1:4">
      <c r="A3397" s="7" t="s">
        <v>70</v>
      </c>
      <c r="B3397" s="5"/>
    </row>
    <row r="3398" spans="1:4">
      <c r="A3398" s="8" t="s">
        <v>62</v>
      </c>
      <c r="B3398" s="5" t="s">
        <v>782</v>
      </c>
    </row>
    <row r="3399" spans="1:4">
      <c r="A3399" s="8" t="s">
        <v>62</v>
      </c>
      <c r="B3399" s="5" t="s">
        <v>781</v>
      </c>
    </row>
    <row r="3400" spans="1:4">
      <c r="A3400" s="8" t="s">
        <v>62</v>
      </c>
      <c r="B3400" s="5" t="s">
        <v>783</v>
      </c>
    </row>
    <row r="3401" spans="1:4">
      <c r="A3401" s="9" t="s">
        <v>76</v>
      </c>
      <c r="B3401" s="5"/>
    </row>
    <row r="3402" spans="1:4">
      <c r="A3402" s="8" t="s">
        <v>62</v>
      </c>
      <c r="B3402" s="5" t="s">
        <v>784</v>
      </c>
    </row>
    <row r="3403" spans="1:4">
      <c r="A3403" s="7" t="s">
        <v>71</v>
      </c>
      <c r="B3403" s="5"/>
    </row>
    <row r="3404" spans="1:4">
      <c r="A3404" s="8" t="s">
        <v>62</v>
      </c>
      <c r="B3404" s="5" t="s">
        <v>481</v>
      </c>
    </row>
    <row r="3405" spans="1:4">
      <c r="A3405" s="7" t="s">
        <v>74</v>
      </c>
      <c r="B3405" s="5"/>
    </row>
    <row r="3406" spans="1:4">
      <c r="A3406" s="8" t="s">
        <v>62</v>
      </c>
      <c r="B3406" s="5" t="s">
        <v>785</v>
      </c>
    </row>
    <row r="3407" spans="1:4">
      <c r="A3407" s="9" t="s">
        <v>72</v>
      </c>
      <c r="B3407" s="5"/>
    </row>
    <row r="3408" spans="1:4">
      <c r="A3408" s="8" t="s">
        <v>62</v>
      </c>
      <c r="B3408" s="5" t="s">
        <v>786</v>
      </c>
    </row>
    <row r="3409" spans="1:4">
      <c r="A3409" s="9" t="s">
        <v>69</v>
      </c>
      <c r="B3409" s="5"/>
    </row>
    <row r="3410" spans="1:4">
      <c r="A3410" s="8" t="s">
        <v>62</v>
      </c>
      <c r="B3410" s="5" t="s">
        <v>787</v>
      </c>
    </row>
    <row r="3411" spans="1:4">
      <c r="A3411" s="9" t="s">
        <v>944</v>
      </c>
      <c r="B3411" s="5"/>
    </row>
    <row r="3412" spans="1:4">
      <c r="A3412" s="8" t="s">
        <v>62</v>
      </c>
      <c r="B3412" s="5" t="s">
        <v>788</v>
      </c>
    </row>
    <row r="3413" spans="1:4">
      <c r="A3413" s="11" t="s">
        <v>73</v>
      </c>
      <c r="D3413" s="10">
        <v>44945</v>
      </c>
    </row>
    <row r="3414" spans="1:4">
      <c r="A3414" s="7" t="s">
        <v>70</v>
      </c>
      <c r="B3414" s="5"/>
    </row>
    <row r="3415" spans="1:4">
      <c r="A3415" s="8" t="s">
        <v>62</v>
      </c>
      <c r="B3415" s="5" t="s">
        <v>648</v>
      </c>
    </row>
    <row r="3416" spans="1:4">
      <c r="A3416" s="8" t="s">
        <v>62</v>
      </c>
      <c r="B3416" s="5" t="s">
        <v>649</v>
      </c>
    </row>
    <row r="3417" spans="1:4">
      <c r="A3417" s="8" t="s">
        <v>62</v>
      </c>
      <c r="B3417" s="5" t="s">
        <v>650</v>
      </c>
    </row>
    <row r="3418" spans="1:4">
      <c r="A3418" s="9" t="s">
        <v>76</v>
      </c>
      <c r="B3418" s="5"/>
    </row>
    <row r="3419" spans="1:4">
      <c r="A3419" s="8" t="s">
        <v>62</v>
      </c>
      <c r="B3419" s="5" t="s">
        <v>651</v>
      </c>
    </row>
    <row r="3420" spans="1:4">
      <c r="A3420" s="7" t="s">
        <v>71</v>
      </c>
      <c r="B3420" s="5"/>
    </row>
    <row r="3421" spans="1:4">
      <c r="A3421" s="8" t="s">
        <v>62</v>
      </c>
      <c r="B3421" s="5" t="s">
        <v>652</v>
      </c>
    </row>
    <row r="3422" spans="1:4">
      <c r="A3422" s="7" t="s">
        <v>74</v>
      </c>
      <c r="B3422" s="5"/>
    </row>
    <row r="3423" spans="1:4">
      <c r="A3423" s="8" t="s">
        <v>62</v>
      </c>
      <c r="B3423" s="5" t="s">
        <v>653</v>
      </c>
    </row>
    <row r="3424" spans="1:4">
      <c r="A3424" s="9" t="s">
        <v>72</v>
      </c>
      <c r="B3424" s="5"/>
    </row>
    <row r="3425" spans="1:4">
      <c r="A3425" s="8" t="s">
        <v>62</v>
      </c>
      <c r="B3425" s="5" t="s">
        <v>654</v>
      </c>
    </row>
    <row r="3426" spans="1:4">
      <c r="A3426" s="9" t="s">
        <v>69</v>
      </c>
      <c r="B3426" s="5"/>
    </row>
    <row r="3427" spans="1:4">
      <c r="A3427" s="8" t="s">
        <v>62</v>
      </c>
      <c r="B3427" s="5" t="s">
        <v>655</v>
      </c>
    </row>
    <row r="3428" spans="1:4">
      <c r="A3428" s="9" t="s">
        <v>944</v>
      </c>
      <c r="B3428" s="5"/>
    </row>
    <row r="3429" spans="1:4">
      <c r="A3429" s="8" t="s">
        <v>62</v>
      </c>
      <c r="B3429" s="5" t="s">
        <v>656</v>
      </c>
    </row>
    <row r="3430" spans="1:4">
      <c r="A3430" s="11" t="s">
        <v>73</v>
      </c>
      <c r="D3430" s="10">
        <v>44944</v>
      </c>
    </row>
    <row r="3431" spans="1:4">
      <c r="A3431" s="7" t="s">
        <v>70</v>
      </c>
      <c r="B3431" s="5"/>
    </row>
    <row r="3432" spans="1:4">
      <c r="A3432" s="8" t="s">
        <v>62</v>
      </c>
      <c r="B3432" s="5" t="s">
        <v>636</v>
      </c>
    </row>
    <row r="3433" spans="1:4">
      <c r="A3433" s="8" t="s">
        <v>62</v>
      </c>
      <c r="B3433" s="5" t="s">
        <v>635</v>
      </c>
    </row>
    <row r="3434" spans="1:4">
      <c r="A3434" s="8" t="s">
        <v>62</v>
      </c>
      <c r="B3434" s="5" t="s">
        <v>637</v>
      </c>
    </row>
    <row r="3435" spans="1:4">
      <c r="A3435" s="9" t="s">
        <v>76</v>
      </c>
      <c r="B3435" s="5"/>
    </row>
    <row r="3436" spans="1:4">
      <c r="A3436" s="8" t="s">
        <v>62</v>
      </c>
      <c r="B3436" s="5" t="s">
        <v>638</v>
      </c>
    </row>
    <row r="3437" spans="1:4">
      <c r="A3437" s="7" t="s">
        <v>71</v>
      </c>
      <c r="B3437" s="5"/>
    </row>
    <row r="3438" spans="1:4">
      <c r="A3438" s="8" t="s">
        <v>62</v>
      </c>
      <c r="B3438" s="5" t="s">
        <v>639</v>
      </c>
    </row>
    <row r="3439" spans="1:4">
      <c r="A3439" s="7" t="s">
        <v>74</v>
      </c>
      <c r="B3439" s="5"/>
    </row>
    <row r="3440" spans="1:4">
      <c r="A3440" s="8" t="s">
        <v>62</v>
      </c>
      <c r="B3440" s="5" t="s">
        <v>640</v>
      </c>
    </row>
    <row r="3441" spans="1:4">
      <c r="A3441" s="9" t="s">
        <v>72</v>
      </c>
      <c r="B3441" s="5"/>
    </row>
    <row r="3442" spans="1:4">
      <c r="A3442" s="8" t="s">
        <v>62</v>
      </c>
      <c r="B3442" s="5" t="s">
        <v>641</v>
      </c>
    </row>
    <row r="3443" spans="1:4">
      <c r="A3443" s="9" t="s">
        <v>69</v>
      </c>
      <c r="B3443" s="5"/>
    </row>
    <row r="3444" spans="1:4">
      <c r="A3444" s="8" t="s">
        <v>62</v>
      </c>
      <c r="B3444" s="5" t="s">
        <v>642</v>
      </c>
    </row>
    <row r="3445" spans="1:4">
      <c r="A3445" s="9" t="s">
        <v>944</v>
      </c>
      <c r="B3445" s="5"/>
    </row>
    <row r="3446" spans="1:4">
      <c r="A3446" s="8" t="s">
        <v>62</v>
      </c>
      <c r="B3446" s="5" t="s">
        <v>643</v>
      </c>
    </row>
    <row r="3447" spans="1:4">
      <c r="A3447" s="11" t="s">
        <v>73</v>
      </c>
      <c r="D3447" s="10">
        <v>44943</v>
      </c>
    </row>
    <row r="3448" spans="1:4">
      <c r="A3448" s="7" t="s">
        <v>70</v>
      </c>
      <c r="B3448" s="5"/>
    </row>
    <row r="3449" spans="1:4">
      <c r="A3449" s="8" t="s">
        <v>62</v>
      </c>
      <c r="B3449" s="5" t="s">
        <v>626</v>
      </c>
    </row>
    <row r="3450" spans="1:4">
      <c r="A3450" s="8" t="s">
        <v>62</v>
      </c>
      <c r="B3450" s="5" t="s">
        <v>625</v>
      </c>
    </row>
    <row r="3451" spans="1:4">
      <c r="A3451" s="8" t="s">
        <v>62</v>
      </c>
      <c r="B3451" s="5" t="s">
        <v>627</v>
      </c>
    </row>
    <row r="3452" spans="1:4">
      <c r="A3452" s="9" t="s">
        <v>76</v>
      </c>
      <c r="B3452" s="5"/>
    </row>
    <row r="3453" spans="1:4">
      <c r="A3453" s="8" t="s">
        <v>62</v>
      </c>
      <c r="B3453" s="5" t="s">
        <v>628</v>
      </c>
    </row>
    <row r="3454" spans="1:4">
      <c r="A3454" s="7" t="s">
        <v>71</v>
      </c>
      <c r="B3454" s="5"/>
    </row>
    <row r="3455" spans="1:4">
      <c r="A3455" s="8" t="s">
        <v>62</v>
      </c>
      <c r="B3455" s="5" t="s">
        <v>629</v>
      </c>
    </row>
    <row r="3456" spans="1:4">
      <c r="A3456" s="7" t="s">
        <v>74</v>
      </c>
      <c r="B3456" s="5"/>
    </row>
    <row r="3457" spans="1:4">
      <c r="A3457" s="8" t="s">
        <v>62</v>
      </c>
      <c r="B3457" s="5" t="s">
        <v>630</v>
      </c>
    </row>
    <row r="3458" spans="1:4">
      <c r="A3458" s="9" t="s">
        <v>72</v>
      </c>
      <c r="B3458" s="5"/>
    </row>
    <row r="3459" spans="1:4">
      <c r="A3459" s="8" t="s">
        <v>62</v>
      </c>
      <c r="B3459" s="5" t="s">
        <v>631</v>
      </c>
    </row>
    <row r="3460" spans="1:4">
      <c r="A3460" s="9" t="s">
        <v>69</v>
      </c>
      <c r="B3460" s="5"/>
    </row>
    <row r="3461" spans="1:4">
      <c r="A3461" s="8" t="s">
        <v>62</v>
      </c>
      <c r="B3461" s="5" t="s">
        <v>632</v>
      </c>
    </row>
    <row r="3462" spans="1:4">
      <c r="A3462" s="9" t="s">
        <v>944</v>
      </c>
      <c r="B3462" s="5"/>
    </row>
    <row r="3463" spans="1:4">
      <c r="A3463" s="8" t="s">
        <v>62</v>
      </c>
      <c r="B3463" s="5" t="s">
        <v>633</v>
      </c>
    </row>
    <row r="3464" spans="1:4">
      <c r="A3464" s="11" t="s">
        <v>75</v>
      </c>
      <c r="D3464" s="10" t="s">
        <v>593</v>
      </c>
    </row>
    <row r="3465" spans="1:4">
      <c r="A3465" s="14" t="s">
        <v>528</v>
      </c>
      <c r="D3465" s="10"/>
    </row>
    <row r="3466" spans="1:4">
      <c r="A3466" s="12" t="s">
        <v>62</v>
      </c>
      <c r="B3466" t="s">
        <v>594</v>
      </c>
      <c r="D3466" s="10"/>
    </row>
    <row r="3467" spans="1:4">
      <c r="A3467" s="14" t="s">
        <v>99</v>
      </c>
      <c r="D3467" s="10"/>
    </row>
    <row r="3468" spans="1:4">
      <c r="A3468" s="12" t="s">
        <v>62</v>
      </c>
      <c r="B3468" t="s">
        <v>595</v>
      </c>
      <c r="D3468" s="10"/>
    </row>
    <row r="3469" spans="1:4">
      <c r="A3469" s="14" t="s">
        <v>475</v>
      </c>
      <c r="D3469" s="10"/>
    </row>
    <row r="3470" spans="1:4">
      <c r="A3470" s="12" t="s">
        <v>62</v>
      </c>
      <c r="B3470" s="6">
        <v>262.2</v>
      </c>
      <c r="D3470" s="10"/>
    </row>
    <row r="3471" spans="1:4">
      <c r="A3471" s="14" t="s">
        <v>101</v>
      </c>
      <c r="D3471" s="10"/>
    </row>
    <row r="3472" spans="1:4">
      <c r="A3472" s="12" t="s">
        <v>62</v>
      </c>
      <c r="B3472" s="6" t="s">
        <v>860</v>
      </c>
      <c r="D3472" s="10"/>
    </row>
    <row r="3473" spans="1:4">
      <c r="A3473" s="11" t="s">
        <v>73</v>
      </c>
      <c r="D3473" s="10">
        <v>44942</v>
      </c>
    </row>
    <row r="3474" spans="1:4">
      <c r="A3474" s="7" t="s">
        <v>70</v>
      </c>
      <c r="B3474" s="5"/>
    </row>
    <row r="3475" spans="1:4">
      <c r="A3475" s="8" t="s">
        <v>62</v>
      </c>
      <c r="B3475" s="5" t="s">
        <v>585</v>
      </c>
    </row>
    <row r="3476" spans="1:4">
      <c r="A3476" s="8" t="s">
        <v>62</v>
      </c>
      <c r="B3476" s="5" t="s">
        <v>586</v>
      </c>
    </row>
    <row r="3477" spans="1:4">
      <c r="A3477" s="8" t="s">
        <v>62</v>
      </c>
      <c r="B3477" s="5" t="s">
        <v>587</v>
      </c>
    </row>
    <row r="3478" spans="1:4">
      <c r="A3478" s="9" t="s">
        <v>76</v>
      </c>
      <c r="B3478" s="5"/>
    </row>
    <row r="3479" spans="1:4">
      <c r="A3479" s="8" t="s">
        <v>62</v>
      </c>
      <c r="B3479" s="5" t="s">
        <v>588</v>
      </c>
    </row>
    <row r="3480" spans="1:4">
      <c r="A3480" s="7" t="s">
        <v>71</v>
      </c>
      <c r="B3480" s="5"/>
    </row>
    <row r="3481" spans="1:4">
      <c r="A3481" s="8" t="s">
        <v>62</v>
      </c>
      <c r="B3481" s="5" t="s">
        <v>949</v>
      </c>
    </row>
    <row r="3482" spans="1:4">
      <c r="A3482" s="7" t="s">
        <v>74</v>
      </c>
      <c r="B3482" s="5"/>
    </row>
    <row r="3483" spans="1:4">
      <c r="A3483" s="8" t="s">
        <v>62</v>
      </c>
      <c r="B3483" s="5" t="s">
        <v>589</v>
      </c>
    </row>
    <row r="3484" spans="1:4">
      <c r="A3484" s="9" t="s">
        <v>72</v>
      </c>
      <c r="B3484" s="5"/>
    </row>
    <row r="3485" spans="1:4">
      <c r="A3485" s="8" t="s">
        <v>62</v>
      </c>
      <c r="B3485" s="5" t="s">
        <v>590</v>
      </c>
    </row>
    <row r="3486" spans="1:4">
      <c r="A3486" s="9" t="s">
        <v>69</v>
      </c>
      <c r="B3486" s="5"/>
    </row>
    <row r="3487" spans="1:4">
      <c r="A3487" s="8" t="s">
        <v>62</v>
      </c>
      <c r="B3487" s="5" t="s">
        <v>591</v>
      </c>
    </row>
    <row r="3488" spans="1:4">
      <c r="A3488" s="9" t="s">
        <v>944</v>
      </c>
      <c r="B3488" s="5"/>
    </row>
    <row r="3489" spans="1:4">
      <c r="A3489" s="8" t="s">
        <v>62</v>
      </c>
      <c r="B3489" s="5" t="s">
        <v>592</v>
      </c>
    </row>
    <row r="3490" spans="1:4">
      <c r="A3490" s="11" t="s">
        <v>73</v>
      </c>
      <c r="D3490" s="10">
        <v>44941</v>
      </c>
    </row>
    <row r="3491" spans="1:4">
      <c r="A3491" s="7" t="s">
        <v>70</v>
      </c>
      <c r="B3491" s="5"/>
    </row>
    <row r="3492" spans="1:4">
      <c r="A3492" s="8" t="s">
        <v>62</v>
      </c>
      <c r="B3492" s="5" t="s">
        <v>576</v>
      </c>
    </row>
    <row r="3493" spans="1:4">
      <c r="A3493" s="8" t="s">
        <v>62</v>
      </c>
      <c r="B3493" s="5" t="s">
        <v>577</v>
      </c>
    </row>
    <row r="3494" spans="1:4">
      <c r="A3494" s="8" t="s">
        <v>62</v>
      </c>
      <c r="B3494" s="5" t="s">
        <v>578</v>
      </c>
    </row>
    <row r="3495" spans="1:4">
      <c r="A3495" s="9" t="s">
        <v>76</v>
      </c>
      <c r="B3495" s="5"/>
    </row>
    <row r="3496" spans="1:4">
      <c r="A3496" s="8" t="s">
        <v>62</v>
      </c>
      <c r="B3496" s="5" t="s">
        <v>950</v>
      </c>
    </row>
    <row r="3497" spans="1:4">
      <c r="A3497" s="7" t="s">
        <v>71</v>
      </c>
      <c r="B3497" s="5"/>
    </row>
    <row r="3498" spans="1:4">
      <c r="A3498" s="8" t="s">
        <v>62</v>
      </c>
      <c r="B3498" s="5" t="s">
        <v>579</v>
      </c>
    </row>
    <row r="3499" spans="1:4">
      <c r="A3499" s="7" t="s">
        <v>74</v>
      </c>
      <c r="B3499" s="5"/>
    </row>
    <row r="3500" spans="1:4">
      <c r="A3500" s="8" t="s">
        <v>62</v>
      </c>
      <c r="B3500" s="5" t="s">
        <v>580</v>
      </c>
    </row>
    <row r="3501" spans="1:4">
      <c r="A3501" s="9" t="s">
        <v>72</v>
      </c>
      <c r="B3501" s="5"/>
    </row>
    <row r="3502" spans="1:4">
      <c r="A3502" s="8" t="s">
        <v>62</v>
      </c>
      <c r="B3502" s="5" t="s">
        <v>581</v>
      </c>
    </row>
    <row r="3503" spans="1:4">
      <c r="A3503" s="9" t="s">
        <v>69</v>
      </c>
      <c r="B3503" s="5"/>
    </row>
    <row r="3504" spans="1:4">
      <c r="A3504" s="8" t="s">
        <v>62</v>
      </c>
      <c r="B3504" s="5" t="s">
        <v>582</v>
      </c>
    </row>
    <row r="3505" spans="1:4">
      <c r="A3505" s="9" t="s">
        <v>944</v>
      </c>
      <c r="B3505" s="5"/>
    </row>
    <row r="3506" spans="1:4">
      <c r="A3506" s="8" t="s">
        <v>62</v>
      </c>
      <c r="B3506" s="5" t="s">
        <v>583</v>
      </c>
    </row>
    <row r="3507" spans="1:4">
      <c r="A3507" s="11" t="s">
        <v>73</v>
      </c>
      <c r="D3507" s="10">
        <v>44940</v>
      </c>
    </row>
    <row r="3508" spans="1:4">
      <c r="A3508" s="7" t="s">
        <v>70</v>
      </c>
      <c r="B3508" s="5"/>
    </row>
    <row r="3509" spans="1:4">
      <c r="A3509" s="8" t="s">
        <v>62</v>
      </c>
      <c r="B3509" s="5" t="s">
        <v>568</v>
      </c>
    </row>
    <row r="3510" spans="1:4">
      <c r="A3510" s="8" t="s">
        <v>62</v>
      </c>
      <c r="B3510" s="5" t="s">
        <v>569</v>
      </c>
    </row>
    <row r="3511" spans="1:4">
      <c r="A3511" s="8" t="s">
        <v>62</v>
      </c>
      <c r="B3511" s="5" t="s">
        <v>570</v>
      </c>
    </row>
    <row r="3512" spans="1:4">
      <c r="A3512" s="9" t="s">
        <v>76</v>
      </c>
      <c r="B3512" s="5"/>
    </row>
    <row r="3513" spans="1:4">
      <c r="A3513" s="8" t="s">
        <v>62</v>
      </c>
      <c r="B3513" s="5" t="s">
        <v>571</v>
      </c>
    </row>
    <row r="3514" spans="1:4">
      <c r="A3514" s="7" t="s">
        <v>71</v>
      </c>
      <c r="B3514" s="5"/>
    </row>
    <row r="3515" spans="1:4">
      <c r="A3515" s="8" t="s">
        <v>62</v>
      </c>
      <c r="B3515" s="5" t="s">
        <v>951</v>
      </c>
    </row>
    <row r="3516" spans="1:4">
      <c r="A3516" s="7" t="s">
        <v>74</v>
      </c>
      <c r="B3516" s="5"/>
    </row>
    <row r="3517" spans="1:4">
      <c r="A3517" s="8" t="s">
        <v>62</v>
      </c>
      <c r="B3517" s="5" t="s">
        <v>572</v>
      </c>
    </row>
    <row r="3518" spans="1:4">
      <c r="A3518" s="9" t="s">
        <v>72</v>
      </c>
      <c r="B3518" s="5"/>
    </row>
    <row r="3519" spans="1:4">
      <c r="A3519" s="8" t="s">
        <v>62</v>
      </c>
      <c r="B3519" s="5" t="s">
        <v>573</v>
      </c>
    </row>
    <row r="3520" spans="1:4">
      <c r="A3520" s="9" t="s">
        <v>69</v>
      </c>
      <c r="B3520" s="5"/>
    </row>
    <row r="3521" spans="1:4">
      <c r="A3521" s="8" t="s">
        <v>62</v>
      </c>
      <c r="B3521" s="5" t="s">
        <v>574</v>
      </c>
    </row>
    <row r="3522" spans="1:4">
      <c r="A3522" s="9" t="s">
        <v>944</v>
      </c>
      <c r="B3522" s="5"/>
    </row>
    <row r="3523" spans="1:4">
      <c r="A3523" s="8" t="s">
        <v>62</v>
      </c>
      <c r="B3523" s="5" t="s">
        <v>575</v>
      </c>
    </row>
    <row r="3524" spans="1:4">
      <c r="A3524" s="11" t="s">
        <v>73</v>
      </c>
      <c r="D3524" s="10">
        <v>44939</v>
      </c>
    </row>
    <row r="3525" spans="1:4">
      <c r="A3525" s="7" t="s">
        <v>70</v>
      </c>
      <c r="B3525" s="5"/>
    </row>
    <row r="3526" spans="1:4">
      <c r="A3526" s="8" t="s">
        <v>62</v>
      </c>
      <c r="B3526" s="5" t="s">
        <v>538</v>
      </c>
    </row>
    <row r="3527" spans="1:4">
      <c r="A3527" s="8" t="s">
        <v>62</v>
      </c>
      <c r="B3527" s="5" t="s">
        <v>539</v>
      </c>
    </row>
    <row r="3528" spans="1:4">
      <c r="A3528" s="8" t="s">
        <v>62</v>
      </c>
      <c r="B3528" s="5" t="s">
        <v>540</v>
      </c>
    </row>
    <row r="3529" spans="1:4">
      <c r="A3529" s="9" t="s">
        <v>76</v>
      </c>
      <c r="B3529" s="5"/>
    </row>
    <row r="3530" spans="1:4">
      <c r="A3530" s="8" t="s">
        <v>62</v>
      </c>
      <c r="B3530" s="5" t="s">
        <v>542</v>
      </c>
    </row>
    <row r="3531" spans="1:4">
      <c r="A3531" s="7" t="s">
        <v>71</v>
      </c>
      <c r="B3531" s="5"/>
    </row>
    <row r="3532" spans="1:4">
      <c r="A3532" s="8" t="s">
        <v>62</v>
      </c>
      <c r="B3532" s="5" t="s">
        <v>541</v>
      </c>
    </row>
    <row r="3533" spans="1:4">
      <c r="A3533" s="7" t="s">
        <v>74</v>
      </c>
      <c r="B3533" s="5"/>
    </row>
    <row r="3534" spans="1:4">
      <c r="A3534" s="8" t="s">
        <v>62</v>
      </c>
      <c r="B3534" s="5" t="s">
        <v>952</v>
      </c>
    </row>
    <row r="3535" spans="1:4">
      <c r="A3535" s="9" t="s">
        <v>72</v>
      </c>
      <c r="B3535" s="5"/>
    </row>
    <row r="3536" spans="1:4">
      <c r="A3536" s="8" t="s">
        <v>62</v>
      </c>
      <c r="B3536" s="5" t="s">
        <v>543</v>
      </c>
    </row>
    <row r="3537" spans="1:4">
      <c r="A3537" s="9" t="s">
        <v>69</v>
      </c>
      <c r="B3537" s="5"/>
    </row>
    <row r="3538" spans="1:4">
      <c r="A3538" s="8" t="s">
        <v>62</v>
      </c>
      <c r="B3538" s="5" t="s">
        <v>953</v>
      </c>
    </row>
    <row r="3539" spans="1:4">
      <c r="A3539" s="9" t="s">
        <v>944</v>
      </c>
      <c r="B3539" s="5"/>
    </row>
    <row r="3540" spans="1:4">
      <c r="A3540" s="8" t="s">
        <v>62</v>
      </c>
      <c r="B3540" s="5" t="s">
        <v>519</v>
      </c>
    </row>
    <row r="3541" spans="1:4">
      <c r="A3541" s="11" t="s">
        <v>73</v>
      </c>
      <c r="D3541" s="10">
        <v>44938</v>
      </c>
    </row>
    <row r="3542" spans="1:4">
      <c r="A3542" s="7" t="s">
        <v>70</v>
      </c>
      <c r="B3542" s="5"/>
    </row>
    <row r="3543" spans="1:4">
      <c r="A3543" s="8" t="s">
        <v>62</v>
      </c>
      <c r="B3543" s="5" t="s">
        <v>512</v>
      </c>
    </row>
    <row r="3544" spans="1:4">
      <c r="A3544" s="8" t="s">
        <v>62</v>
      </c>
      <c r="B3544" s="5" t="s">
        <v>530</v>
      </c>
    </row>
    <row r="3545" spans="1:4">
      <c r="A3545" s="8" t="s">
        <v>62</v>
      </c>
      <c r="B3545" s="5" t="s">
        <v>531</v>
      </c>
    </row>
    <row r="3546" spans="1:4">
      <c r="A3546" s="9" t="s">
        <v>76</v>
      </c>
      <c r="B3546" s="5"/>
    </row>
    <row r="3547" spans="1:4">
      <c r="A3547" s="8" t="s">
        <v>62</v>
      </c>
      <c r="B3547" s="5" t="s">
        <v>532</v>
      </c>
    </row>
    <row r="3548" spans="1:4">
      <c r="A3548" s="7" t="s">
        <v>71</v>
      </c>
      <c r="B3548" s="5"/>
    </row>
    <row r="3549" spans="1:4">
      <c r="A3549" s="8" t="s">
        <v>62</v>
      </c>
      <c r="B3549" s="5" t="s">
        <v>533</v>
      </c>
    </row>
    <row r="3550" spans="1:4">
      <c r="A3550" s="7" t="s">
        <v>74</v>
      </c>
      <c r="B3550" s="5"/>
    </row>
    <row r="3551" spans="1:4">
      <c r="A3551" s="8" t="s">
        <v>62</v>
      </c>
      <c r="B3551" s="5" t="s">
        <v>534</v>
      </c>
    </row>
    <row r="3552" spans="1:4">
      <c r="A3552" s="9" t="s">
        <v>72</v>
      </c>
      <c r="B3552" s="5"/>
    </row>
    <row r="3553" spans="1:4">
      <c r="A3553" s="8" t="s">
        <v>62</v>
      </c>
      <c r="B3553" s="5" t="s">
        <v>535</v>
      </c>
    </row>
    <row r="3554" spans="1:4">
      <c r="A3554" s="9" t="s">
        <v>69</v>
      </c>
      <c r="B3554" s="5"/>
    </row>
    <row r="3555" spans="1:4">
      <c r="A3555" s="8" t="s">
        <v>62</v>
      </c>
      <c r="B3555" s="5" t="s">
        <v>536</v>
      </c>
    </row>
    <row r="3556" spans="1:4">
      <c r="A3556" s="9" t="s">
        <v>944</v>
      </c>
      <c r="B3556" s="5"/>
    </row>
    <row r="3557" spans="1:4">
      <c r="A3557" s="8" t="s">
        <v>62</v>
      </c>
      <c r="B3557" s="5" t="s">
        <v>537</v>
      </c>
    </row>
    <row r="3558" spans="1:4">
      <c r="A3558" s="11" t="s">
        <v>73</v>
      </c>
      <c r="D3558" s="10">
        <v>44937</v>
      </c>
    </row>
    <row r="3559" spans="1:4">
      <c r="A3559" s="7" t="s">
        <v>70</v>
      </c>
      <c r="B3559" s="5"/>
    </row>
    <row r="3560" spans="1:4">
      <c r="A3560" s="8" t="s">
        <v>62</v>
      </c>
      <c r="B3560" s="5" t="s">
        <v>513</v>
      </c>
    </row>
    <row r="3561" spans="1:4">
      <c r="A3561" s="8" t="s">
        <v>62</v>
      </c>
      <c r="B3561" s="5" t="s">
        <v>514</v>
      </c>
    </row>
    <row r="3562" spans="1:4">
      <c r="A3562" s="8" t="s">
        <v>62</v>
      </c>
      <c r="B3562" s="5" t="s">
        <v>515</v>
      </c>
    </row>
    <row r="3563" spans="1:4">
      <c r="A3563" s="9" t="s">
        <v>76</v>
      </c>
      <c r="B3563" s="5"/>
    </row>
    <row r="3564" spans="1:4">
      <c r="A3564" s="8" t="s">
        <v>62</v>
      </c>
      <c r="B3564" s="5" t="s">
        <v>954</v>
      </c>
    </row>
    <row r="3565" spans="1:4">
      <c r="A3565" s="7" t="s">
        <v>71</v>
      </c>
      <c r="B3565" s="5"/>
    </row>
    <row r="3566" spans="1:4">
      <c r="A3566" s="8" t="s">
        <v>62</v>
      </c>
      <c r="B3566" s="5" t="s">
        <v>481</v>
      </c>
    </row>
    <row r="3567" spans="1:4">
      <c r="A3567" s="7" t="s">
        <v>74</v>
      </c>
      <c r="B3567" s="5"/>
    </row>
    <row r="3568" spans="1:4">
      <c r="A3568" s="8" t="s">
        <v>62</v>
      </c>
      <c r="B3568" s="5" t="s">
        <v>516</v>
      </c>
    </row>
    <row r="3569" spans="1:4">
      <c r="A3569" s="9" t="s">
        <v>72</v>
      </c>
      <c r="B3569" s="5"/>
    </row>
    <row r="3570" spans="1:4">
      <c r="A3570" s="8" t="s">
        <v>62</v>
      </c>
      <c r="B3570" s="5" t="s">
        <v>517</v>
      </c>
    </row>
    <row r="3571" spans="1:4">
      <c r="A3571" s="9" t="s">
        <v>69</v>
      </c>
      <c r="B3571" s="5"/>
    </row>
    <row r="3572" spans="1:4">
      <c r="A3572" s="8" t="s">
        <v>62</v>
      </c>
      <c r="B3572" s="5" t="s">
        <v>518</v>
      </c>
    </row>
    <row r="3573" spans="1:4">
      <c r="A3573" s="9" t="s">
        <v>944</v>
      </c>
      <c r="B3573" s="5"/>
    </row>
    <row r="3574" spans="1:4">
      <c r="A3574" s="8" t="s">
        <v>62</v>
      </c>
      <c r="B3574" s="5" t="s">
        <v>519</v>
      </c>
    </row>
    <row r="3575" spans="1:4">
      <c r="A3575" s="11" t="s">
        <v>73</v>
      </c>
      <c r="D3575" s="10">
        <v>44936</v>
      </c>
    </row>
    <row r="3576" spans="1:4">
      <c r="A3576" s="7" t="s">
        <v>70</v>
      </c>
      <c r="B3576" s="5"/>
    </row>
    <row r="3577" spans="1:4">
      <c r="A3577" s="8" t="s">
        <v>62</v>
      </c>
      <c r="B3577" s="5" t="s">
        <v>477</v>
      </c>
    </row>
    <row r="3578" spans="1:4">
      <c r="A3578" s="8" t="s">
        <v>62</v>
      </c>
      <c r="B3578" s="5" t="s">
        <v>478</v>
      </c>
    </row>
    <row r="3579" spans="1:4">
      <c r="A3579" s="8" t="s">
        <v>62</v>
      </c>
      <c r="B3579" s="5" t="s">
        <v>479</v>
      </c>
    </row>
    <row r="3580" spans="1:4">
      <c r="A3580" s="9" t="s">
        <v>76</v>
      </c>
      <c r="B3580" s="5"/>
    </row>
    <row r="3581" spans="1:4">
      <c r="A3581" s="8" t="s">
        <v>62</v>
      </c>
      <c r="B3581" s="5" t="s">
        <v>480</v>
      </c>
    </row>
    <row r="3582" spans="1:4">
      <c r="A3582" s="7" t="s">
        <v>71</v>
      </c>
      <c r="B3582" s="5"/>
    </row>
    <row r="3583" spans="1:4">
      <c r="A3583" s="8" t="s">
        <v>62</v>
      </c>
      <c r="B3583" s="5" t="s">
        <v>481</v>
      </c>
    </row>
    <row r="3584" spans="1:4">
      <c r="A3584" s="7" t="s">
        <v>74</v>
      </c>
      <c r="B3584" s="5"/>
    </row>
    <row r="3585" spans="1:4">
      <c r="A3585" s="8" t="s">
        <v>62</v>
      </c>
      <c r="B3585" s="5" t="s">
        <v>482</v>
      </c>
    </row>
    <row r="3586" spans="1:4">
      <c r="A3586" s="9" t="s">
        <v>72</v>
      </c>
      <c r="B3586" s="5"/>
    </row>
    <row r="3587" spans="1:4">
      <c r="A3587" s="8" t="s">
        <v>62</v>
      </c>
      <c r="B3587" s="5" t="s">
        <v>483</v>
      </c>
    </row>
    <row r="3588" spans="1:4">
      <c r="A3588" s="9" t="s">
        <v>69</v>
      </c>
      <c r="B3588" s="5"/>
    </row>
    <row r="3589" spans="1:4">
      <c r="A3589" s="8" t="s">
        <v>62</v>
      </c>
      <c r="B3589" s="5" t="s">
        <v>484</v>
      </c>
    </row>
    <row r="3590" spans="1:4">
      <c r="A3590" s="9" t="s">
        <v>944</v>
      </c>
      <c r="B3590" s="5"/>
    </row>
    <row r="3591" spans="1:4">
      <c r="A3591" s="8" t="s">
        <v>62</v>
      </c>
      <c r="B3591" s="5" t="s">
        <v>485</v>
      </c>
    </row>
    <row r="3592" spans="1:4">
      <c r="A3592" s="11" t="s">
        <v>73</v>
      </c>
      <c r="D3592" s="10">
        <v>44935</v>
      </c>
    </row>
    <row r="3593" spans="1:4">
      <c r="A3593" s="7" t="s">
        <v>70</v>
      </c>
      <c r="B3593" s="5"/>
    </row>
    <row r="3594" spans="1:4">
      <c r="A3594" s="8" t="s">
        <v>62</v>
      </c>
      <c r="B3594" s="5" t="s">
        <v>91</v>
      </c>
    </row>
    <row r="3595" spans="1:4">
      <c r="A3595" s="8" t="s">
        <v>62</v>
      </c>
      <c r="B3595" s="5" t="s">
        <v>92</v>
      </c>
    </row>
    <row r="3596" spans="1:4">
      <c r="A3596" s="8" t="s">
        <v>62</v>
      </c>
      <c r="B3596" s="5" t="s">
        <v>93</v>
      </c>
    </row>
    <row r="3597" spans="1:4">
      <c r="A3597" s="9" t="s">
        <v>76</v>
      </c>
      <c r="B3597" s="5"/>
    </row>
    <row r="3598" spans="1:4">
      <c r="A3598" s="8" t="s">
        <v>62</v>
      </c>
      <c r="B3598" s="5" t="s">
        <v>98</v>
      </c>
    </row>
    <row r="3599" spans="1:4">
      <c r="A3599" s="7" t="s">
        <v>71</v>
      </c>
      <c r="B3599" s="5"/>
    </row>
    <row r="3600" spans="1:4">
      <c r="A3600" s="8" t="s">
        <v>62</v>
      </c>
      <c r="B3600" s="5" t="s">
        <v>955</v>
      </c>
    </row>
    <row r="3601" spans="1:4">
      <c r="A3601" s="7" t="s">
        <v>74</v>
      </c>
      <c r="B3601" s="5"/>
    </row>
    <row r="3602" spans="1:4">
      <c r="A3602" s="8" t="s">
        <v>62</v>
      </c>
      <c r="B3602" s="5" t="s">
        <v>94</v>
      </c>
    </row>
    <row r="3603" spans="1:4">
      <c r="A3603" s="9" t="s">
        <v>72</v>
      </c>
      <c r="B3603" s="5"/>
    </row>
    <row r="3604" spans="1:4">
      <c r="A3604" s="8" t="s">
        <v>62</v>
      </c>
      <c r="B3604" s="5" t="s">
        <v>95</v>
      </c>
    </row>
    <row r="3605" spans="1:4">
      <c r="A3605" s="9" t="s">
        <v>69</v>
      </c>
      <c r="B3605" s="5"/>
    </row>
    <row r="3606" spans="1:4">
      <c r="A3606" s="8" t="s">
        <v>62</v>
      </c>
      <c r="B3606" s="5" t="s">
        <v>96</v>
      </c>
    </row>
    <row r="3607" spans="1:4">
      <c r="A3607" s="9" t="s">
        <v>944</v>
      </c>
      <c r="B3607" s="5"/>
    </row>
    <row r="3608" spans="1:4">
      <c r="A3608" s="8" t="s">
        <v>62</v>
      </c>
      <c r="B3608" s="5" t="s">
        <v>97</v>
      </c>
    </row>
    <row r="3609" spans="1:4">
      <c r="A3609" s="11" t="s">
        <v>75</v>
      </c>
      <c r="D3609" s="10" t="s">
        <v>495</v>
      </c>
    </row>
    <row r="3610" spans="1:4">
      <c r="A3610" s="14" t="s">
        <v>526</v>
      </c>
      <c r="D3610" s="10"/>
    </row>
    <row r="3611" spans="1:4">
      <c r="A3611" s="12" t="s">
        <v>62</v>
      </c>
      <c r="B3611" t="s">
        <v>527</v>
      </c>
      <c r="D3611" s="10"/>
    </row>
    <row r="3612" spans="1:4">
      <c r="A3612" s="14" t="s">
        <v>99</v>
      </c>
      <c r="D3612" s="10"/>
    </row>
    <row r="3613" spans="1:4">
      <c r="A3613" s="12" t="s">
        <v>62</v>
      </c>
      <c r="B3613" t="s">
        <v>100</v>
      </c>
      <c r="D3613" s="10"/>
    </row>
    <row r="3614" spans="1:4">
      <c r="A3614" s="14" t="s">
        <v>475</v>
      </c>
      <c r="D3614" s="10"/>
    </row>
    <row r="3615" spans="1:4">
      <c r="A3615" s="12" t="s">
        <v>62</v>
      </c>
      <c r="B3615" s="6">
        <v>263.5</v>
      </c>
      <c r="D3615" s="10"/>
    </row>
    <row r="3616" spans="1:4">
      <c r="A3616" s="14" t="s">
        <v>101</v>
      </c>
      <c r="D3616" s="10"/>
    </row>
    <row r="3617" spans="1:5">
      <c r="A3617" s="12" t="s">
        <v>62</v>
      </c>
      <c r="B3617" s="6" t="s">
        <v>476</v>
      </c>
      <c r="D3617" s="10"/>
    </row>
    <row r="3618" spans="1:5">
      <c r="A3618" s="11" t="s">
        <v>496</v>
      </c>
      <c r="D3618" s="10" t="s">
        <v>88</v>
      </c>
      <c r="E3618" s="11">
        <v>2023</v>
      </c>
    </row>
    <row r="3619" spans="1:5">
      <c r="A3619" s="14" t="s">
        <v>506</v>
      </c>
      <c r="D3619" s="10"/>
    </row>
    <row r="3620" spans="1:5">
      <c r="A3620" s="12" t="s">
        <v>62</v>
      </c>
      <c r="B3620" t="s">
        <v>956</v>
      </c>
      <c r="D3620" s="10"/>
    </row>
    <row r="3621" spans="1:5">
      <c r="A3621" s="14" t="s">
        <v>524</v>
      </c>
      <c r="D3621" s="10"/>
    </row>
    <row r="3622" spans="1:5">
      <c r="A3622" s="12" t="s">
        <v>62</v>
      </c>
      <c r="B3622">
        <v>37</v>
      </c>
      <c r="D3622" s="10"/>
    </row>
    <row r="3623" spans="1:5">
      <c r="A3623" s="14" t="s">
        <v>521</v>
      </c>
      <c r="D3623" s="10"/>
    </row>
    <row r="3624" spans="1:5">
      <c r="A3624" s="12" t="s">
        <v>62</v>
      </c>
      <c r="B3624">
        <v>71</v>
      </c>
      <c r="D3624" s="10"/>
    </row>
    <row r="3625" spans="1:5">
      <c r="A3625" s="14" t="s">
        <v>522</v>
      </c>
      <c r="D3625" s="10"/>
    </row>
    <row r="3626" spans="1:5">
      <c r="A3626" s="12" t="s">
        <v>62</v>
      </c>
      <c r="B3626" s="6" t="s">
        <v>520</v>
      </c>
      <c r="D3626" s="10"/>
    </row>
    <row r="3627" spans="1:5">
      <c r="A3627" s="11" t="s">
        <v>500</v>
      </c>
      <c r="D3627" s="10" t="s">
        <v>89</v>
      </c>
      <c r="E3627" s="11">
        <v>2023</v>
      </c>
    </row>
    <row r="3628" spans="1:5">
      <c r="A3628" s="14" t="s">
        <v>505</v>
      </c>
      <c r="D3628" s="10"/>
    </row>
    <row r="3629" spans="1:5">
      <c r="A3629" s="12" t="s">
        <v>62</v>
      </c>
      <c r="B3629" t="s">
        <v>523</v>
      </c>
      <c r="D3629" s="10"/>
    </row>
    <row r="3630" spans="1:5">
      <c r="A3630" s="14" t="s">
        <v>525</v>
      </c>
      <c r="D3630" s="10"/>
    </row>
    <row r="3631" spans="1:5">
      <c r="A3631" s="12" t="s">
        <v>62</v>
      </c>
      <c r="B3631" t="s">
        <v>557</v>
      </c>
      <c r="D3631" s="10"/>
    </row>
    <row r="3632" spans="1:5">
      <c r="A3632" s="14" t="s">
        <v>545</v>
      </c>
      <c r="D3632" s="10"/>
    </row>
    <row r="3633" spans="1:14">
      <c r="A3633" s="12" t="s">
        <v>62</v>
      </c>
      <c r="B3633" s="5">
        <v>17</v>
      </c>
      <c r="C3633" s="5">
        <v>46</v>
      </c>
      <c r="D3633" s="5">
        <v>17</v>
      </c>
      <c r="E3633" s="5">
        <v>46</v>
      </c>
      <c r="F3633" s="5">
        <v>26</v>
      </c>
      <c r="G3633" s="5">
        <v>17</v>
      </c>
      <c r="H3633" s="5"/>
      <c r="I3633" s="5"/>
      <c r="J3633" s="5"/>
      <c r="K3633" s="5"/>
    </row>
    <row r="3634" spans="1:14">
      <c r="A3634" s="14" t="s">
        <v>556</v>
      </c>
      <c r="D3634" s="10"/>
    </row>
    <row r="3635" spans="1:14">
      <c r="A3635" s="12" t="s">
        <v>62</v>
      </c>
      <c r="B3635" t="s">
        <v>546</v>
      </c>
      <c r="C3635" t="s">
        <v>547</v>
      </c>
      <c r="D3635" s="59" t="s">
        <v>548</v>
      </c>
      <c r="E3635" t="s">
        <v>549</v>
      </c>
      <c r="F3635" t="s">
        <v>550</v>
      </c>
      <c r="G3635" t="s">
        <v>551</v>
      </c>
      <c r="H3635" t="s">
        <v>552</v>
      </c>
      <c r="I3635" t="s">
        <v>553</v>
      </c>
      <c r="J3635" t="s">
        <v>554</v>
      </c>
      <c r="K3635" t="s">
        <v>555</v>
      </c>
      <c r="M3635" s="16"/>
      <c r="N3635" s="16"/>
    </row>
    <row r="3636" spans="1:14">
      <c r="A3636" s="11" t="s">
        <v>501</v>
      </c>
      <c r="D3636" s="10" t="s">
        <v>503</v>
      </c>
      <c r="E3636" s="11" t="s">
        <v>502</v>
      </c>
      <c r="F3636" s="5">
        <v>23</v>
      </c>
    </row>
    <row r="3637" spans="1:14">
      <c r="A3637" s="14" t="s">
        <v>529</v>
      </c>
      <c r="D3637" s="10"/>
    </row>
    <row r="3638" spans="1:14">
      <c r="A3638" s="12" t="s">
        <v>62</v>
      </c>
      <c r="B3638" t="s">
        <v>560</v>
      </c>
      <c r="D3638" s="10"/>
    </row>
    <row r="3639" spans="1:14">
      <c r="A3639" s="14" t="s">
        <v>567</v>
      </c>
      <c r="D3639" s="10"/>
    </row>
    <row r="3640" spans="1:14">
      <c r="A3640" s="12" t="s">
        <v>62</v>
      </c>
      <c r="B3640" s="5" t="s">
        <v>564</v>
      </c>
      <c r="D3640" s="10"/>
    </row>
    <row r="3641" spans="1:14">
      <c r="A3641" s="14" t="s">
        <v>566</v>
      </c>
      <c r="D3641" s="10"/>
    </row>
    <row r="3642" spans="1:14">
      <c r="A3642" s="12" t="s">
        <v>62</v>
      </c>
      <c r="B3642" s="5" t="s">
        <v>564</v>
      </c>
      <c r="D3642" s="10"/>
    </row>
    <row r="3643" spans="1:14">
      <c r="A3643" s="14" t="s">
        <v>565</v>
      </c>
      <c r="D3643" s="10"/>
    </row>
    <row r="3644" spans="1:14">
      <c r="A3644" s="12" t="s">
        <v>62</v>
      </c>
      <c r="B3644" s="5" t="s">
        <v>564</v>
      </c>
      <c r="D3644" s="10"/>
    </row>
    <row r="3645" spans="1:14">
      <c r="A3645" s="11" t="s">
        <v>507</v>
      </c>
      <c r="D3645" s="10"/>
      <c r="E3645" s="11">
        <v>2023</v>
      </c>
    </row>
    <row r="3646" spans="1:14">
      <c r="A3646" s="14" t="s">
        <v>508</v>
      </c>
      <c r="D3646" s="10"/>
      <c r="H3646" s="2">
        <v>12</v>
      </c>
    </row>
    <row r="3647" spans="1:14">
      <c r="A3647" s="12" t="s">
        <v>62</v>
      </c>
      <c r="B3647" t="s">
        <v>563</v>
      </c>
      <c r="D3647" s="10"/>
    </row>
    <row r="3648" spans="1:14">
      <c r="A3648" s="14" t="s">
        <v>943</v>
      </c>
      <c r="D3648" s="10"/>
      <c r="H3648" s="2">
        <v>8</v>
      </c>
    </row>
    <row r="3649" spans="1:4">
      <c r="A3649" s="12" t="s">
        <v>62</v>
      </c>
      <c r="B3649" t="s">
        <v>957</v>
      </c>
      <c r="D3649" s="10"/>
    </row>
    <row r="3650" spans="1:4">
      <c r="A3650" s="14" t="s">
        <v>509</v>
      </c>
      <c r="D3650" s="10"/>
    </row>
    <row r="3651" spans="1:4">
      <c r="A3651" s="12" t="s">
        <v>62</v>
      </c>
      <c r="B3651" t="s">
        <v>562</v>
      </c>
      <c r="D3651" s="10"/>
    </row>
    <row r="3652" spans="1:4">
      <c r="A3652" s="14" t="s">
        <v>510</v>
      </c>
      <c r="D3652" s="10"/>
    </row>
    <row r="3653" spans="1:4">
      <c r="A3653" s="12" t="s">
        <v>62</v>
      </c>
      <c r="B3653" t="s">
        <v>958</v>
      </c>
      <c r="D3653" s="10"/>
    </row>
    <row r="3654" spans="1:4" s="62" customFormat="1" ht="16.5" thickBot="1">
      <c r="D3654" s="274"/>
    </row>
    <row r="3655" spans="1:4">
      <c r="A3655" t="s">
        <v>657</v>
      </c>
    </row>
    <row r="3656" spans="1:4">
      <c r="A3656" t="s">
        <v>658</v>
      </c>
    </row>
    <row r="3657" spans="1:4">
      <c r="A3657" t="s">
        <v>959</v>
      </c>
    </row>
    <row r="3658" spans="1:4">
      <c r="A3658" t="s">
        <v>960</v>
      </c>
    </row>
    <row r="3659" spans="1:4">
      <c r="A3659" t="s">
        <v>659</v>
      </c>
    </row>
    <row r="3660" spans="1:4">
      <c r="A3660" t="s">
        <v>660</v>
      </c>
    </row>
    <row r="3661" spans="1:4">
      <c r="A3661" t="s">
        <v>661</v>
      </c>
    </row>
    <row r="3662" spans="1:4">
      <c r="A3662" t="s">
        <v>662</v>
      </c>
    </row>
    <row r="3663" spans="1:4">
      <c r="A3663" t="s">
        <v>663</v>
      </c>
    </row>
    <row r="3664" spans="1:4">
      <c r="A3664" t="s">
        <v>664</v>
      </c>
    </row>
    <row r="3665" spans="1:1">
      <c r="A3665" t="s">
        <v>665</v>
      </c>
    </row>
    <row r="3666" spans="1:1">
      <c r="A3666" t="s">
        <v>666</v>
      </c>
    </row>
    <row r="3667" spans="1:1">
      <c r="A3667" t="s">
        <v>667</v>
      </c>
    </row>
    <row r="3668" spans="1:1">
      <c r="A3668" t="s">
        <v>668</v>
      </c>
    </row>
    <row r="3669" spans="1:1">
      <c r="A3669" t="s">
        <v>669</v>
      </c>
    </row>
    <row r="3670" spans="1:1">
      <c r="A3670" t="s">
        <v>670</v>
      </c>
    </row>
    <row r="3671" spans="1:1">
      <c r="A3671" t="s">
        <v>671</v>
      </c>
    </row>
    <row r="3672" spans="1:1">
      <c r="A3672" t="s">
        <v>672</v>
      </c>
    </row>
    <row r="3673" spans="1:1">
      <c r="A3673" t="s">
        <v>673</v>
      </c>
    </row>
    <row r="3674" spans="1:1">
      <c r="A3674" t="s">
        <v>674</v>
      </c>
    </row>
    <row r="3675" spans="1:1">
      <c r="A3675" t="s">
        <v>675</v>
      </c>
    </row>
    <row r="3676" spans="1:1">
      <c r="A3676" t="s">
        <v>676</v>
      </c>
    </row>
    <row r="3677" spans="1:1">
      <c r="A3677" t="s">
        <v>677</v>
      </c>
    </row>
    <row r="3678" spans="1:1">
      <c r="A3678" t="s">
        <v>678</v>
      </c>
    </row>
    <row r="3679" spans="1:1">
      <c r="A3679" t="s">
        <v>679</v>
      </c>
    </row>
    <row r="3680" spans="1:1">
      <c r="A3680" t="s">
        <v>680</v>
      </c>
    </row>
    <row r="3681" spans="1:1">
      <c r="A3681" t="s">
        <v>681</v>
      </c>
    </row>
    <row r="3682" spans="1:1">
      <c r="A3682" t="s">
        <v>682</v>
      </c>
    </row>
    <row r="3683" spans="1:1">
      <c r="A3683" t="s">
        <v>683</v>
      </c>
    </row>
    <row r="3684" spans="1:1">
      <c r="A3684" t="s">
        <v>684</v>
      </c>
    </row>
    <row r="3685" spans="1:1">
      <c r="A3685" t="s">
        <v>685</v>
      </c>
    </row>
    <row r="3686" spans="1:1">
      <c r="A3686" t="s">
        <v>686</v>
      </c>
    </row>
    <row r="3687" spans="1:1">
      <c r="A3687" t="s">
        <v>687</v>
      </c>
    </row>
    <row r="3688" spans="1:1">
      <c r="A3688" t="s">
        <v>688</v>
      </c>
    </row>
    <row r="3689" spans="1:1">
      <c r="A3689" t="s">
        <v>689</v>
      </c>
    </row>
    <row r="3690" spans="1:1">
      <c r="A3690" t="s">
        <v>690</v>
      </c>
    </row>
    <row r="3691" spans="1:1">
      <c r="A3691" t="s">
        <v>691</v>
      </c>
    </row>
    <row r="3692" spans="1:1">
      <c r="A3692" t="s">
        <v>692</v>
      </c>
    </row>
    <row r="3693" spans="1:1">
      <c r="A3693" t="s">
        <v>693</v>
      </c>
    </row>
    <row r="3694" spans="1:1">
      <c r="A3694" t="s">
        <v>694</v>
      </c>
    </row>
    <row r="3695" spans="1:1">
      <c r="A3695" t="s">
        <v>695</v>
      </c>
    </row>
    <row r="3696" spans="1:1">
      <c r="A3696" t="s">
        <v>696</v>
      </c>
    </row>
    <row r="3697" spans="1:1">
      <c r="A3697" t="s">
        <v>697</v>
      </c>
    </row>
    <row r="3698" spans="1:1">
      <c r="A3698" t="s">
        <v>698</v>
      </c>
    </row>
    <row r="3699" spans="1:1">
      <c r="A3699" t="s">
        <v>60</v>
      </c>
    </row>
    <row r="3700" spans="1:1">
      <c r="A3700" t="s">
        <v>29</v>
      </c>
    </row>
    <row r="3701" spans="1:1">
      <c r="A3701" t="s">
        <v>699</v>
      </c>
    </row>
    <row r="3702" spans="1:1">
      <c r="A3702" t="s">
        <v>700</v>
      </c>
    </row>
    <row r="3703" spans="1:1">
      <c r="A3703" t="s">
        <v>701</v>
      </c>
    </row>
    <row r="3704" spans="1:1">
      <c r="A3704" t="s">
        <v>702</v>
      </c>
    </row>
    <row r="3705" spans="1:1">
      <c r="A3705" t="s">
        <v>703</v>
      </c>
    </row>
    <row r="3706" spans="1:1">
      <c r="A3706" t="s">
        <v>704</v>
      </c>
    </row>
    <row r="3707" spans="1:1">
      <c r="A3707" t="s">
        <v>705</v>
      </c>
    </row>
    <row r="3708" spans="1:1">
      <c r="A3708" t="s">
        <v>706</v>
      </c>
    </row>
    <row r="3709" spans="1:1">
      <c r="A3709" t="s">
        <v>707</v>
      </c>
    </row>
    <row r="3710" spans="1:1">
      <c r="A3710" t="s">
        <v>708</v>
      </c>
    </row>
    <row r="3711" spans="1:1">
      <c r="A3711" t="s">
        <v>709</v>
      </c>
    </row>
    <row r="3712" spans="1:1">
      <c r="A3712" t="s">
        <v>710</v>
      </c>
    </row>
    <row r="3713" spans="1:1">
      <c r="A3713" t="s">
        <v>711</v>
      </c>
    </row>
    <row r="3714" spans="1:1">
      <c r="A3714" t="s">
        <v>712</v>
      </c>
    </row>
    <row r="3715" spans="1:1">
      <c r="A3715" t="s">
        <v>713</v>
      </c>
    </row>
    <row r="3716" spans="1:1">
      <c r="A3716" t="s">
        <v>714</v>
      </c>
    </row>
    <row r="3717" spans="1:1">
      <c r="A3717" t="s">
        <v>715</v>
      </c>
    </row>
    <row r="3718" spans="1:1">
      <c r="A3718" t="s">
        <v>716</v>
      </c>
    </row>
    <row r="3719" spans="1:1">
      <c r="A3719" t="s">
        <v>717</v>
      </c>
    </row>
    <row r="3720" spans="1:1">
      <c r="A3720" t="s">
        <v>718</v>
      </c>
    </row>
    <row r="3721" spans="1:1">
      <c r="A3721" t="s">
        <v>719</v>
      </c>
    </row>
    <row r="3722" spans="1:1">
      <c r="A3722" t="s">
        <v>720</v>
      </c>
    </row>
    <row r="3723" spans="1:1">
      <c r="A3723" t="s">
        <v>721</v>
      </c>
    </row>
    <row r="3724" spans="1:1">
      <c r="A3724" t="s">
        <v>722</v>
      </c>
    </row>
    <row r="3725" spans="1:1">
      <c r="A3725" t="s">
        <v>30</v>
      </c>
    </row>
    <row r="3726" spans="1:1">
      <c r="A3726" t="s">
        <v>723</v>
      </c>
    </row>
    <row r="3727" spans="1:1">
      <c r="A3727" t="s">
        <v>724</v>
      </c>
    </row>
    <row r="3728" spans="1:1">
      <c r="A3728" t="s">
        <v>725</v>
      </c>
    </row>
    <row r="3729" spans="1:1">
      <c r="A3729" t="s">
        <v>726</v>
      </c>
    </row>
    <row r="3730" spans="1:1">
      <c r="A3730" t="s">
        <v>727</v>
      </c>
    </row>
    <row r="3731" spans="1:1">
      <c r="A3731" t="s">
        <v>728</v>
      </c>
    </row>
    <row r="3732" spans="1:1">
      <c r="A3732" t="s">
        <v>729</v>
      </c>
    </row>
    <row r="3733" spans="1:1">
      <c r="A3733" t="s">
        <v>730</v>
      </c>
    </row>
    <row r="3734" spans="1:1">
      <c r="A3734" t="s">
        <v>731</v>
      </c>
    </row>
    <row r="3735" spans="1:1">
      <c r="A3735" t="s">
        <v>732</v>
      </c>
    </row>
    <row r="3736" spans="1:1">
      <c r="A3736" t="s">
        <v>733</v>
      </c>
    </row>
    <row r="3737" spans="1:1">
      <c r="A3737" t="s">
        <v>734</v>
      </c>
    </row>
    <row r="3738" spans="1:1">
      <c r="A3738" t="s">
        <v>735</v>
      </c>
    </row>
    <row r="3739" spans="1:1">
      <c r="A3739" t="s">
        <v>736</v>
      </c>
    </row>
    <row r="3740" spans="1:1">
      <c r="A3740" t="s">
        <v>737</v>
      </c>
    </row>
    <row r="3741" spans="1:1">
      <c r="A3741" t="s">
        <v>738</v>
      </c>
    </row>
    <row r="3742" spans="1:1">
      <c r="A3742" t="s">
        <v>739</v>
      </c>
    </row>
    <row r="3743" spans="1:1">
      <c r="A3743" t="s">
        <v>740</v>
      </c>
    </row>
    <row r="3744" spans="1:1">
      <c r="A3744" t="s">
        <v>741</v>
      </c>
    </row>
    <row r="3745" spans="1:1">
      <c r="A3745" t="s">
        <v>742</v>
      </c>
    </row>
    <row r="3746" spans="1:1">
      <c r="A3746" t="s">
        <v>743</v>
      </c>
    </row>
    <row r="3747" spans="1:1">
      <c r="A3747" t="s">
        <v>744</v>
      </c>
    </row>
    <row r="3748" spans="1:1">
      <c r="A3748" t="s">
        <v>745</v>
      </c>
    </row>
    <row r="3749" spans="1:1">
      <c r="A3749" t="s">
        <v>746</v>
      </c>
    </row>
    <row r="3750" spans="1:1">
      <c r="A3750" t="s">
        <v>747</v>
      </c>
    </row>
    <row r="3751" spans="1:1">
      <c r="A3751" t="s">
        <v>748</v>
      </c>
    </row>
    <row r="3752" spans="1:1">
      <c r="A3752" t="s">
        <v>749</v>
      </c>
    </row>
    <row r="3753" spans="1:1">
      <c r="A3753" t="s">
        <v>750</v>
      </c>
    </row>
    <row r="3754" spans="1:1">
      <c r="A3754" t="s">
        <v>751</v>
      </c>
    </row>
    <row r="3755" spans="1:1">
      <c r="A3755" t="s">
        <v>752</v>
      </c>
    </row>
    <row r="3756" spans="1:1">
      <c r="A3756" t="s">
        <v>753</v>
      </c>
    </row>
    <row r="3757" spans="1:1">
      <c r="A3757" t="s">
        <v>754</v>
      </c>
    </row>
    <row r="3758" spans="1:1">
      <c r="A3758" t="s">
        <v>755</v>
      </c>
    </row>
    <row r="3759" spans="1:1">
      <c r="A3759" t="s">
        <v>756</v>
      </c>
    </row>
    <row r="3760" spans="1:1">
      <c r="A3760" t="s">
        <v>757</v>
      </c>
    </row>
    <row r="3761" spans="1:4">
      <c r="A3761" t="s">
        <v>758</v>
      </c>
    </row>
    <row r="3762" spans="1:4">
      <c r="A3762" t="s">
        <v>759</v>
      </c>
    </row>
    <row r="3763" spans="1:4">
      <c r="A3763" t="s">
        <v>760</v>
      </c>
    </row>
    <row r="3764" spans="1:4">
      <c r="A3764" t="s">
        <v>761</v>
      </c>
    </row>
    <row r="3765" spans="1:4">
      <c r="A3765" t="s">
        <v>762</v>
      </c>
    </row>
    <row r="3766" spans="1:4">
      <c r="A3766" t="s">
        <v>763</v>
      </c>
    </row>
    <row r="3767" spans="1:4">
      <c r="A3767" t="s">
        <v>764</v>
      </c>
    </row>
    <row r="3768" spans="1:4">
      <c r="A3768" t="s">
        <v>765</v>
      </c>
    </row>
    <row r="3769" spans="1:4">
      <c r="A3769" t="s">
        <v>766</v>
      </c>
    </row>
    <row r="3770" spans="1:4">
      <c r="A3770" t="s">
        <v>767</v>
      </c>
    </row>
    <row r="3771" spans="1:4">
      <c r="A3771" t="s">
        <v>768</v>
      </c>
    </row>
    <row r="3772" spans="1:4">
      <c r="A3772" t="s">
        <v>769</v>
      </c>
    </row>
    <row r="3773" spans="1:4">
      <c r="A3773" t="s">
        <v>770</v>
      </c>
    </row>
    <row r="3774" spans="1:4" s="169" customFormat="1">
      <c r="A3774" s="169" t="s">
        <v>771</v>
      </c>
      <c r="D3774" s="275"/>
    </row>
    <row r="3775" spans="1:4" s="169" customFormat="1">
      <c r="A3775" s="169" t="s">
        <v>772</v>
      </c>
      <c r="D3775" s="275"/>
    </row>
    <row r="3776" spans="1:4" s="169" customFormat="1">
      <c r="A3776" s="169" t="s">
        <v>773</v>
      </c>
      <c r="D3776" s="275"/>
    </row>
    <row r="3777" spans="1:4" s="169" customFormat="1">
      <c r="A3777" s="169" t="s">
        <v>774</v>
      </c>
      <c r="D3777" s="275"/>
    </row>
    <row r="3778" spans="1:4" s="169" customFormat="1">
      <c r="A3778" s="169" t="s">
        <v>775</v>
      </c>
      <c r="D3778" s="275"/>
    </row>
    <row r="3779" spans="1:4" s="169" customFormat="1">
      <c r="A3779" s="169" t="s">
        <v>776</v>
      </c>
      <c r="D3779" s="275"/>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A5AB2-EC60-4824-A7D3-415E45B49DC5}">
  <sheetPr>
    <tabColor theme="2"/>
  </sheetPr>
  <dimension ref="A1:HU334"/>
  <sheetViews>
    <sheetView tabSelected="1" topLeftCell="N1" zoomScale="81" zoomScaleNormal="80" workbookViewId="0">
      <pane ySplit="1" topLeftCell="A189" activePane="bottomLeft" state="frozen"/>
      <selection activeCell="D37" sqref="D37:G37"/>
      <selection pane="bottomLeft" activeCell="X13" sqref="X13"/>
    </sheetView>
  </sheetViews>
  <sheetFormatPr defaultColWidth="12.625" defaultRowHeight="15.75"/>
  <cols>
    <col min="1" max="13" width="0" style="2" hidden="1" customWidth="1"/>
    <col min="14" max="14" width="12.625" style="242"/>
    <col min="15" max="15" width="66.625" style="100" customWidth="1"/>
    <col min="16" max="16" width="12.625" style="179" customWidth="1"/>
    <col min="17" max="17" width="12.625" style="4" customWidth="1"/>
    <col min="18" max="18" width="12.625" style="4"/>
    <col min="19" max="19" width="12.625" style="179"/>
    <col min="20" max="22" width="12.625" style="2" customWidth="1"/>
    <col min="23" max="25" width="12.625" style="2"/>
    <col min="26" max="26" width="12.625" style="3"/>
    <col min="27" max="32" width="12.625" style="2"/>
    <col min="33" max="33" width="12.625" style="3"/>
    <col min="34" max="39" width="12.625" style="2"/>
    <col min="40" max="40" width="12.625" style="3"/>
    <col min="41" max="46" width="12.625" style="2"/>
    <col min="47" max="47" width="12.625" style="3"/>
    <col min="48" max="53" width="12.625" style="2"/>
    <col min="54" max="54" width="12.625" style="3"/>
    <col min="55" max="60" width="12.625" style="2"/>
    <col min="61" max="61" width="12.625" style="3"/>
    <col min="62" max="67" width="12.625" style="2"/>
    <col min="68" max="68" width="12.625" style="3"/>
    <col min="69" max="74" width="12.625" style="2"/>
    <col min="75" max="75" width="12.625" style="3"/>
    <col min="76" max="81" width="12.625" style="2"/>
    <col min="82" max="82" width="12.625" style="3"/>
    <col min="83" max="88" width="12.625" style="2"/>
    <col min="89" max="89" width="12.625" style="3"/>
    <col min="90" max="95" width="12.625" style="2"/>
    <col min="96" max="96" width="12.625" style="3"/>
    <col min="97" max="102" width="12.625" style="2"/>
    <col min="103" max="103" width="12.625" style="3"/>
    <col min="104" max="109" width="12.625" style="2"/>
    <col min="110" max="110" width="12.625" style="3"/>
    <col min="111" max="116" width="12.625" style="2"/>
    <col min="117" max="117" width="12.625" style="3"/>
    <col min="118" max="123" width="12.625" style="2"/>
    <col min="124" max="124" width="12.625" style="3"/>
    <col min="125" max="130" width="12.625" style="2"/>
    <col min="131" max="131" width="12.625" style="3"/>
    <col min="132" max="137" width="12.625" style="2"/>
    <col min="138" max="138" width="12.625" style="3"/>
    <col min="139" max="144" width="12.625" style="2"/>
    <col min="145" max="145" width="12.625" style="3"/>
    <col min="146" max="151" width="12.625" style="2"/>
    <col min="152" max="152" width="12.625" style="3"/>
    <col min="153" max="158" width="12.625" style="2"/>
    <col min="159" max="159" width="12.625" style="3"/>
    <col min="160" max="162" width="12.625" style="2" customWidth="1"/>
    <col min="163" max="165" width="12.625" style="2"/>
    <col min="166" max="166" width="12.625" style="3"/>
    <col min="167" max="169" width="12.625" style="2" customWidth="1"/>
    <col min="170" max="172" width="12.625" style="2"/>
    <col min="173" max="173" width="12.625" style="3"/>
    <col min="174" max="176" width="12.625" style="2" customWidth="1"/>
    <col min="177" max="179" width="12.625" style="2"/>
    <col min="180" max="180" width="12.625" style="3"/>
    <col min="181" max="183" width="12.625" style="2" customWidth="1"/>
    <col min="184" max="186" width="12.625" style="2"/>
    <col min="187" max="187" width="12.625" style="3"/>
    <col min="188" max="190" width="12.625" style="2" customWidth="1"/>
    <col min="191" max="193" width="12.625" style="2"/>
    <col min="194" max="194" width="12.625" style="3"/>
    <col min="195" max="197" width="12.625" style="2" customWidth="1"/>
    <col min="198" max="200" width="12.625" style="2"/>
    <col min="201" max="201" width="12.625" style="3"/>
    <col min="202" max="204" width="12.625" style="2" customWidth="1"/>
    <col min="205" max="207" width="12.625" style="2"/>
    <col min="208" max="208" width="12.625" style="3"/>
    <col min="209" max="222" width="12.625" style="2"/>
    <col min="223" max="223" width="12.625" style="91"/>
    <col min="224" max="228" width="12.625" style="2"/>
    <col min="229" max="229" width="12.625" style="3"/>
    <col min="230" max="16384" width="12.625" style="2"/>
  </cols>
  <sheetData>
    <row r="1" spans="1:229" s="84" customFormat="1">
      <c r="N1" s="262" t="s">
        <v>86</v>
      </c>
      <c r="O1" s="99" t="s">
        <v>85</v>
      </c>
      <c r="P1" s="176" t="s">
        <v>8088</v>
      </c>
      <c r="Q1" s="83" t="s">
        <v>8087</v>
      </c>
      <c r="R1" s="83" t="s">
        <v>8086</v>
      </c>
      <c r="S1" s="269" t="s">
        <v>8089</v>
      </c>
      <c r="T1" s="84" t="s">
        <v>915</v>
      </c>
      <c r="U1" s="84" t="s">
        <v>916</v>
      </c>
      <c r="V1" s="84" t="s">
        <v>917</v>
      </c>
      <c r="W1" s="84" t="s">
        <v>918</v>
      </c>
      <c r="X1" s="86" t="s">
        <v>919</v>
      </c>
      <c r="Y1" s="84" t="s">
        <v>914</v>
      </c>
      <c r="Z1" s="85" t="s">
        <v>913</v>
      </c>
      <c r="AA1" s="84" t="s">
        <v>915</v>
      </c>
      <c r="AB1" s="84" t="s">
        <v>916</v>
      </c>
      <c r="AC1" s="84" t="s">
        <v>917</v>
      </c>
      <c r="AD1" s="84" t="s">
        <v>918</v>
      </c>
      <c r="AE1" s="86" t="s">
        <v>919</v>
      </c>
      <c r="AF1" s="84" t="s">
        <v>914</v>
      </c>
      <c r="AG1" s="85" t="s">
        <v>913</v>
      </c>
      <c r="AH1" s="84" t="s">
        <v>915</v>
      </c>
      <c r="AI1" s="84" t="s">
        <v>916</v>
      </c>
      <c r="AJ1" s="84" t="s">
        <v>917</v>
      </c>
      <c r="AK1" s="84" t="s">
        <v>918</v>
      </c>
      <c r="AL1" s="86" t="s">
        <v>919</v>
      </c>
      <c r="AM1" s="84" t="s">
        <v>914</v>
      </c>
      <c r="AN1" s="85" t="s">
        <v>913</v>
      </c>
      <c r="AO1" s="84" t="s">
        <v>915</v>
      </c>
      <c r="AP1" s="84" t="s">
        <v>916</v>
      </c>
      <c r="AQ1" s="84" t="s">
        <v>917</v>
      </c>
      <c r="AR1" s="84" t="s">
        <v>918</v>
      </c>
      <c r="AS1" s="86" t="s">
        <v>919</v>
      </c>
      <c r="AT1" s="84" t="s">
        <v>914</v>
      </c>
      <c r="AU1" s="85" t="s">
        <v>913</v>
      </c>
      <c r="AV1" s="84" t="s">
        <v>915</v>
      </c>
      <c r="AW1" s="84" t="s">
        <v>916</v>
      </c>
      <c r="AX1" s="84" t="s">
        <v>917</v>
      </c>
      <c r="AY1" s="84" t="s">
        <v>918</v>
      </c>
      <c r="AZ1" s="86" t="s">
        <v>919</v>
      </c>
      <c r="BA1" s="84" t="s">
        <v>914</v>
      </c>
      <c r="BB1" s="85" t="s">
        <v>913</v>
      </c>
      <c r="BC1" s="84" t="s">
        <v>915</v>
      </c>
      <c r="BD1" s="84" t="s">
        <v>916</v>
      </c>
      <c r="BE1" s="84" t="s">
        <v>917</v>
      </c>
      <c r="BF1" s="84" t="s">
        <v>918</v>
      </c>
      <c r="BG1" s="86" t="s">
        <v>919</v>
      </c>
      <c r="BH1" s="84" t="s">
        <v>914</v>
      </c>
      <c r="BI1" s="85" t="s">
        <v>913</v>
      </c>
      <c r="BJ1" s="84" t="s">
        <v>915</v>
      </c>
      <c r="BK1" s="84" t="s">
        <v>916</v>
      </c>
      <c r="BL1" s="84" t="s">
        <v>917</v>
      </c>
      <c r="BM1" s="84" t="s">
        <v>918</v>
      </c>
      <c r="BN1" s="86" t="s">
        <v>919</v>
      </c>
      <c r="BO1" s="84" t="s">
        <v>914</v>
      </c>
      <c r="BP1" s="85" t="s">
        <v>913</v>
      </c>
      <c r="BQ1" s="84" t="s">
        <v>915</v>
      </c>
      <c r="BR1" s="84" t="s">
        <v>916</v>
      </c>
      <c r="BS1" s="84" t="s">
        <v>917</v>
      </c>
      <c r="BT1" s="84" t="s">
        <v>918</v>
      </c>
      <c r="BU1" s="86" t="s">
        <v>919</v>
      </c>
      <c r="BV1" s="84" t="s">
        <v>914</v>
      </c>
      <c r="BW1" s="85" t="s">
        <v>913</v>
      </c>
      <c r="BX1" s="84" t="s">
        <v>915</v>
      </c>
      <c r="BY1" s="84" t="s">
        <v>916</v>
      </c>
      <c r="BZ1" s="84" t="s">
        <v>917</v>
      </c>
      <c r="CA1" s="84" t="s">
        <v>918</v>
      </c>
      <c r="CB1" s="86" t="s">
        <v>919</v>
      </c>
      <c r="CC1" s="84" t="s">
        <v>914</v>
      </c>
      <c r="CD1" s="85" t="s">
        <v>913</v>
      </c>
      <c r="CE1" s="84" t="s">
        <v>915</v>
      </c>
      <c r="CF1" s="84" t="s">
        <v>916</v>
      </c>
      <c r="CG1" s="84" t="s">
        <v>917</v>
      </c>
      <c r="CH1" s="84" t="s">
        <v>918</v>
      </c>
      <c r="CI1" s="86" t="s">
        <v>919</v>
      </c>
      <c r="CJ1" s="84" t="s">
        <v>914</v>
      </c>
      <c r="CK1" s="85" t="s">
        <v>913</v>
      </c>
      <c r="CL1" s="84" t="s">
        <v>915</v>
      </c>
      <c r="CM1" s="84" t="s">
        <v>916</v>
      </c>
      <c r="CN1" s="84" t="s">
        <v>917</v>
      </c>
      <c r="CO1" s="84" t="s">
        <v>918</v>
      </c>
      <c r="CP1" s="86" t="s">
        <v>919</v>
      </c>
      <c r="CQ1" s="84" t="s">
        <v>914</v>
      </c>
      <c r="CR1" s="85" t="s">
        <v>913</v>
      </c>
      <c r="CS1" s="84" t="s">
        <v>915</v>
      </c>
      <c r="CT1" s="84" t="s">
        <v>916</v>
      </c>
      <c r="CU1" s="84" t="s">
        <v>917</v>
      </c>
      <c r="CV1" s="84" t="s">
        <v>918</v>
      </c>
      <c r="CW1" s="86" t="s">
        <v>919</v>
      </c>
      <c r="CX1" s="84" t="s">
        <v>914</v>
      </c>
      <c r="CY1" s="85" t="s">
        <v>913</v>
      </c>
      <c r="CZ1" s="84" t="s">
        <v>915</v>
      </c>
      <c r="DA1" s="84" t="s">
        <v>916</v>
      </c>
      <c r="DB1" s="84" t="s">
        <v>917</v>
      </c>
      <c r="DC1" s="84" t="s">
        <v>918</v>
      </c>
      <c r="DD1" s="86" t="s">
        <v>919</v>
      </c>
      <c r="DE1" s="84" t="s">
        <v>914</v>
      </c>
      <c r="DF1" s="85" t="s">
        <v>913</v>
      </c>
      <c r="DG1" s="84" t="s">
        <v>915</v>
      </c>
      <c r="DH1" s="84" t="s">
        <v>916</v>
      </c>
      <c r="DI1" s="84" t="s">
        <v>917</v>
      </c>
      <c r="DJ1" s="84" t="s">
        <v>918</v>
      </c>
      <c r="DK1" s="86" t="s">
        <v>919</v>
      </c>
      <c r="DL1" s="84" t="s">
        <v>914</v>
      </c>
      <c r="DM1" s="85" t="s">
        <v>913</v>
      </c>
      <c r="DN1" s="84" t="s">
        <v>915</v>
      </c>
      <c r="DO1" s="84" t="s">
        <v>916</v>
      </c>
      <c r="DP1" s="84" t="s">
        <v>917</v>
      </c>
      <c r="DQ1" s="84" t="s">
        <v>918</v>
      </c>
      <c r="DR1" s="86" t="s">
        <v>919</v>
      </c>
      <c r="DS1" s="84" t="s">
        <v>914</v>
      </c>
      <c r="DT1" s="85" t="s">
        <v>913</v>
      </c>
      <c r="DU1" s="84" t="s">
        <v>915</v>
      </c>
      <c r="DV1" s="84" t="s">
        <v>916</v>
      </c>
      <c r="DW1" s="84" t="s">
        <v>917</v>
      </c>
      <c r="DX1" s="84" t="s">
        <v>918</v>
      </c>
      <c r="DY1" s="86" t="s">
        <v>919</v>
      </c>
      <c r="DZ1" s="84" t="s">
        <v>914</v>
      </c>
      <c r="EA1" s="85" t="s">
        <v>913</v>
      </c>
      <c r="EB1" s="84" t="s">
        <v>915</v>
      </c>
      <c r="EC1" s="84" t="s">
        <v>916</v>
      </c>
      <c r="ED1" s="84" t="s">
        <v>917</v>
      </c>
      <c r="EE1" s="84" t="s">
        <v>918</v>
      </c>
      <c r="EF1" s="86" t="s">
        <v>919</v>
      </c>
      <c r="EG1" s="84" t="s">
        <v>914</v>
      </c>
      <c r="EH1" s="85" t="s">
        <v>913</v>
      </c>
      <c r="EI1" s="98">
        <v>45039</v>
      </c>
      <c r="EJ1" s="98">
        <v>45038</v>
      </c>
      <c r="EK1" s="98">
        <v>45037</v>
      </c>
      <c r="EL1" s="98">
        <v>45036</v>
      </c>
      <c r="EM1" s="98">
        <v>45035</v>
      </c>
      <c r="EN1" s="98">
        <v>45034</v>
      </c>
      <c r="EO1" s="98">
        <v>45033</v>
      </c>
      <c r="EP1" s="98">
        <v>45032</v>
      </c>
      <c r="EQ1" s="98">
        <v>45031</v>
      </c>
      <c r="ER1" s="98">
        <v>45030</v>
      </c>
      <c r="ES1" s="98">
        <v>45029</v>
      </c>
      <c r="ET1" s="98">
        <v>45028</v>
      </c>
      <c r="EU1" s="98">
        <v>45027</v>
      </c>
      <c r="EV1" s="98">
        <v>45026</v>
      </c>
      <c r="EW1" s="98">
        <v>45025</v>
      </c>
      <c r="EX1" s="98">
        <v>45024</v>
      </c>
      <c r="EY1" s="98">
        <v>45023</v>
      </c>
      <c r="EZ1" s="98">
        <v>45022</v>
      </c>
      <c r="FA1" s="98">
        <v>45021</v>
      </c>
      <c r="FB1" s="98">
        <v>45020</v>
      </c>
      <c r="FC1" s="98">
        <v>45019</v>
      </c>
      <c r="FD1" s="98">
        <v>45018</v>
      </c>
      <c r="FE1" s="98">
        <v>45017</v>
      </c>
      <c r="FF1" s="98">
        <v>45016</v>
      </c>
      <c r="FG1" s="98">
        <v>45015</v>
      </c>
      <c r="FH1" s="98">
        <v>45014</v>
      </c>
      <c r="FI1" s="98">
        <v>45013</v>
      </c>
      <c r="FJ1" s="98">
        <v>45012</v>
      </c>
      <c r="FK1" s="98">
        <v>45011</v>
      </c>
      <c r="FL1" s="98">
        <v>45010</v>
      </c>
      <c r="FM1" s="98">
        <v>45009</v>
      </c>
      <c r="FN1" s="98">
        <v>45008</v>
      </c>
      <c r="FO1" s="98">
        <v>45007</v>
      </c>
      <c r="FP1" s="98">
        <v>45006</v>
      </c>
      <c r="FQ1" s="98">
        <v>45005</v>
      </c>
      <c r="FR1" s="98">
        <v>45004</v>
      </c>
      <c r="FS1" s="98">
        <v>45003</v>
      </c>
      <c r="FT1" s="98">
        <v>45002</v>
      </c>
      <c r="FU1" s="98">
        <v>45001</v>
      </c>
      <c r="FV1" s="98">
        <v>45000</v>
      </c>
      <c r="FW1" s="98">
        <v>44999</v>
      </c>
      <c r="FX1" s="98">
        <v>44998</v>
      </c>
      <c r="FY1" s="98">
        <v>44997</v>
      </c>
      <c r="FZ1" s="98">
        <v>44996</v>
      </c>
      <c r="GA1" s="98">
        <v>44995</v>
      </c>
      <c r="GB1" s="98">
        <v>44994</v>
      </c>
      <c r="GC1" s="98">
        <v>44993</v>
      </c>
      <c r="GD1" s="98">
        <v>44992</v>
      </c>
      <c r="GE1" s="98">
        <v>44991</v>
      </c>
      <c r="GF1" s="98">
        <v>44990</v>
      </c>
      <c r="GG1" s="98">
        <v>44989</v>
      </c>
      <c r="GH1" s="98">
        <v>44988</v>
      </c>
      <c r="GI1" s="98">
        <v>44987</v>
      </c>
      <c r="GJ1" s="98">
        <v>44986</v>
      </c>
      <c r="GK1" s="98">
        <v>44985</v>
      </c>
      <c r="GL1" s="98">
        <v>44984</v>
      </c>
      <c r="GM1" s="98">
        <v>44983</v>
      </c>
      <c r="GN1" s="98">
        <v>44982</v>
      </c>
      <c r="GO1" s="98">
        <v>44981</v>
      </c>
      <c r="GP1" s="98">
        <v>44980</v>
      </c>
      <c r="GQ1" s="98">
        <v>44979</v>
      </c>
      <c r="GR1" s="98">
        <v>44978</v>
      </c>
      <c r="GS1" s="98">
        <v>44977</v>
      </c>
      <c r="GT1" s="98">
        <v>44976</v>
      </c>
      <c r="GU1" s="98">
        <v>44975</v>
      </c>
      <c r="GV1" s="98">
        <v>44974</v>
      </c>
      <c r="GW1" s="98">
        <v>44973</v>
      </c>
      <c r="GX1" s="98">
        <v>44972</v>
      </c>
      <c r="GY1" s="98">
        <v>44971</v>
      </c>
      <c r="GZ1" s="98">
        <v>44970</v>
      </c>
      <c r="HA1" s="98">
        <v>44969</v>
      </c>
      <c r="HB1" s="98">
        <v>44968</v>
      </c>
      <c r="HC1" s="98">
        <v>44967</v>
      </c>
      <c r="HD1" s="98">
        <v>44966</v>
      </c>
      <c r="HE1" s="98">
        <v>44965</v>
      </c>
      <c r="HF1" s="84" t="s">
        <v>1339</v>
      </c>
      <c r="HG1" s="98">
        <v>44963</v>
      </c>
      <c r="HH1" s="87">
        <v>44962</v>
      </c>
      <c r="HI1" s="89">
        <v>44961</v>
      </c>
      <c r="HJ1" s="87">
        <v>44960</v>
      </c>
      <c r="HK1" s="89">
        <v>44959</v>
      </c>
      <c r="HL1" s="87">
        <v>44958</v>
      </c>
      <c r="HM1" s="89">
        <v>44957</v>
      </c>
      <c r="HN1" s="87">
        <v>44956</v>
      </c>
      <c r="HO1" s="90">
        <v>44955</v>
      </c>
      <c r="HP1" s="87">
        <v>44954</v>
      </c>
      <c r="HQ1" s="88">
        <v>44953</v>
      </c>
      <c r="HR1" s="87">
        <v>44952</v>
      </c>
      <c r="HS1" s="88">
        <v>44951</v>
      </c>
      <c r="HT1" s="87">
        <v>44950</v>
      </c>
      <c r="HU1" s="88">
        <v>44949</v>
      </c>
    </row>
    <row r="2" spans="1:229" s="134" customFormat="1" ht="16.5" thickBot="1">
      <c r="N2" s="263"/>
      <c r="O2" s="128" t="s">
        <v>1259</v>
      </c>
      <c r="P2" s="177"/>
      <c r="Q2" s="127"/>
      <c r="R2" s="127"/>
      <c r="S2" s="177"/>
      <c r="T2" s="129">
        <f>AVERAGE(T3:Z3)</f>
        <v>0</v>
      </c>
      <c r="U2" s="130">
        <f>AVERAGE(U3:Z3)</f>
        <v>0</v>
      </c>
      <c r="V2" s="130">
        <f>AVERAGE(V3:Z3)</f>
        <v>0</v>
      </c>
      <c r="W2" s="130">
        <f>AVERAGE(W3:Z3)</f>
        <v>0</v>
      </c>
      <c r="X2" s="130">
        <f>AVERAGE(X3:Z3)</f>
        <v>0</v>
      </c>
      <c r="Y2" s="130">
        <f>AVERAGE(Y3:Z3)</f>
        <v>0</v>
      </c>
      <c r="Z2" s="131">
        <f>Z3</f>
        <v>0</v>
      </c>
      <c r="AA2" s="129">
        <v>71.857142857142861</v>
      </c>
      <c r="AB2" s="130">
        <v>75</v>
      </c>
      <c r="AC2" s="130">
        <v>73.260000000000005</v>
      </c>
      <c r="AD2" s="130">
        <v>69.125</v>
      </c>
      <c r="AE2" s="130">
        <v>78.166666666666671</v>
      </c>
      <c r="AF2" s="130">
        <v>71.5</v>
      </c>
      <c r="AG2" s="131">
        <v>83.5</v>
      </c>
      <c r="AH2" s="129">
        <v>50.634285714285724</v>
      </c>
      <c r="AI2" s="130">
        <v>59.073333333333345</v>
      </c>
      <c r="AJ2" s="130">
        <v>70.888000000000005</v>
      </c>
      <c r="AK2" s="130">
        <v>88.610000000000014</v>
      </c>
      <c r="AL2" s="130">
        <v>92.780000000000015</v>
      </c>
      <c r="AM2" s="130">
        <v>90.67</v>
      </c>
      <c r="AN2" s="131">
        <v>97.34</v>
      </c>
      <c r="AO2" s="129">
        <v>71.19285714285715</v>
      </c>
      <c r="AP2" s="130">
        <v>74.558333333333337</v>
      </c>
      <c r="AQ2" s="130">
        <v>79.070000000000007</v>
      </c>
      <c r="AR2" s="130">
        <v>83.587500000000006</v>
      </c>
      <c r="AS2" s="130">
        <v>82.783333333333331</v>
      </c>
      <c r="AT2" s="130">
        <v>79</v>
      </c>
      <c r="AU2" s="131">
        <v>88</v>
      </c>
      <c r="AV2" s="129">
        <v>69.650000000000006</v>
      </c>
      <c r="AW2" s="130">
        <v>72.50833333333334</v>
      </c>
      <c r="AX2" s="130">
        <v>70.460000000000008</v>
      </c>
      <c r="AY2" s="130">
        <v>67</v>
      </c>
      <c r="AZ2" s="130">
        <v>69.966666666666669</v>
      </c>
      <c r="BA2" s="130">
        <v>85.6</v>
      </c>
      <c r="BB2" s="131">
        <v>91.95</v>
      </c>
      <c r="BC2" s="129">
        <v>57.745714285714293</v>
      </c>
      <c r="BD2" s="130">
        <v>65.928333333333342</v>
      </c>
      <c r="BE2" s="130">
        <v>73.214000000000013</v>
      </c>
      <c r="BF2" s="130">
        <v>76.580000000000013</v>
      </c>
      <c r="BG2" s="130">
        <v>83.59</v>
      </c>
      <c r="BH2" s="130">
        <v>85.17</v>
      </c>
      <c r="BI2" s="131">
        <v>92.09</v>
      </c>
      <c r="BJ2" s="129">
        <v>69.171428571428578</v>
      </c>
      <c r="BK2" s="130">
        <v>72.075000000000003</v>
      </c>
      <c r="BL2" s="130">
        <v>72.34</v>
      </c>
      <c r="BM2" s="130">
        <v>74.137500000000003</v>
      </c>
      <c r="BN2" s="130">
        <v>81.63333333333334</v>
      </c>
      <c r="BO2" s="130">
        <v>70.25</v>
      </c>
      <c r="BP2" s="131">
        <v>76</v>
      </c>
      <c r="BQ2" s="129">
        <v>67.060714285714297</v>
      </c>
      <c r="BR2" s="130">
        <v>72.939722222222244</v>
      </c>
      <c r="BS2" s="130">
        <v>78.188333333333347</v>
      </c>
      <c r="BT2" s="130">
        <v>88.257083333333355</v>
      </c>
      <c r="BU2" s="130">
        <v>98.631666666666675</v>
      </c>
      <c r="BV2" s="130">
        <v>97.680833333333354</v>
      </c>
      <c r="BW2" s="131">
        <v>104.85333333333335</v>
      </c>
      <c r="BX2" s="129">
        <v>69.843095238095231</v>
      </c>
      <c r="BY2" s="130">
        <v>68.579444444444448</v>
      </c>
      <c r="BZ2" s="130">
        <v>68.978333333333325</v>
      </c>
      <c r="CA2" s="130">
        <v>73.314583333333331</v>
      </c>
      <c r="CB2" s="130">
        <v>89.375</v>
      </c>
      <c r="CC2" s="130">
        <v>97.995833333333337</v>
      </c>
      <c r="CD2" s="131">
        <v>115.65833333333333</v>
      </c>
      <c r="CE2" s="129">
        <v>65</v>
      </c>
      <c r="CF2" s="130">
        <v>61.390555555555558</v>
      </c>
      <c r="CG2" s="130">
        <v>68.796000000000006</v>
      </c>
      <c r="CH2" s="130">
        <v>75.225416666666661</v>
      </c>
      <c r="CI2" s="130">
        <v>71.634444444444441</v>
      </c>
      <c r="CJ2" s="130">
        <v>75</v>
      </c>
      <c r="CK2" s="131">
        <v>100</v>
      </c>
      <c r="CL2" s="129">
        <v>72.219285714285689</v>
      </c>
      <c r="CM2" s="130">
        <v>67.255833333333328</v>
      </c>
      <c r="CN2" s="130">
        <v>65.306999999999988</v>
      </c>
      <c r="CO2" s="130">
        <v>67.396249999999981</v>
      </c>
      <c r="CP2" s="130">
        <v>67.74222222222221</v>
      </c>
      <c r="CQ2" s="130">
        <v>90.034166666666664</v>
      </c>
      <c r="CR2" s="131">
        <v>114.10999999999999</v>
      </c>
      <c r="CS2" s="129">
        <v>65.262857142857143</v>
      </c>
      <c r="CT2" s="130">
        <v>68.584444444444443</v>
      </c>
      <c r="CU2" s="130">
        <v>86.705333333333328</v>
      </c>
      <c r="CV2" s="130">
        <v>87.831666666666663</v>
      </c>
      <c r="CW2" s="130">
        <v>93.008888888888904</v>
      </c>
      <c r="CX2" s="130">
        <v>78.185000000000002</v>
      </c>
      <c r="CY2" s="131">
        <v>2.8000000000000003</v>
      </c>
      <c r="CZ2" s="129">
        <v>63</v>
      </c>
      <c r="DA2" s="130">
        <v>61.626666666666665</v>
      </c>
      <c r="DB2" s="130">
        <v>64.591999999999999</v>
      </c>
      <c r="DC2" s="130">
        <v>84.22</v>
      </c>
      <c r="DD2" s="130">
        <v>87.766666666666652</v>
      </c>
      <c r="DE2" s="130">
        <v>104.64999999999999</v>
      </c>
      <c r="DF2" s="131">
        <v>120.19999999999999</v>
      </c>
      <c r="DG2" s="129">
        <v>62.870952380952374</v>
      </c>
      <c r="DH2" s="130">
        <v>65.016111111111101</v>
      </c>
      <c r="DI2" s="130">
        <v>67.819333333333333</v>
      </c>
      <c r="DJ2" s="130">
        <v>64.049166666666665</v>
      </c>
      <c r="DK2" s="130">
        <v>81.854444444444439</v>
      </c>
      <c r="DL2" s="130">
        <v>102.94</v>
      </c>
      <c r="DM2" s="131">
        <v>122.19</v>
      </c>
      <c r="DN2" s="129">
        <v>69.476666666666659</v>
      </c>
      <c r="DO2" s="130">
        <v>79.150555555555556</v>
      </c>
      <c r="DP2" s="130">
        <v>81.848666666666674</v>
      </c>
      <c r="DQ2" s="130">
        <v>76.957499999999996</v>
      </c>
      <c r="DR2" s="130">
        <v>76.316666666666663</v>
      </c>
      <c r="DS2" s="130">
        <v>92.034999999999997</v>
      </c>
      <c r="DT2" s="131">
        <v>102.75000000000001</v>
      </c>
      <c r="DU2" s="129">
        <v>77.28619047619047</v>
      </c>
      <c r="DV2" s="130">
        <v>83.513888888888886</v>
      </c>
      <c r="DW2" s="130">
        <v>94.580666666666659</v>
      </c>
      <c r="DX2" s="130">
        <v>110.0925</v>
      </c>
      <c r="DY2" s="130">
        <v>112.08333333333333</v>
      </c>
      <c r="DZ2" s="130">
        <v>100.43</v>
      </c>
      <c r="EA2" s="131">
        <v>68.44</v>
      </c>
      <c r="EB2" s="129">
        <v>75.329523809523806</v>
      </c>
      <c r="EC2" s="130">
        <v>76.667777777777772</v>
      </c>
      <c r="ED2" s="130">
        <v>83.050666666666658</v>
      </c>
      <c r="EE2" s="130">
        <v>97.463333333333324</v>
      </c>
      <c r="EF2" s="130">
        <v>109.91777777777776</v>
      </c>
      <c r="EG2" s="130">
        <v>122.97666666666665</v>
      </c>
      <c r="EH2" s="131">
        <v>134.3533333333333</v>
      </c>
      <c r="EI2" s="129">
        <v>63.646428571428579</v>
      </c>
      <c r="EJ2" s="130">
        <v>65.920833333333334</v>
      </c>
      <c r="EK2" s="130">
        <v>69.10499999999999</v>
      </c>
      <c r="EL2" s="130">
        <v>72.881250000000009</v>
      </c>
      <c r="EM2" s="130">
        <v>74.975000000000009</v>
      </c>
      <c r="EN2" s="130">
        <v>91.755833333333342</v>
      </c>
      <c r="EO2" s="131">
        <v>112.17833333333334</v>
      </c>
      <c r="EP2" s="129">
        <v>65.17190476190477</v>
      </c>
      <c r="EQ2" s="130">
        <v>70.443333333333342</v>
      </c>
      <c r="ER2" s="130">
        <v>74.679333333333332</v>
      </c>
      <c r="ES2" s="130">
        <v>80.879166666666677</v>
      </c>
      <c r="ET2" s="130">
        <v>79.605555555555554</v>
      </c>
      <c r="EU2" s="130">
        <v>80.108333333333348</v>
      </c>
      <c r="EV2" s="131">
        <v>89.38333333333334</v>
      </c>
      <c r="EW2" s="129">
        <v>69</v>
      </c>
      <c r="EX2" s="130">
        <v>66.685555555555553</v>
      </c>
      <c r="EY2" s="130">
        <v>69.822666666666663</v>
      </c>
      <c r="EZ2" s="130">
        <v>77.293333333333337</v>
      </c>
      <c r="FA2" s="130">
        <v>81.364444444444459</v>
      </c>
      <c r="FB2" s="130">
        <v>81.460833333333341</v>
      </c>
      <c r="FC2" s="131">
        <v>81.516666666666666</v>
      </c>
      <c r="FD2" s="129">
        <v>65.36</v>
      </c>
      <c r="FE2" s="130">
        <v>67.92</v>
      </c>
      <c r="FF2" s="130">
        <v>71.504000000000005</v>
      </c>
      <c r="FG2" s="130">
        <v>76.88</v>
      </c>
      <c r="FH2" s="130">
        <v>85.839999999999989</v>
      </c>
      <c r="FI2" s="130">
        <v>91.259999999999991</v>
      </c>
      <c r="FJ2" s="131">
        <v>99.303333333333327</v>
      </c>
      <c r="FK2" s="129">
        <v>59.267380952380961</v>
      </c>
      <c r="FL2" s="130">
        <v>67.197500000000005</v>
      </c>
      <c r="FM2" s="130">
        <v>79.568333333333342</v>
      </c>
      <c r="FN2" s="130">
        <v>89.700416666666669</v>
      </c>
      <c r="FO2" s="130">
        <v>93.717222222222233</v>
      </c>
      <c r="FP2" s="130">
        <v>92.899166666666673</v>
      </c>
      <c r="FQ2" s="131">
        <v>96.071666666666673</v>
      </c>
      <c r="FR2" s="129">
        <v>64.288809523809519</v>
      </c>
      <c r="FS2" s="130">
        <v>69.691944444444445</v>
      </c>
      <c r="FT2" s="130">
        <v>70.780333333333331</v>
      </c>
      <c r="FU2" s="130">
        <v>71.112916666666663</v>
      </c>
      <c r="FV2" s="130">
        <v>82.948333333333323</v>
      </c>
      <c r="FW2" s="130">
        <v>87.509166666666658</v>
      </c>
      <c r="FX2" s="131">
        <v>104.82333333333334</v>
      </c>
      <c r="FY2" s="129">
        <v>69.924999999999997</v>
      </c>
      <c r="FZ2" s="130">
        <v>76.75333333333333</v>
      </c>
      <c r="GA2" s="130">
        <v>83.756</v>
      </c>
      <c r="GB2" s="130">
        <v>79.226249999999993</v>
      </c>
      <c r="GC2" s="130">
        <v>73.226111111111109</v>
      </c>
      <c r="GD2" s="130">
        <v>70.124166666666667</v>
      </c>
      <c r="GE2" s="131">
        <v>86.168333333333351</v>
      </c>
      <c r="GF2" s="129">
        <v>74.488928571428573</v>
      </c>
      <c r="GG2" s="130">
        <v>79.539305555555558</v>
      </c>
      <c r="GH2" s="130">
        <v>90.486166666666662</v>
      </c>
      <c r="GI2" s="130">
        <v>89.677291666666676</v>
      </c>
      <c r="GJ2" s="130">
        <v>86.699722222222235</v>
      </c>
      <c r="GK2" s="130">
        <v>86.272500000000008</v>
      </c>
      <c r="GL2" s="131">
        <v>90.094999999999985</v>
      </c>
      <c r="GM2" s="129">
        <v>55.570238095238096</v>
      </c>
      <c r="GN2" s="130">
        <v>69.643055555555563</v>
      </c>
      <c r="GO2" s="130">
        <v>75.915333333333336</v>
      </c>
      <c r="GP2" s="130">
        <v>80.660833333333329</v>
      </c>
      <c r="GQ2" s="130">
        <v>85.743333333333339</v>
      </c>
      <c r="GR2" s="130">
        <v>79.678333333333327</v>
      </c>
      <c r="GS2" s="131">
        <v>91.25</v>
      </c>
      <c r="GT2" s="129">
        <v>65.279047619047631</v>
      </c>
      <c r="GU2" s="130">
        <v>63.384166666666658</v>
      </c>
      <c r="GV2" s="130">
        <v>62.344333333333338</v>
      </c>
      <c r="GW2" s="130">
        <v>70.572916666666671</v>
      </c>
      <c r="GX2" s="130">
        <v>83.231666666666669</v>
      </c>
      <c r="GY2" s="130">
        <v>80.350833333333341</v>
      </c>
      <c r="GZ2" s="131">
        <v>41.123333333333342</v>
      </c>
      <c r="HA2" s="129">
        <v>73.420952380952372</v>
      </c>
      <c r="HB2" s="131">
        <v>75.981111111111105</v>
      </c>
      <c r="HC2" s="131">
        <v>79.587333333333319</v>
      </c>
      <c r="HD2" s="131">
        <v>79.784166666666664</v>
      </c>
      <c r="HE2" s="131">
        <v>74.63</v>
      </c>
      <c r="HF2" s="131">
        <v>74.73833333333333</v>
      </c>
      <c r="HG2" s="131">
        <v>80.516666666666666</v>
      </c>
      <c r="HH2" s="132">
        <v>73.945714285714274</v>
      </c>
      <c r="HI2" s="133"/>
      <c r="HJ2" s="133"/>
      <c r="HK2" s="133"/>
      <c r="HL2" s="133"/>
      <c r="HM2" s="133"/>
      <c r="HN2" s="133"/>
      <c r="HO2" s="132">
        <v>67.079841269841268</v>
      </c>
      <c r="HP2" s="133"/>
      <c r="HQ2" s="133"/>
      <c r="HR2" s="133"/>
      <c r="HS2" s="133"/>
      <c r="HT2" s="133"/>
      <c r="HU2" s="133"/>
    </row>
    <row r="3" spans="1:229" s="139" customFormat="1" ht="17.25" thickTop="1" thickBot="1">
      <c r="N3" s="264"/>
      <c r="O3" s="136" t="s">
        <v>1004</v>
      </c>
      <c r="P3" s="178">
        <f>(SUM(P9:P158))/7</f>
        <v>0.14285714285714285</v>
      </c>
      <c r="Q3" s="137"/>
      <c r="R3" s="135"/>
      <c r="S3" s="270"/>
      <c r="T3" s="137">
        <f t="shared" ref="T3:Z3" si="0">SUM(A4:A136)</f>
        <v>0</v>
      </c>
      <c r="U3" s="137">
        <f t="shared" si="0"/>
        <v>0</v>
      </c>
      <c r="V3" s="137">
        <f t="shared" si="0"/>
        <v>0</v>
      </c>
      <c r="W3" s="137">
        <f t="shared" si="0"/>
        <v>0</v>
      </c>
      <c r="X3" s="137">
        <f t="shared" si="0"/>
        <v>0</v>
      </c>
      <c r="Y3" s="137">
        <f t="shared" si="0"/>
        <v>0</v>
      </c>
      <c r="Z3" s="137">
        <f t="shared" si="0"/>
        <v>0</v>
      </c>
      <c r="AA3" s="137">
        <v>53</v>
      </c>
      <c r="AB3" s="137">
        <v>83.7</v>
      </c>
      <c r="AC3" s="137">
        <v>89.8</v>
      </c>
      <c r="AD3" s="137">
        <v>42</v>
      </c>
      <c r="AE3" s="137">
        <v>91.5</v>
      </c>
      <c r="AF3" s="137">
        <v>59.5</v>
      </c>
      <c r="AG3" s="137">
        <v>83.5</v>
      </c>
      <c r="AH3" s="137">
        <v>0</v>
      </c>
      <c r="AI3" s="137">
        <v>0</v>
      </c>
      <c r="AJ3" s="137">
        <v>0</v>
      </c>
      <c r="AK3" s="137">
        <v>76.099999999999994</v>
      </c>
      <c r="AL3" s="137">
        <v>97</v>
      </c>
      <c r="AM3" s="137">
        <v>84</v>
      </c>
      <c r="AN3" s="137">
        <v>97.34</v>
      </c>
      <c r="AO3" s="137">
        <v>51</v>
      </c>
      <c r="AP3" s="137">
        <v>52</v>
      </c>
      <c r="AQ3" s="137">
        <v>61</v>
      </c>
      <c r="AR3" s="137">
        <v>86</v>
      </c>
      <c r="AS3" s="137">
        <v>90.35</v>
      </c>
      <c r="AT3" s="137">
        <v>70</v>
      </c>
      <c r="AU3" s="137">
        <v>88</v>
      </c>
      <c r="AV3" s="137">
        <v>52.5</v>
      </c>
      <c r="AW3" s="137">
        <v>82.75</v>
      </c>
      <c r="AX3" s="137">
        <v>84.300000000000011</v>
      </c>
      <c r="AY3" s="137">
        <v>58.1</v>
      </c>
      <c r="AZ3" s="137">
        <v>38.700000000000003</v>
      </c>
      <c r="BA3" s="137">
        <v>79.25</v>
      </c>
      <c r="BB3" s="137">
        <v>91.95</v>
      </c>
      <c r="BC3" s="137">
        <v>8.6499999999999986</v>
      </c>
      <c r="BD3" s="137">
        <v>29.5</v>
      </c>
      <c r="BE3" s="137">
        <v>59.75</v>
      </c>
      <c r="BF3" s="137">
        <v>55.55</v>
      </c>
      <c r="BG3" s="137">
        <v>80.430000000000007</v>
      </c>
      <c r="BH3" s="137">
        <v>78.25</v>
      </c>
      <c r="BI3" s="137">
        <v>92.09</v>
      </c>
      <c r="BJ3" s="137">
        <v>51.75</v>
      </c>
      <c r="BK3" s="137">
        <v>70.75</v>
      </c>
      <c r="BL3" s="137">
        <v>65.150000000000006</v>
      </c>
      <c r="BM3" s="137">
        <v>51.65</v>
      </c>
      <c r="BN3" s="137">
        <v>104.4</v>
      </c>
      <c r="BO3" s="137">
        <v>64.5</v>
      </c>
      <c r="BP3" s="137">
        <v>76</v>
      </c>
      <c r="BQ3" s="137">
        <v>31.786666666666669</v>
      </c>
      <c r="BR3" s="137">
        <v>46.696666666666673</v>
      </c>
      <c r="BS3" s="137">
        <v>37.913333333333341</v>
      </c>
      <c r="BT3" s="137">
        <v>57.133333333333333</v>
      </c>
      <c r="BU3" s="137">
        <v>100.53333333333335</v>
      </c>
      <c r="BV3" s="137">
        <v>90.508333333333354</v>
      </c>
      <c r="BW3" s="137">
        <v>104.85333333333335</v>
      </c>
      <c r="BX3" s="137">
        <v>77.425000000000011</v>
      </c>
      <c r="BY3" s="137">
        <v>66.584999999999994</v>
      </c>
      <c r="BZ3" s="137">
        <v>51.633333333333326</v>
      </c>
      <c r="CA3" s="137">
        <v>25.133333333333333</v>
      </c>
      <c r="CB3" s="137">
        <v>72.133333333333326</v>
      </c>
      <c r="CC3" s="137">
        <v>80.333333333333329</v>
      </c>
      <c r="CD3" s="137">
        <v>115.65833333333333</v>
      </c>
      <c r="CE3" s="137">
        <v>36.284999999999997</v>
      </c>
      <c r="CF3" s="137">
        <v>24.363333333333333</v>
      </c>
      <c r="CG3" s="137">
        <v>43.078333333333333</v>
      </c>
      <c r="CH3" s="137">
        <v>85.998333333333335</v>
      </c>
      <c r="CI3" s="137">
        <v>64.903333333333336</v>
      </c>
      <c r="CJ3" s="137">
        <v>50</v>
      </c>
      <c r="CK3" s="135">
        <v>100</v>
      </c>
      <c r="CL3" s="137">
        <v>102</v>
      </c>
      <c r="CM3" s="137">
        <v>77</v>
      </c>
      <c r="CN3" s="137">
        <v>56.95</v>
      </c>
      <c r="CO3" s="137">
        <v>66.35833333333332</v>
      </c>
      <c r="CP3" s="137">
        <v>23.158333333333331</v>
      </c>
      <c r="CQ3" s="137">
        <v>65.958333333333329</v>
      </c>
      <c r="CR3" s="135">
        <v>114.10999999999999</v>
      </c>
      <c r="CS3" s="137">
        <v>45.333333333333336</v>
      </c>
      <c r="CT3" s="137">
        <v>-22.020000000000003</v>
      </c>
      <c r="CU3" s="137">
        <v>82.2</v>
      </c>
      <c r="CV3" s="137">
        <v>72.3</v>
      </c>
      <c r="CW3" s="137">
        <v>122.65666666666667</v>
      </c>
      <c r="CX3" s="137">
        <v>153.57</v>
      </c>
      <c r="CY3" s="135">
        <v>2.8000000000000003</v>
      </c>
      <c r="CZ3" s="137">
        <v>52.78</v>
      </c>
      <c r="DA3" s="137">
        <v>46.79999999999999</v>
      </c>
      <c r="DB3" s="137">
        <v>-13.919999999999998</v>
      </c>
      <c r="DC3" s="137">
        <v>73.58</v>
      </c>
      <c r="DD3" s="137">
        <v>54</v>
      </c>
      <c r="DE3" s="137">
        <v>89.1</v>
      </c>
      <c r="DF3" s="135">
        <v>120.19999999999999</v>
      </c>
      <c r="DG3" s="137">
        <v>50</v>
      </c>
      <c r="DH3" s="137">
        <v>51</v>
      </c>
      <c r="DI3" s="137">
        <v>82.9</v>
      </c>
      <c r="DJ3" s="137">
        <v>10.633333333333333</v>
      </c>
      <c r="DK3" s="137">
        <v>39.683333333333337</v>
      </c>
      <c r="DL3" s="137">
        <v>83.69</v>
      </c>
      <c r="DM3" s="135">
        <v>122.19</v>
      </c>
      <c r="DN3" s="137">
        <v>11.43333333333333</v>
      </c>
      <c r="DO3" s="137">
        <v>65.66</v>
      </c>
      <c r="DP3" s="137">
        <v>101.41333333333333</v>
      </c>
      <c r="DQ3" s="137">
        <v>78.88</v>
      </c>
      <c r="DR3" s="137">
        <v>44.88</v>
      </c>
      <c r="DS3" s="137">
        <v>81.319999999999993</v>
      </c>
      <c r="DT3" s="135">
        <v>102.75000000000001</v>
      </c>
      <c r="DU3" s="137">
        <v>39.92</v>
      </c>
      <c r="DV3" s="137">
        <v>28.18</v>
      </c>
      <c r="DW3" s="137">
        <v>32.533333333333331</v>
      </c>
      <c r="DX3" s="137">
        <v>104.11999999999999</v>
      </c>
      <c r="DY3" s="137">
        <v>135.38999999999999</v>
      </c>
      <c r="DZ3" s="137">
        <v>132.42000000000002</v>
      </c>
      <c r="EA3" s="135">
        <v>68.44</v>
      </c>
      <c r="EB3" s="137">
        <v>67.300000000000011</v>
      </c>
      <c r="EC3" s="137">
        <v>44.753333333333337</v>
      </c>
      <c r="ED3" s="137">
        <v>25.4</v>
      </c>
      <c r="EE3" s="137">
        <v>60.1</v>
      </c>
      <c r="EF3" s="137">
        <v>83.8</v>
      </c>
      <c r="EG3" s="137">
        <v>111.6</v>
      </c>
      <c r="EH3" s="135">
        <v>134.3533333333333</v>
      </c>
      <c r="EI3" s="137">
        <v>50</v>
      </c>
      <c r="EJ3" s="137">
        <v>50</v>
      </c>
      <c r="EK3" s="137">
        <v>54</v>
      </c>
      <c r="EL3" s="137">
        <v>66.599999999999994</v>
      </c>
      <c r="EM3" s="137">
        <v>41.413333333333341</v>
      </c>
      <c r="EN3" s="137">
        <v>71.333333333333343</v>
      </c>
      <c r="EO3" s="135">
        <v>112.17833333333334</v>
      </c>
      <c r="EP3" s="137">
        <v>33.543333333333337</v>
      </c>
      <c r="EQ3" s="137">
        <v>49.263333333333335</v>
      </c>
      <c r="ER3" s="137">
        <v>49.88000000000001</v>
      </c>
      <c r="ES3" s="137">
        <v>84.7</v>
      </c>
      <c r="ET3" s="137">
        <v>78.600000000000009</v>
      </c>
      <c r="EU3" s="137">
        <v>70.833333333333343</v>
      </c>
      <c r="EV3" s="135">
        <v>89.38333333333334</v>
      </c>
      <c r="EW3" s="137">
        <v>50</v>
      </c>
      <c r="EX3" s="137">
        <v>51</v>
      </c>
      <c r="EY3" s="137">
        <v>39.94</v>
      </c>
      <c r="EZ3" s="137">
        <v>65.08</v>
      </c>
      <c r="FA3" s="137">
        <v>81.171666666666681</v>
      </c>
      <c r="FB3" s="137">
        <v>81.405000000000001</v>
      </c>
      <c r="FC3" s="135">
        <v>81.516666666666666</v>
      </c>
      <c r="FD3" s="137">
        <v>50</v>
      </c>
      <c r="FE3" s="137">
        <v>50</v>
      </c>
      <c r="FF3" s="137">
        <v>50</v>
      </c>
      <c r="FG3" s="137">
        <v>50</v>
      </c>
      <c r="FH3" s="137">
        <v>75</v>
      </c>
      <c r="FI3" s="137">
        <v>83.216666666666669</v>
      </c>
      <c r="FJ3" s="137">
        <v>99.303333333333327</v>
      </c>
      <c r="FK3" s="137">
        <v>11.686666666666666</v>
      </c>
      <c r="FL3" s="137">
        <v>5.3433333333333293</v>
      </c>
      <c r="FM3" s="137">
        <v>39.040000000000006</v>
      </c>
      <c r="FN3" s="137">
        <v>77.650000000000006</v>
      </c>
      <c r="FO3" s="137">
        <v>95.353333333333353</v>
      </c>
      <c r="FP3" s="137">
        <v>89.726666666666688</v>
      </c>
      <c r="FQ3" s="137">
        <v>96.071666666666673</v>
      </c>
      <c r="FR3" s="137">
        <v>31.869999999999997</v>
      </c>
      <c r="FS3" s="137">
        <v>64.25</v>
      </c>
      <c r="FT3" s="137">
        <v>69.449999999999989</v>
      </c>
      <c r="FU3" s="137">
        <v>35.606666666666669</v>
      </c>
      <c r="FV3" s="137">
        <v>73.826666666666668</v>
      </c>
      <c r="FW3" s="137">
        <v>70.194999999999993</v>
      </c>
      <c r="FX3" s="137">
        <v>104.82333333333334</v>
      </c>
      <c r="FY3" s="137">
        <v>28.954999999999998</v>
      </c>
      <c r="FZ3" s="137">
        <v>41.739999999999995</v>
      </c>
      <c r="GA3" s="137">
        <v>101.875</v>
      </c>
      <c r="GB3" s="137">
        <v>97.226666666666659</v>
      </c>
      <c r="GC3" s="137">
        <v>79.429999999999993</v>
      </c>
      <c r="GD3" s="137">
        <v>54.08</v>
      </c>
      <c r="GE3" s="137">
        <v>86.168333333333351</v>
      </c>
      <c r="GF3" s="137">
        <v>44.186666666666667</v>
      </c>
      <c r="GG3" s="137">
        <v>24.805000000000003</v>
      </c>
      <c r="GH3" s="137">
        <v>93.721666666666664</v>
      </c>
      <c r="GI3" s="137">
        <v>98.609999999999985</v>
      </c>
      <c r="GJ3" s="137">
        <v>87.554166666666688</v>
      </c>
      <c r="GK3" s="137">
        <v>82.450000000000017</v>
      </c>
      <c r="GL3" s="137">
        <v>90.094999999999985</v>
      </c>
      <c r="GM3" s="137">
        <v>-28.866666666666667</v>
      </c>
      <c r="GN3" s="137">
        <v>38.281666666666666</v>
      </c>
      <c r="GO3" s="137">
        <v>56.93333333333333</v>
      </c>
      <c r="GP3" s="137">
        <v>65.413333333333327</v>
      </c>
      <c r="GQ3" s="137">
        <v>97.873333333333335</v>
      </c>
      <c r="GR3" s="137">
        <v>68.106666666666655</v>
      </c>
      <c r="GS3" s="137">
        <v>91.25</v>
      </c>
      <c r="GT3" s="137">
        <v>76.648333333333341</v>
      </c>
      <c r="GU3" s="137">
        <v>68.583333333333329</v>
      </c>
      <c r="GV3" s="137">
        <v>29.430000000000007</v>
      </c>
      <c r="GW3" s="137">
        <v>32.596666666666657</v>
      </c>
      <c r="GX3" s="137">
        <v>88.993333333333311</v>
      </c>
      <c r="GY3" s="137">
        <v>119.57833333333335</v>
      </c>
      <c r="GZ3" s="137">
        <v>41.123333333333342</v>
      </c>
      <c r="HA3" s="137">
        <v>58.06</v>
      </c>
      <c r="HB3" s="137">
        <v>57.949999999999996</v>
      </c>
      <c r="HC3" s="137">
        <v>78.799999999999983</v>
      </c>
      <c r="HD3" s="137">
        <v>95.246666666666655</v>
      </c>
      <c r="HE3" s="137">
        <v>74.413333333333341</v>
      </c>
      <c r="HF3" s="137">
        <v>68.959999999999994</v>
      </c>
      <c r="HG3" s="137">
        <v>80.516666666666666</v>
      </c>
      <c r="HH3" s="137">
        <v>47.306666666666672</v>
      </c>
      <c r="HI3" s="137">
        <v>67.413333333333341</v>
      </c>
      <c r="HJ3" s="137">
        <v>73.36666666666666</v>
      </c>
      <c r="HK3" s="137">
        <v>65.199999999999989</v>
      </c>
      <c r="HL3" s="137">
        <v>88.633333333333326</v>
      </c>
      <c r="HM3" s="137">
        <v>90.88</v>
      </c>
      <c r="HN3" s="137">
        <v>84.819999999999979</v>
      </c>
      <c r="HO3" s="138">
        <v>74.38000000000001</v>
      </c>
      <c r="HP3" s="137">
        <v>88.604444444444454</v>
      </c>
      <c r="HQ3" s="137">
        <v>42.519999999999996</v>
      </c>
      <c r="HR3" s="137">
        <v>52.263333333333335</v>
      </c>
      <c r="HS3" s="137">
        <v>50.716666666666661</v>
      </c>
      <c r="HT3" s="137">
        <v>83.756666666666661</v>
      </c>
      <c r="HU3" s="137">
        <v>77.317777777777778</v>
      </c>
    </row>
    <row r="4" spans="1:229" s="185" customFormat="1" ht="16.5" hidden="1" thickTop="1">
      <c r="N4" s="265"/>
      <c r="O4" s="181" t="s">
        <v>4431</v>
      </c>
      <c r="P4" s="182"/>
      <c r="Q4" s="183"/>
      <c r="R4" s="180"/>
      <c r="S4" s="271"/>
      <c r="T4" s="183"/>
      <c r="U4" s="183"/>
      <c r="V4" s="183"/>
      <c r="W4" s="183"/>
      <c r="X4" s="183"/>
      <c r="Y4" s="183"/>
      <c r="Z4" s="180"/>
      <c r="AA4" s="183"/>
      <c r="AB4" s="183"/>
      <c r="AC4" s="183"/>
      <c r="AD4" s="183"/>
      <c r="AE4" s="183"/>
      <c r="AF4" s="183"/>
      <c r="AG4" s="180"/>
      <c r="AH4" s="183"/>
      <c r="AI4" s="183"/>
      <c r="AJ4" s="183"/>
      <c r="AK4" s="183"/>
      <c r="AL4" s="183"/>
      <c r="AM4" s="183"/>
      <c r="AN4" s="180"/>
      <c r="AO4" s="183"/>
      <c r="AP4" s="183"/>
      <c r="AQ4" s="183"/>
      <c r="AR4" s="183"/>
      <c r="AS4" s="183"/>
      <c r="AT4" s="183"/>
      <c r="AU4" s="180"/>
      <c r="AV4" s="183"/>
      <c r="AW4" s="183"/>
      <c r="AX4" s="183"/>
      <c r="AY4" s="183"/>
      <c r="AZ4" s="183"/>
      <c r="BA4" s="183"/>
      <c r="BB4" s="180"/>
      <c r="BC4" s="183"/>
      <c r="BD4" s="183"/>
      <c r="BE4" s="183"/>
      <c r="BF4" s="183"/>
      <c r="BG4" s="183"/>
      <c r="BH4" s="183"/>
      <c r="BI4" s="180"/>
      <c r="BJ4" s="183"/>
      <c r="BK4" s="183"/>
      <c r="BL4" s="183"/>
      <c r="BM4" s="183"/>
      <c r="BN4" s="183"/>
      <c r="BO4" s="183"/>
      <c r="BP4" s="180"/>
      <c r="BQ4" s="183"/>
      <c r="BR4" s="183"/>
      <c r="BS4" s="183"/>
      <c r="BT4" s="183"/>
      <c r="BU4" s="183"/>
      <c r="BV4" s="183"/>
      <c r="BW4" s="180"/>
      <c r="BX4" s="183"/>
      <c r="BY4" s="183"/>
      <c r="BZ4" s="183"/>
      <c r="CA4" s="183"/>
      <c r="CB4" s="183"/>
      <c r="CC4" s="183"/>
      <c r="CD4" s="180"/>
      <c r="CE4" s="183"/>
      <c r="CF4" s="183"/>
      <c r="CG4" s="183"/>
      <c r="CH4" s="183"/>
      <c r="CI4" s="183"/>
      <c r="CJ4" s="183"/>
      <c r="CK4" s="180"/>
      <c r="CL4" s="183"/>
      <c r="CM4" s="183"/>
      <c r="CN4" s="183"/>
      <c r="CO4" s="183"/>
      <c r="CP4" s="183"/>
      <c r="CQ4" s="183"/>
      <c r="CR4" s="180"/>
      <c r="CS4" s="183"/>
      <c r="CT4" s="183"/>
      <c r="CU4" s="183"/>
      <c r="CV4" s="183"/>
      <c r="CW4" s="183"/>
      <c r="CX4" s="183"/>
      <c r="CY4" s="180"/>
      <c r="CZ4" s="183"/>
      <c r="DA4" s="183"/>
      <c r="DB4" s="183"/>
      <c r="DC4" s="183"/>
      <c r="DD4" s="183"/>
      <c r="DE4" s="183"/>
      <c r="DF4" s="180"/>
      <c r="DG4" s="183"/>
      <c r="DH4" s="183"/>
      <c r="DI4" s="183"/>
      <c r="DJ4" s="183"/>
      <c r="DK4" s="183"/>
      <c r="DL4" s="183"/>
      <c r="DM4" s="180"/>
      <c r="DN4" s="183"/>
      <c r="DO4" s="183"/>
      <c r="DP4" s="183"/>
      <c r="DQ4" s="183"/>
      <c r="DR4" s="183"/>
      <c r="DS4" s="183"/>
      <c r="DT4" s="180"/>
      <c r="DU4" s="183"/>
      <c r="DV4" s="183"/>
      <c r="DW4" s="183"/>
      <c r="DX4" s="183"/>
      <c r="DY4" s="183"/>
      <c r="DZ4" s="183"/>
      <c r="EA4" s="180"/>
      <c r="EB4" s="183"/>
      <c r="EC4" s="183"/>
      <c r="ED4" s="183"/>
      <c r="EE4" s="183"/>
      <c r="EF4" s="183"/>
      <c r="EG4" s="183"/>
      <c r="EH4" s="180"/>
      <c r="EI4" s="183"/>
      <c r="EJ4" s="183"/>
      <c r="EK4" s="183"/>
      <c r="EL4" s="183"/>
      <c r="EM4" s="183"/>
      <c r="EN4" s="183"/>
      <c r="EO4" s="180"/>
      <c r="EP4" s="183"/>
      <c r="EQ4" s="183"/>
      <c r="ER4" s="183"/>
      <c r="ES4" s="183"/>
      <c r="ET4" s="183"/>
      <c r="EU4" s="183"/>
      <c r="EV4" s="180"/>
      <c r="EW4" s="183"/>
      <c r="EX4" s="183"/>
      <c r="EY4" s="183"/>
      <c r="EZ4" s="183"/>
      <c r="FA4" s="183"/>
      <c r="FB4" s="183"/>
      <c r="FC4" s="180"/>
      <c r="FD4" s="183"/>
      <c r="FE4" s="183"/>
      <c r="FF4" s="183"/>
      <c r="FG4" s="183"/>
      <c r="FH4" s="183"/>
      <c r="FI4" s="183"/>
      <c r="FJ4" s="183"/>
      <c r="FK4" s="183"/>
      <c r="FL4" s="183"/>
      <c r="FM4" s="183"/>
      <c r="FN4" s="183"/>
      <c r="FO4" s="183"/>
      <c r="FP4" s="183"/>
      <c r="FQ4" s="183"/>
      <c r="FR4" s="183"/>
      <c r="FS4" s="183"/>
      <c r="FT4" s="183"/>
      <c r="FU4" s="183"/>
      <c r="FV4" s="183"/>
      <c r="FW4" s="183"/>
      <c r="FX4" s="183"/>
      <c r="FY4" s="183"/>
      <c r="FZ4" s="183"/>
      <c r="GA4" s="183"/>
      <c r="GB4" s="183"/>
      <c r="GC4" s="183"/>
      <c r="GD4" s="183"/>
      <c r="GE4" s="183"/>
      <c r="GF4" s="183"/>
      <c r="GG4" s="183"/>
      <c r="GH4" s="183"/>
      <c r="GI4" s="183"/>
      <c r="GJ4" s="183"/>
      <c r="GK4" s="183"/>
      <c r="GL4" s="183"/>
      <c r="GM4" s="183"/>
      <c r="GN4" s="183"/>
      <c r="GO4" s="183"/>
      <c r="GP4" s="183"/>
      <c r="GQ4" s="183"/>
      <c r="GR4" s="183"/>
      <c r="GS4" s="183"/>
      <c r="GT4" s="183"/>
      <c r="GU4" s="183"/>
      <c r="GV4" s="183"/>
      <c r="GW4" s="183"/>
      <c r="GX4" s="183"/>
      <c r="GY4" s="183"/>
      <c r="GZ4" s="183"/>
      <c r="HA4" s="183"/>
      <c r="HB4" s="183"/>
      <c r="HC4" s="183"/>
      <c r="HD4" s="183"/>
      <c r="HE4" s="183"/>
      <c r="HF4" s="183"/>
      <c r="HG4" s="183"/>
      <c r="HH4" s="183"/>
      <c r="HI4" s="183"/>
      <c r="HJ4" s="183"/>
      <c r="HK4" s="183"/>
      <c r="HL4" s="183"/>
      <c r="HM4" s="183"/>
      <c r="HN4" s="183"/>
      <c r="HO4" s="184"/>
      <c r="HP4" s="183"/>
      <c r="HQ4" s="183"/>
      <c r="HR4" s="183"/>
      <c r="HS4" s="183"/>
      <c r="HT4" s="183"/>
      <c r="HU4" s="183"/>
    </row>
    <row r="5" spans="1:229" s="191" customFormat="1" ht="16.5" hidden="1" thickTop="1">
      <c r="N5" s="187"/>
      <c r="O5" s="188" t="s">
        <v>4432</v>
      </c>
      <c r="P5" s="189"/>
      <c r="Q5" s="190"/>
      <c r="R5" s="190"/>
      <c r="S5" s="189"/>
      <c r="Z5" s="192"/>
      <c r="AG5" s="192"/>
      <c r="AN5" s="192"/>
      <c r="AU5" s="192"/>
      <c r="BB5" s="192"/>
      <c r="BI5" s="192"/>
      <c r="BP5" s="192"/>
      <c r="BW5" s="192"/>
      <c r="CD5" s="192"/>
      <c r="CK5" s="192"/>
      <c r="CR5" s="192"/>
      <c r="CY5" s="192"/>
      <c r="DF5" s="192"/>
      <c r="DM5" s="192"/>
      <c r="DT5" s="192"/>
      <c r="EA5" s="192"/>
      <c r="EH5" s="192"/>
      <c r="EO5" s="192"/>
      <c r="EV5" s="192"/>
      <c r="FC5" s="192"/>
      <c r="FJ5" s="192"/>
      <c r="FQ5" s="192"/>
      <c r="FX5" s="192"/>
      <c r="GE5" s="192"/>
      <c r="GL5" s="192"/>
      <c r="GS5" s="192"/>
      <c r="GZ5" s="192"/>
      <c r="HO5" s="193"/>
      <c r="HU5" s="192"/>
    </row>
    <row r="6" spans="1:229" s="197" customFormat="1" ht="16.5" hidden="1" thickTop="1">
      <c r="N6" s="266"/>
      <c r="O6" s="194" t="s">
        <v>4435</v>
      </c>
      <c r="P6" s="195"/>
      <c r="Q6" s="196"/>
      <c r="R6" s="196"/>
      <c r="S6" s="195"/>
      <c r="Z6" s="198"/>
      <c r="AG6" s="198"/>
      <c r="AN6" s="198"/>
      <c r="AU6" s="198"/>
      <c r="BB6" s="198"/>
      <c r="BI6" s="198"/>
      <c r="BP6" s="198"/>
      <c r="BW6" s="198"/>
      <c r="CD6" s="198"/>
      <c r="CK6" s="198"/>
      <c r="CR6" s="198"/>
      <c r="CY6" s="198"/>
      <c r="DF6" s="198"/>
      <c r="DM6" s="198"/>
      <c r="DT6" s="198"/>
      <c r="EA6" s="198"/>
      <c r="EH6" s="198"/>
      <c r="EO6" s="198"/>
      <c r="EV6" s="198"/>
      <c r="FC6" s="198"/>
      <c r="FJ6" s="198"/>
      <c r="FQ6" s="198"/>
      <c r="FX6" s="198"/>
      <c r="GE6" s="198"/>
      <c r="GL6" s="198"/>
      <c r="GS6" s="198"/>
      <c r="GZ6" s="198"/>
      <c r="HO6" s="199"/>
      <c r="HU6" s="198"/>
    </row>
    <row r="7" spans="1:229" s="204" customFormat="1" ht="16.5" hidden="1" thickTop="1">
      <c r="N7" s="200"/>
      <c r="O7" s="201" t="s">
        <v>4433</v>
      </c>
      <c r="P7" s="202"/>
      <c r="Q7" s="203"/>
      <c r="R7" s="203"/>
      <c r="S7" s="202"/>
      <c r="Z7" s="205"/>
      <c r="AG7" s="205"/>
      <c r="AN7" s="205"/>
      <c r="AU7" s="205"/>
      <c r="BB7" s="205"/>
      <c r="BI7" s="205"/>
      <c r="BP7" s="205"/>
      <c r="BW7" s="205"/>
      <c r="CD7" s="205"/>
      <c r="CK7" s="205"/>
      <c r="CR7" s="205"/>
      <c r="CY7" s="205"/>
      <c r="DF7" s="205"/>
      <c r="DM7" s="205"/>
      <c r="DT7" s="205"/>
      <c r="EA7" s="205"/>
      <c r="EH7" s="205"/>
      <c r="EO7" s="205"/>
      <c r="EV7" s="205"/>
      <c r="FC7" s="205"/>
      <c r="FJ7" s="205"/>
      <c r="FQ7" s="205"/>
      <c r="FX7" s="205"/>
      <c r="GE7" s="205"/>
      <c r="GL7" s="205"/>
      <c r="GS7" s="205"/>
      <c r="GZ7" s="205"/>
      <c r="HO7" s="206"/>
      <c r="HU7" s="205"/>
    </row>
    <row r="8" spans="1:229" s="210" customFormat="1" ht="16.5" hidden="1" thickTop="1">
      <c r="N8" s="267"/>
      <c r="O8" s="207" t="s">
        <v>4434</v>
      </c>
      <c r="P8" s="208"/>
      <c r="Q8" s="209"/>
      <c r="R8" s="209"/>
      <c r="S8" s="208"/>
      <c r="Z8" s="211"/>
      <c r="AG8" s="211"/>
      <c r="AN8" s="211"/>
      <c r="AU8" s="211"/>
      <c r="BB8" s="211"/>
      <c r="BI8" s="211"/>
      <c r="BP8" s="211"/>
      <c r="BW8" s="211"/>
      <c r="CD8" s="211"/>
      <c r="CK8" s="211"/>
      <c r="CR8" s="211"/>
      <c r="CY8" s="211"/>
      <c r="DF8" s="211"/>
      <c r="DM8" s="211"/>
      <c r="DT8" s="211"/>
      <c r="EA8" s="211"/>
      <c r="EH8" s="211"/>
      <c r="EO8" s="211"/>
      <c r="EV8" s="211"/>
      <c r="FC8" s="211"/>
      <c r="FJ8" s="211"/>
      <c r="FQ8" s="211"/>
      <c r="FX8" s="211"/>
      <c r="GE8" s="211"/>
      <c r="GL8" s="211"/>
      <c r="GS8" s="211"/>
      <c r="GZ8" s="211"/>
      <c r="HO8" s="212"/>
      <c r="HU8" s="211"/>
    </row>
    <row r="9" spans="1:229" s="251" customFormat="1" ht="16.5" thickTop="1">
      <c r="A9" s="251">
        <f>T9*N9</f>
        <v>0</v>
      </c>
      <c r="B9" s="251">
        <f>U9*N9</f>
        <v>0</v>
      </c>
      <c r="C9" s="251">
        <f>V9*N9</f>
        <v>0</v>
      </c>
      <c r="D9" s="251">
        <f>W9*N9</f>
        <v>0</v>
      </c>
      <c r="E9" s="251">
        <f>X9*N9</f>
        <v>0</v>
      </c>
      <c r="F9" s="251">
        <f>Y9*N9</f>
        <v>0</v>
      </c>
      <c r="G9" s="251">
        <f>Z9*N9</f>
        <v>0</v>
      </c>
      <c r="H9" s="318">
        <f>N9</f>
        <v>1</v>
      </c>
      <c r="I9" s="318">
        <f>N9</f>
        <v>1</v>
      </c>
      <c r="J9" s="318">
        <f>N9</f>
        <v>1</v>
      </c>
      <c r="K9" s="318">
        <f>N9</f>
        <v>1</v>
      </c>
      <c r="L9" s="318">
        <f>N9</f>
        <v>1</v>
      </c>
      <c r="M9" s="318">
        <f>N9</f>
        <v>1</v>
      </c>
      <c r="N9" s="318">
        <v>1</v>
      </c>
      <c r="O9" s="323" t="s">
        <v>9156</v>
      </c>
      <c r="P9" s="319">
        <f>(SUM(T9:Z9))</f>
        <v>0</v>
      </c>
      <c r="Q9" s="320">
        <v>7</v>
      </c>
      <c r="R9" s="320">
        <v>1</v>
      </c>
      <c r="S9" s="319">
        <f>P9-Q9</f>
        <v>-7</v>
      </c>
      <c r="Z9" s="321"/>
      <c r="AA9" s="251">
        <v>0</v>
      </c>
      <c r="AB9" s="251">
        <v>1</v>
      </c>
      <c r="AC9" s="251">
        <v>0</v>
      </c>
      <c r="AD9" s="251">
        <v>0</v>
      </c>
      <c r="AE9" s="251">
        <v>0</v>
      </c>
      <c r="AF9" s="251">
        <v>0</v>
      </c>
      <c r="AG9" s="321">
        <v>1</v>
      </c>
      <c r="AH9" s="251">
        <v>0</v>
      </c>
      <c r="AI9" s="251">
        <v>0</v>
      </c>
      <c r="AJ9" s="251">
        <v>0</v>
      </c>
      <c r="AK9" s="251">
        <v>1</v>
      </c>
      <c r="AL9" s="251">
        <v>1</v>
      </c>
      <c r="AM9" s="251">
        <v>0</v>
      </c>
      <c r="AN9" s="321">
        <v>1</v>
      </c>
      <c r="AO9" s="251">
        <v>0</v>
      </c>
      <c r="AP9" s="251">
        <v>0</v>
      </c>
      <c r="AQ9" s="251">
        <v>0</v>
      </c>
      <c r="AR9" s="251">
        <v>0</v>
      </c>
      <c r="AS9" s="251">
        <v>1</v>
      </c>
      <c r="AT9" s="251">
        <v>1</v>
      </c>
      <c r="AU9" s="321">
        <v>1</v>
      </c>
      <c r="AV9" s="251">
        <v>1</v>
      </c>
      <c r="AW9" s="251">
        <v>1</v>
      </c>
      <c r="AX9" s="251">
        <v>1</v>
      </c>
      <c r="AY9" s="251">
        <v>1</v>
      </c>
      <c r="AZ9" s="251">
        <v>1</v>
      </c>
      <c r="BA9" s="251">
        <v>1</v>
      </c>
      <c r="BB9" s="321">
        <v>1</v>
      </c>
      <c r="BC9" s="251">
        <v>1</v>
      </c>
      <c r="BD9" s="251">
        <v>1</v>
      </c>
      <c r="BE9" s="251">
        <v>1</v>
      </c>
      <c r="BF9" s="251">
        <v>1</v>
      </c>
      <c r="BG9" s="251">
        <v>1</v>
      </c>
      <c r="BH9" s="251">
        <v>1</v>
      </c>
      <c r="BI9" s="321">
        <v>1</v>
      </c>
      <c r="BJ9" s="251">
        <v>1</v>
      </c>
      <c r="BK9" s="251">
        <v>1</v>
      </c>
      <c r="BL9" s="251">
        <v>1</v>
      </c>
      <c r="BM9" s="251">
        <v>1</v>
      </c>
      <c r="BN9" s="251">
        <v>1</v>
      </c>
      <c r="BO9" s="251">
        <v>1</v>
      </c>
      <c r="BP9" s="321">
        <v>1</v>
      </c>
      <c r="BQ9" s="251">
        <v>1</v>
      </c>
      <c r="BR9" s="251">
        <v>1</v>
      </c>
      <c r="BS9" s="251">
        <v>1</v>
      </c>
      <c r="BT9" s="251">
        <v>1</v>
      </c>
      <c r="BU9" s="251">
        <v>1</v>
      </c>
      <c r="BV9" s="251">
        <v>1</v>
      </c>
      <c r="BW9" s="321">
        <v>1</v>
      </c>
      <c r="BX9" s="251">
        <v>1</v>
      </c>
      <c r="BY9" s="251">
        <v>1</v>
      </c>
      <c r="BZ9" s="251">
        <v>1</v>
      </c>
      <c r="CA9" s="251">
        <v>0</v>
      </c>
      <c r="CB9" s="251">
        <v>0</v>
      </c>
      <c r="CC9" s="251">
        <v>1</v>
      </c>
      <c r="CD9" s="321">
        <v>1</v>
      </c>
      <c r="CE9" s="251">
        <v>1</v>
      </c>
      <c r="CF9" s="251">
        <v>1</v>
      </c>
      <c r="CG9" s="251">
        <v>1</v>
      </c>
      <c r="CH9" s="251">
        <v>1</v>
      </c>
      <c r="CI9" s="251">
        <v>5</v>
      </c>
      <c r="CJ9" s="251">
        <v>0</v>
      </c>
      <c r="CK9" s="321">
        <v>0</v>
      </c>
      <c r="CL9" s="251">
        <v>0</v>
      </c>
      <c r="CM9" s="251">
        <v>0</v>
      </c>
      <c r="CN9" s="251">
        <v>1</v>
      </c>
      <c r="CO9" s="251">
        <v>1</v>
      </c>
      <c r="CP9" s="251">
        <v>1</v>
      </c>
      <c r="CQ9" s="251">
        <v>1</v>
      </c>
      <c r="CR9" s="321">
        <v>1</v>
      </c>
      <c r="CS9" s="251">
        <v>0</v>
      </c>
      <c r="CT9" s="251">
        <v>1</v>
      </c>
      <c r="CU9" s="251">
        <v>1</v>
      </c>
      <c r="CV9" s="251">
        <v>1</v>
      </c>
      <c r="CW9" s="251">
        <v>1</v>
      </c>
      <c r="CX9" s="251">
        <v>1</v>
      </c>
      <c r="CY9" s="321">
        <v>0</v>
      </c>
      <c r="CZ9" s="251">
        <v>0</v>
      </c>
      <c r="DA9" s="251">
        <v>1</v>
      </c>
      <c r="DB9" s="251">
        <v>1</v>
      </c>
      <c r="DC9" s="251">
        <v>1</v>
      </c>
      <c r="DD9" s="251">
        <v>1</v>
      </c>
      <c r="DE9" s="251">
        <v>1</v>
      </c>
      <c r="DF9" s="321">
        <v>1</v>
      </c>
      <c r="DG9" s="251">
        <v>0</v>
      </c>
      <c r="DH9" s="251">
        <v>0</v>
      </c>
      <c r="DI9" s="251">
        <v>1</v>
      </c>
      <c r="DJ9" s="251">
        <v>1</v>
      </c>
      <c r="DK9" s="251">
        <v>0</v>
      </c>
      <c r="DL9" s="251">
        <v>1</v>
      </c>
      <c r="DM9" s="321">
        <v>1</v>
      </c>
      <c r="DN9" s="251">
        <v>1</v>
      </c>
      <c r="DO9" s="251">
        <v>1</v>
      </c>
      <c r="DP9" s="251">
        <v>1</v>
      </c>
      <c r="DQ9" s="251">
        <v>1</v>
      </c>
      <c r="DR9" s="251">
        <v>1</v>
      </c>
      <c r="DS9" s="251">
        <v>1</v>
      </c>
      <c r="DT9" s="321">
        <v>1</v>
      </c>
      <c r="DU9" s="251">
        <v>1</v>
      </c>
      <c r="DV9" s="251">
        <v>0</v>
      </c>
      <c r="DW9" s="251">
        <v>1</v>
      </c>
      <c r="DX9" s="251">
        <v>1</v>
      </c>
      <c r="DY9" s="251">
        <v>1</v>
      </c>
      <c r="DZ9" s="251">
        <v>1</v>
      </c>
      <c r="EA9" s="321">
        <v>1</v>
      </c>
      <c r="EB9" s="251">
        <v>1</v>
      </c>
      <c r="EC9" s="251">
        <v>2</v>
      </c>
      <c r="ED9" s="251">
        <v>0</v>
      </c>
      <c r="EE9" s="251">
        <v>1</v>
      </c>
      <c r="EF9" s="251">
        <v>1</v>
      </c>
      <c r="EG9" s="251">
        <v>1</v>
      </c>
      <c r="EH9" s="321">
        <v>1</v>
      </c>
      <c r="EI9" s="251">
        <v>0</v>
      </c>
      <c r="EJ9" s="251">
        <v>0</v>
      </c>
      <c r="EK9" s="251">
        <v>1</v>
      </c>
      <c r="EL9" s="251">
        <v>1</v>
      </c>
      <c r="EM9" s="251">
        <v>1</v>
      </c>
      <c r="EN9" s="251">
        <v>1</v>
      </c>
      <c r="EO9" s="321">
        <v>0</v>
      </c>
      <c r="EP9" s="251">
        <v>1</v>
      </c>
      <c r="EQ9" s="251">
        <v>1</v>
      </c>
      <c r="ER9" s="251">
        <v>1</v>
      </c>
      <c r="ES9" s="251">
        <v>1</v>
      </c>
      <c r="ET9" s="251">
        <v>3</v>
      </c>
      <c r="EU9" s="251">
        <v>2</v>
      </c>
      <c r="EV9" s="321">
        <v>0</v>
      </c>
      <c r="EW9" s="251">
        <v>0</v>
      </c>
      <c r="EX9" s="251">
        <v>0</v>
      </c>
      <c r="EY9" s="251">
        <v>1</v>
      </c>
      <c r="EZ9" s="251">
        <v>1</v>
      </c>
      <c r="FA9" s="251">
        <v>1</v>
      </c>
      <c r="FB9" s="251">
        <v>1</v>
      </c>
      <c r="FC9" s="321">
        <v>0</v>
      </c>
      <c r="FD9" s="251">
        <v>0</v>
      </c>
      <c r="FE9" s="251">
        <v>0</v>
      </c>
      <c r="FF9" s="251">
        <v>0</v>
      </c>
      <c r="FG9" s="251">
        <v>0</v>
      </c>
      <c r="FH9" s="251">
        <v>0</v>
      </c>
      <c r="FI9" s="251">
        <v>1</v>
      </c>
      <c r="FJ9" s="321">
        <v>1</v>
      </c>
      <c r="FK9" s="251">
        <v>1</v>
      </c>
      <c r="FL9" s="251">
        <v>1</v>
      </c>
      <c r="FM9" s="251">
        <v>1</v>
      </c>
      <c r="FN9" s="251">
        <v>1</v>
      </c>
      <c r="FO9" s="251">
        <v>1</v>
      </c>
      <c r="FP9" s="251">
        <v>1</v>
      </c>
      <c r="FQ9" s="321">
        <v>1</v>
      </c>
      <c r="FR9" s="251">
        <v>2</v>
      </c>
      <c r="FS9" s="251">
        <v>1</v>
      </c>
      <c r="FT9" s="251">
        <v>1</v>
      </c>
      <c r="FU9" s="251">
        <v>1</v>
      </c>
      <c r="FV9" s="251">
        <v>2</v>
      </c>
      <c r="FW9" s="251">
        <v>2</v>
      </c>
      <c r="FX9" s="321">
        <v>2</v>
      </c>
      <c r="FY9" s="251">
        <v>2</v>
      </c>
      <c r="FZ9" s="251">
        <v>2</v>
      </c>
      <c r="GA9" s="251">
        <v>1</v>
      </c>
      <c r="GB9" s="251">
        <v>1</v>
      </c>
      <c r="GC9" s="251">
        <v>1</v>
      </c>
      <c r="GD9" s="251">
        <v>1</v>
      </c>
      <c r="GE9" s="321">
        <v>1</v>
      </c>
      <c r="GF9" s="251">
        <v>1</v>
      </c>
      <c r="GG9" s="251">
        <v>1</v>
      </c>
      <c r="GH9" s="251">
        <v>1</v>
      </c>
      <c r="GI9" s="251">
        <v>1</v>
      </c>
      <c r="GJ9" s="251">
        <v>1</v>
      </c>
      <c r="GK9" s="251">
        <v>1</v>
      </c>
      <c r="GL9" s="321">
        <v>1</v>
      </c>
      <c r="GM9" s="251">
        <v>1</v>
      </c>
      <c r="GN9" s="251">
        <v>1</v>
      </c>
      <c r="GO9" s="251">
        <v>1</v>
      </c>
      <c r="GP9" s="251">
        <v>1</v>
      </c>
      <c r="GQ9" s="251">
        <v>1</v>
      </c>
      <c r="GR9" s="251">
        <v>1</v>
      </c>
      <c r="GS9" s="321">
        <v>1</v>
      </c>
      <c r="GT9" s="251">
        <v>1</v>
      </c>
      <c r="GU9" s="251">
        <v>1</v>
      </c>
      <c r="GV9" s="251">
        <v>1</v>
      </c>
      <c r="GW9" s="251">
        <v>1</v>
      </c>
      <c r="GX9" s="251">
        <v>1</v>
      </c>
      <c r="GY9" s="251">
        <v>1</v>
      </c>
      <c r="GZ9" s="321">
        <v>1</v>
      </c>
      <c r="HA9" s="251">
        <v>1</v>
      </c>
      <c r="HB9" s="251">
        <v>1</v>
      </c>
      <c r="HC9" s="251">
        <v>1</v>
      </c>
      <c r="HD9" s="251">
        <v>1</v>
      </c>
      <c r="HE9" s="251">
        <v>1</v>
      </c>
      <c r="HF9" s="251">
        <v>1</v>
      </c>
      <c r="HG9" s="251">
        <v>1</v>
      </c>
      <c r="HH9" s="251">
        <v>1</v>
      </c>
      <c r="HI9" s="251">
        <v>1</v>
      </c>
      <c r="HJ9" s="251">
        <v>1</v>
      </c>
      <c r="HK9" s="251">
        <v>1</v>
      </c>
      <c r="HL9" s="251">
        <v>1</v>
      </c>
      <c r="HM9" s="251">
        <v>1</v>
      </c>
      <c r="HN9" s="251">
        <v>1</v>
      </c>
      <c r="HO9" s="322">
        <v>1</v>
      </c>
      <c r="HP9" s="251">
        <v>0</v>
      </c>
      <c r="HQ9" s="251">
        <v>0</v>
      </c>
      <c r="HR9" s="251">
        <v>0</v>
      </c>
      <c r="HS9" s="251">
        <v>0</v>
      </c>
      <c r="HT9" s="251">
        <v>0</v>
      </c>
      <c r="HU9" s="321">
        <v>0</v>
      </c>
    </row>
    <row r="10" spans="1:229">
      <c r="A10" s="2">
        <f t="shared" ref="A10" si="1">T10*N10</f>
        <v>0</v>
      </c>
      <c r="B10" s="2">
        <f t="shared" ref="B10" si="2">U10*N10</f>
        <v>0</v>
      </c>
      <c r="C10" s="2">
        <f t="shared" ref="C10" si="3">V10*N10</f>
        <v>0</v>
      </c>
      <c r="D10" s="2">
        <f t="shared" ref="D10" si="4">W10*N10</f>
        <v>0</v>
      </c>
      <c r="E10" s="2">
        <f t="shared" ref="E10" si="5">X10*N10</f>
        <v>0</v>
      </c>
      <c r="F10" s="2">
        <f t="shared" ref="F10" si="6">Y10*N10</f>
        <v>0</v>
      </c>
      <c r="G10" s="2">
        <f t="shared" ref="G10" si="7">Z10*N10</f>
        <v>0</v>
      </c>
      <c r="H10" s="242">
        <f t="shared" ref="H10" si="8">N10</f>
        <v>1</v>
      </c>
      <c r="I10" s="242">
        <f t="shared" ref="I10" si="9">N10</f>
        <v>1</v>
      </c>
      <c r="J10" s="242">
        <f t="shared" ref="J10" si="10">N10</f>
        <v>1</v>
      </c>
      <c r="K10" s="242">
        <f t="shared" ref="K10" si="11">N10</f>
        <v>1</v>
      </c>
      <c r="L10" s="242">
        <f t="shared" ref="L10" si="12">N10</f>
        <v>1</v>
      </c>
      <c r="M10" s="242">
        <f t="shared" ref="M10" si="13">N10</f>
        <v>1</v>
      </c>
      <c r="N10" s="242">
        <v>1</v>
      </c>
      <c r="O10" s="100" t="s">
        <v>584</v>
      </c>
      <c r="P10" s="179">
        <f t="shared" ref="P10" si="14">(SUM(T10:Z10))</f>
        <v>0</v>
      </c>
      <c r="Q10" s="4">
        <v>1</v>
      </c>
      <c r="R10" s="4">
        <v>1</v>
      </c>
      <c r="S10" s="179">
        <f t="shared" ref="S10" si="15">P10-Q10</f>
        <v>-1</v>
      </c>
      <c r="AA10" s="2">
        <v>0</v>
      </c>
      <c r="AB10" s="2">
        <v>0</v>
      </c>
      <c r="AC10" s="2">
        <v>0</v>
      </c>
      <c r="AD10" s="2">
        <v>0</v>
      </c>
      <c r="AE10" s="2">
        <v>0</v>
      </c>
      <c r="AF10" s="2">
        <v>0</v>
      </c>
      <c r="AG10" s="3">
        <v>0</v>
      </c>
      <c r="AH10" s="2">
        <v>0</v>
      </c>
      <c r="AI10" s="2">
        <v>0</v>
      </c>
      <c r="AJ10" s="2">
        <v>0</v>
      </c>
      <c r="AK10" s="2">
        <v>0</v>
      </c>
      <c r="AL10" s="2">
        <v>0</v>
      </c>
      <c r="AM10" s="2">
        <v>0</v>
      </c>
      <c r="AN10" s="3">
        <v>1</v>
      </c>
      <c r="AO10" s="2">
        <v>0</v>
      </c>
      <c r="AP10" s="2">
        <v>0</v>
      </c>
      <c r="AQ10" s="2">
        <v>0</v>
      </c>
      <c r="AR10" s="2">
        <v>0</v>
      </c>
      <c r="AS10" s="2">
        <v>0</v>
      </c>
      <c r="AT10" s="2">
        <v>0</v>
      </c>
      <c r="AU10" s="3">
        <v>1</v>
      </c>
      <c r="AV10" s="2">
        <v>0</v>
      </c>
      <c r="AW10" s="2">
        <v>0</v>
      </c>
      <c r="AX10" s="2">
        <v>0</v>
      </c>
      <c r="AY10" s="2">
        <v>0</v>
      </c>
      <c r="AZ10" s="2">
        <v>0</v>
      </c>
      <c r="BA10" s="2">
        <v>0</v>
      </c>
      <c r="BB10" s="3">
        <v>1</v>
      </c>
      <c r="BC10" s="2">
        <v>0</v>
      </c>
      <c r="BD10" s="2">
        <v>0</v>
      </c>
      <c r="BE10" s="2">
        <v>0</v>
      </c>
      <c r="BF10" s="2">
        <v>0</v>
      </c>
      <c r="BG10" s="2">
        <v>0</v>
      </c>
      <c r="BH10" s="2">
        <v>0</v>
      </c>
      <c r="BI10" s="3">
        <v>1</v>
      </c>
      <c r="BJ10" s="2">
        <v>0</v>
      </c>
      <c r="BK10" s="2">
        <v>0</v>
      </c>
      <c r="BL10" s="2">
        <v>0</v>
      </c>
      <c r="BM10" s="2">
        <v>0</v>
      </c>
      <c r="BN10" s="2">
        <v>0</v>
      </c>
      <c r="BO10" s="2">
        <v>0</v>
      </c>
      <c r="BP10" s="3">
        <v>1</v>
      </c>
      <c r="BQ10" s="2">
        <v>0</v>
      </c>
      <c r="BR10" s="2">
        <v>0</v>
      </c>
      <c r="BS10" s="2">
        <v>0</v>
      </c>
      <c r="BT10" s="2">
        <v>0</v>
      </c>
      <c r="BU10" s="2">
        <v>0</v>
      </c>
      <c r="BV10" s="2">
        <v>0</v>
      </c>
      <c r="BW10" s="3">
        <v>2</v>
      </c>
      <c r="BX10" s="2">
        <v>0</v>
      </c>
      <c r="BY10" s="2">
        <v>0</v>
      </c>
      <c r="BZ10" s="2">
        <v>0</v>
      </c>
      <c r="CA10" s="2">
        <v>0</v>
      </c>
      <c r="CB10" s="2">
        <v>0</v>
      </c>
      <c r="CC10" s="2">
        <v>0</v>
      </c>
      <c r="CD10" s="3">
        <v>2</v>
      </c>
      <c r="CE10" s="2">
        <v>0</v>
      </c>
      <c r="CF10" s="2">
        <v>0</v>
      </c>
      <c r="CG10" s="2">
        <v>0</v>
      </c>
      <c r="CH10" s="2">
        <v>0</v>
      </c>
      <c r="CI10" s="2">
        <v>3</v>
      </c>
      <c r="CJ10" s="2">
        <v>0</v>
      </c>
      <c r="CK10" s="3">
        <v>0</v>
      </c>
      <c r="CL10" s="2">
        <v>0</v>
      </c>
      <c r="CM10" s="2">
        <v>0</v>
      </c>
      <c r="CN10" s="2">
        <v>0</v>
      </c>
      <c r="CO10" s="2">
        <v>0</v>
      </c>
      <c r="CP10" s="2">
        <v>0</v>
      </c>
      <c r="CQ10" s="2">
        <v>0</v>
      </c>
      <c r="CR10" s="3">
        <v>3</v>
      </c>
      <c r="CS10" s="2">
        <v>0</v>
      </c>
      <c r="CT10" s="2">
        <v>0</v>
      </c>
      <c r="CU10" s="2">
        <v>0</v>
      </c>
      <c r="CV10" s="2">
        <v>0</v>
      </c>
      <c r="CW10" s="2">
        <v>0</v>
      </c>
      <c r="CX10" s="2">
        <v>2</v>
      </c>
      <c r="CY10" s="3">
        <v>0</v>
      </c>
      <c r="CZ10" s="2">
        <v>0</v>
      </c>
      <c r="DA10" s="2">
        <v>0</v>
      </c>
      <c r="DB10" s="2">
        <v>0</v>
      </c>
      <c r="DC10" s="2">
        <v>0</v>
      </c>
      <c r="DD10" s="2">
        <v>0</v>
      </c>
      <c r="DE10" s="2">
        <v>0</v>
      </c>
      <c r="DF10" s="3">
        <v>2</v>
      </c>
      <c r="DG10" s="2">
        <v>0</v>
      </c>
      <c r="DH10" s="2">
        <v>0</v>
      </c>
      <c r="DI10" s="2">
        <v>0</v>
      </c>
      <c r="DJ10" s="2">
        <v>0</v>
      </c>
      <c r="DK10" s="2">
        <v>0</v>
      </c>
      <c r="DL10" s="2">
        <v>0</v>
      </c>
      <c r="DM10" s="3">
        <v>2</v>
      </c>
      <c r="DN10" s="2">
        <v>0</v>
      </c>
      <c r="DO10" s="2">
        <v>0</v>
      </c>
      <c r="DP10" s="2">
        <v>0</v>
      </c>
      <c r="DQ10" s="2">
        <v>0</v>
      </c>
      <c r="DR10" s="2">
        <v>0</v>
      </c>
      <c r="DS10" s="2">
        <v>0</v>
      </c>
      <c r="DT10" s="3">
        <v>3</v>
      </c>
      <c r="DU10" s="2">
        <v>0</v>
      </c>
      <c r="DV10" s="2">
        <v>0</v>
      </c>
      <c r="DW10" s="2">
        <v>0</v>
      </c>
      <c r="DX10" s="2">
        <v>0</v>
      </c>
      <c r="DY10" s="2">
        <v>0</v>
      </c>
      <c r="DZ10" s="2">
        <v>0</v>
      </c>
      <c r="EA10" s="3">
        <v>2</v>
      </c>
      <c r="EB10" s="2">
        <v>0</v>
      </c>
      <c r="EC10" s="2">
        <v>0</v>
      </c>
      <c r="ED10" s="2">
        <v>0</v>
      </c>
      <c r="EE10" s="2">
        <v>0</v>
      </c>
      <c r="EF10" s="2">
        <v>0</v>
      </c>
      <c r="EG10" s="2">
        <v>0</v>
      </c>
      <c r="EH10" s="3">
        <v>2</v>
      </c>
      <c r="EI10" s="2">
        <v>0</v>
      </c>
      <c r="EJ10" s="2">
        <v>0</v>
      </c>
      <c r="EK10" s="2">
        <v>0</v>
      </c>
      <c r="EL10" s="2">
        <v>0</v>
      </c>
      <c r="EM10" s="2">
        <v>0</v>
      </c>
      <c r="EN10" s="2">
        <v>0</v>
      </c>
      <c r="EO10" s="3">
        <v>2</v>
      </c>
      <c r="EP10" s="2">
        <v>0</v>
      </c>
      <c r="EQ10" s="2">
        <v>0</v>
      </c>
      <c r="ER10" s="2">
        <v>0</v>
      </c>
      <c r="ES10" s="2">
        <v>0</v>
      </c>
      <c r="ET10" s="2">
        <v>0</v>
      </c>
      <c r="EU10" s="2">
        <v>0</v>
      </c>
      <c r="EV10" s="3">
        <v>2</v>
      </c>
      <c r="EW10" s="2">
        <v>0</v>
      </c>
      <c r="EX10" s="2">
        <v>0</v>
      </c>
      <c r="EY10" s="2">
        <v>0</v>
      </c>
      <c r="EZ10" s="2">
        <v>0</v>
      </c>
      <c r="FA10" s="2">
        <v>0</v>
      </c>
      <c r="FB10" s="2">
        <v>0</v>
      </c>
      <c r="FC10" s="3">
        <v>2</v>
      </c>
      <c r="FD10" s="2">
        <v>0</v>
      </c>
      <c r="FE10" s="2">
        <v>0</v>
      </c>
      <c r="FF10" s="2">
        <v>0</v>
      </c>
      <c r="FG10" s="2">
        <v>0</v>
      </c>
      <c r="FH10" s="2">
        <v>0</v>
      </c>
      <c r="FI10" s="2">
        <v>0</v>
      </c>
      <c r="FJ10" s="3">
        <v>2</v>
      </c>
      <c r="FK10" s="2">
        <v>0</v>
      </c>
      <c r="FL10" s="2">
        <v>0</v>
      </c>
      <c r="FM10" s="2">
        <v>0</v>
      </c>
      <c r="FN10" s="2">
        <v>0</v>
      </c>
      <c r="FO10" s="2">
        <v>0</v>
      </c>
      <c r="FP10" s="2">
        <v>0</v>
      </c>
      <c r="FQ10" s="3">
        <v>2</v>
      </c>
      <c r="FR10" s="2">
        <v>0</v>
      </c>
      <c r="FS10" s="2">
        <v>0</v>
      </c>
      <c r="FT10" s="2">
        <v>0</v>
      </c>
      <c r="FU10" s="2">
        <v>0</v>
      </c>
      <c r="FV10" s="2">
        <v>0</v>
      </c>
      <c r="FW10" s="2">
        <v>0</v>
      </c>
      <c r="FX10" s="3">
        <v>2</v>
      </c>
      <c r="FY10" s="2">
        <v>0</v>
      </c>
      <c r="FZ10" s="2">
        <v>0</v>
      </c>
      <c r="GA10" s="2">
        <v>0</v>
      </c>
      <c r="GB10" s="2">
        <v>0</v>
      </c>
      <c r="GC10" s="2">
        <v>0</v>
      </c>
      <c r="GD10" s="2">
        <v>0</v>
      </c>
      <c r="GE10" s="3">
        <v>2</v>
      </c>
      <c r="GF10" s="2">
        <v>0</v>
      </c>
      <c r="GG10" s="2">
        <v>0</v>
      </c>
      <c r="GH10" s="2">
        <v>0</v>
      </c>
      <c r="GI10" s="2">
        <v>0</v>
      </c>
      <c r="GJ10" s="2">
        <v>0</v>
      </c>
      <c r="GK10" s="2">
        <v>0</v>
      </c>
      <c r="GL10" s="3">
        <v>1</v>
      </c>
      <c r="GM10" s="2">
        <v>0</v>
      </c>
      <c r="GN10" s="2">
        <v>0</v>
      </c>
      <c r="GO10" s="2">
        <v>0</v>
      </c>
      <c r="GP10" s="2">
        <v>0</v>
      </c>
      <c r="GQ10" s="2">
        <v>0</v>
      </c>
      <c r="GR10" s="2">
        <v>0</v>
      </c>
      <c r="GS10" s="3">
        <v>1</v>
      </c>
      <c r="GT10" s="2">
        <v>0</v>
      </c>
      <c r="GU10" s="2">
        <v>0</v>
      </c>
      <c r="GV10" s="2">
        <v>0</v>
      </c>
      <c r="GW10" s="2">
        <v>0</v>
      </c>
      <c r="GX10" s="2">
        <v>0</v>
      </c>
      <c r="GY10" s="2">
        <v>0</v>
      </c>
      <c r="GZ10" s="3">
        <v>1</v>
      </c>
      <c r="HA10" s="2">
        <v>0</v>
      </c>
      <c r="HB10" s="2">
        <v>0</v>
      </c>
      <c r="HC10" s="2">
        <v>0</v>
      </c>
      <c r="HD10" s="2">
        <v>0</v>
      </c>
      <c r="HE10" s="2">
        <v>0</v>
      </c>
      <c r="HF10" s="2">
        <v>0</v>
      </c>
      <c r="HG10" s="2">
        <v>1</v>
      </c>
      <c r="HH10" s="2">
        <v>0</v>
      </c>
      <c r="HI10" s="2">
        <v>0</v>
      </c>
      <c r="HJ10" s="2">
        <v>0</v>
      </c>
      <c r="HK10" s="2">
        <v>0</v>
      </c>
      <c r="HL10" s="2">
        <v>0</v>
      </c>
      <c r="HM10" s="2">
        <v>0</v>
      </c>
      <c r="HN10" s="2">
        <v>1</v>
      </c>
      <c r="HO10" s="91">
        <v>0</v>
      </c>
      <c r="HP10" s="2">
        <v>0</v>
      </c>
      <c r="HQ10" s="2">
        <v>0</v>
      </c>
      <c r="HR10" s="2">
        <v>0</v>
      </c>
      <c r="HS10" s="2">
        <v>0</v>
      </c>
      <c r="HT10" s="2">
        <v>0</v>
      </c>
      <c r="HU10" s="3">
        <v>1</v>
      </c>
    </row>
    <row r="11" spans="1:229">
      <c r="A11" s="2">
        <f>T11*N11</f>
        <v>0</v>
      </c>
      <c r="B11" s="2">
        <f>U11*N11</f>
        <v>0</v>
      </c>
      <c r="C11" s="2">
        <f>V11*N11</f>
        <v>0</v>
      </c>
      <c r="D11" s="2">
        <f>W11*N11</f>
        <v>0</v>
      </c>
      <c r="E11" s="2">
        <f>X11*N11</f>
        <v>0</v>
      </c>
      <c r="F11" s="2">
        <f>Y11*N11</f>
        <v>0</v>
      </c>
      <c r="G11" s="2">
        <f>Z11*N11</f>
        <v>0</v>
      </c>
      <c r="H11" s="242">
        <f>N11</f>
        <v>1</v>
      </c>
      <c r="I11" s="242">
        <f>N11</f>
        <v>1</v>
      </c>
      <c r="J11" s="242">
        <f>N11</f>
        <v>1</v>
      </c>
      <c r="K11" s="242">
        <f>N11</f>
        <v>1</v>
      </c>
      <c r="L11" s="242">
        <f>N11</f>
        <v>1</v>
      </c>
      <c r="M11" s="242">
        <f>N11</f>
        <v>1</v>
      </c>
      <c r="N11" s="242">
        <v>1</v>
      </c>
      <c r="O11" s="100" t="s">
        <v>8776</v>
      </c>
      <c r="P11" s="179">
        <f t="shared" ref="P11:P12" si="16">(SUM(T11:Z11))</f>
        <v>0</v>
      </c>
      <c r="Q11" s="4">
        <v>1</v>
      </c>
      <c r="R11" s="4">
        <v>1</v>
      </c>
      <c r="S11" s="179">
        <f>P11-Q11</f>
        <v>-1</v>
      </c>
      <c r="AA11" s="2">
        <v>0</v>
      </c>
      <c r="AB11" s="2">
        <v>0</v>
      </c>
      <c r="AC11" s="2">
        <v>0</v>
      </c>
      <c r="AD11" s="2">
        <v>0</v>
      </c>
      <c r="AE11" s="2">
        <v>0</v>
      </c>
      <c r="AF11" s="2">
        <v>0</v>
      </c>
      <c r="AG11" s="3">
        <v>1</v>
      </c>
      <c r="AH11" s="2">
        <v>0</v>
      </c>
      <c r="AI11" s="2">
        <v>0</v>
      </c>
      <c r="AJ11" s="2">
        <v>0</v>
      </c>
      <c r="AK11" s="2">
        <v>0</v>
      </c>
      <c r="AL11" s="2">
        <v>0</v>
      </c>
      <c r="AM11" s="2">
        <v>0</v>
      </c>
      <c r="AN11" s="3">
        <v>1</v>
      </c>
      <c r="AO11" s="2">
        <v>0</v>
      </c>
      <c r="AP11" s="2">
        <v>0</v>
      </c>
      <c r="AQ11" s="2">
        <v>0</v>
      </c>
      <c r="AR11" s="2">
        <v>0</v>
      </c>
      <c r="AS11" s="2">
        <v>0</v>
      </c>
      <c r="AT11" s="2">
        <v>0</v>
      </c>
      <c r="AU11" s="3">
        <v>1</v>
      </c>
      <c r="AV11" s="2">
        <v>0</v>
      </c>
      <c r="AW11" s="2">
        <v>0</v>
      </c>
      <c r="AX11" s="2">
        <v>0</v>
      </c>
      <c r="AY11" s="2">
        <v>0</v>
      </c>
      <c r="AZ11" s="2">
        <v>0</v>
      </c>
      <c r="BA11" s="2">
        <v>0</v>
      </c>
      <c r="BB11" s="3">
        <v>1</v>
      </c>
      <c r="BC11" s="2">
        <v>0</v>
      </c>
      <c r="BD11" s="2">
        <v>0</v>
      </c>
      <c r="BE11" s="2">
        <v>0</v>
      </c>
      <c r="BF11" s="2">
        <v>0</v>
      </c>
      <c r="BG11" s="2">
        <v>0</v>
      </c>
      <c r="BH11" s="2">
        <v>0</v>
      </c>
      <c r="BI11" s="3">
        <v>1</v>
      </c>
      <c r="BJ11" s="2">
        <v>0</v>
      </c>
      <c r="BK11" s="2">
        <v>0</v>
      </c>
      <c r="BL11" s="2">
        <v>0</v>
      </c>
      <c r="BM11" s="2">
        <v>0</v>
      </c>
      <c r="BN11" s="2">
        <v>0</v>
      </c>
      <c r="BO11" s="2">
        <v>0</v>
      </c>
      <c r="BP11" s="3">
        <v>1</v>
      </c>
      <c r="BQ11" s="2">
        <v>0</v>
      </c>
      <c r="BR11" s="2">
        <v>0</v>
      </c>
      <c r="BS11" s="2">
        <v>0</v>
      </c>
      <c r="BT11" s="2">
        <v>0</v>
      </c>
      <c r="BU11" s="2">
        <v>0</v>
      </c>
      <c r="BV11" s="2">
        <v>0</v>
      </c>
      <c r="BW11" s="3">
        <v>1</v>
      </c>
      <c r="BX11" s="2">
        <v>0</v>
      </c>
      <c r="BY11" s="2">
        <v>0</v>
      </c>
      <c r="BZ11" s="2">
        <v>0</v>
      </c>
      <c r="CA11" s="2">
        <v>0</v>
      </c>
      <c r="CB11" s="2">
        <v>0</v>
      </c>
      <c r="CC11" s="2">
        <v>0</v>
      </c>
      <c r="CD11" s="3">
        <v>1</v>
      </c>
      <c r="CE11" s="2">
        <v>0</v>
      </c>
      <c r="CF11" s="2">
        <v>0</v>
      </c>
      <c r="CG11" s="2">
        <v>0</v>
      </c>
      <c r="CH11" s="2">
        <v>0</v>
      </c>
      <c r="CI11" s="2">
        <v>1</v>
      </c>
      <c r="CJ11" s="2">
        <v>0</v>
      </c>
      <c r="CK11" s="3">
        <v>0</v>
      </c>
      <c r="CL11" s="2">
        <v>0</v>
      </c>
      <c r="CM11" s="2">
        <v>0</v>
      </c>
      <c r="CN11" s="2">
        <v>0</v>
      </c>
      <c r="CO11" s="2">
        <v>0</v>
      </c>
      <c r="CP11" s="2">
        <v>0</v>
      </c>
      <c r="CQ11" s="2">
        <v>1</v>
      </c>
      <c r="CR11" s="3">
        <v>0</v>
      </c>
      <c r="CS11" s="2">
        <v>0</v>
      </c>
      <c r="CT11" s="2">
        <v>0</v>
      </c>
      <c r="CU11" s="2">
        <v>0</v>
      </c>
      <c r="CV11" s="2">
        <v>0</v>
      </c>
      <c r="CW11" s="2">
        <v>0</v>
      </c>
      <c r="CX11" s="2">
        <v>1</v>
      </c>
      <c r="CY11" s="3">
        <v>0</v>
      </c>
      <c r="CZ11" s="2">
        <v>0</v>
      </c>
      <c r="DA11" s="2">
        <v>0</v>
      </c>
      <c r="DB11" s="2">
        <v>0</v>
      </c>
      <c r="DC11" s="2">
        <v>0</v>
      </c>
      <c r="DD11" s="2">
        <v>0</v>
      </c>
      <c r="DE11" s="2">
        <v>0</v>
      </c>
      <c r="DF11" s="3">
        <v>1</v>
      </c>
      <c r="DG11" s="2">
        <v>0</v>
      </c>
      <c r="DH11" s="2">
        <v>0</v>
      </c>
      <c r="DI11" s="2">
        <v>0</v>
      </c>
      <c r="DJ11" s="2">
        <v>0</v>
      </c>
      <c r="DK11" s="2">
        <v>0</v>
      </c>
      <c r="DL11" s="2">
        <v>0</v>
      </c>
      <c r="DM11" s="3">
        <v>1</v>
      </c>
      <c r="DN11" s="2">
        <v>0</v>
      </c>
      <c r="DO11" s="2">
        <v>0</v>
      </c>
      <c r="DP11" s="2">
        <v>0</v>
      </c>
      <c r="DQ11" s="2">
        <v>0</v>
      </c>
      <c r="DR11" s="2">
        <v>0</v>
      </c>
      <c r="DS11" s="2">
        <v>0</v>
      </c>
      <c r="DT11" s="3">
        <v>1</v>
      </c>
      <c r="DU11" s="2">
        <v>0</v>
      </c>
      <c r="DV11" s="2">
        <v>0</v>
      </c>
      <c r="DW11" s="2">
        <v>0</v>
      </c>
      <c r="DX11" s="2">
        <v>0</v>
      </c>
      <c r="DY11" s="2">
        <v>0</v>
      </c>
      <c r="DZ11" s="2">
        <v>1</v>
      </c>
      <c r="EA11" s="3">
        <v>0</v>
      </c>
      <c r="EB11" s="2">
        <v>0</v>
      </c>
      <c r="EC11" s="2">
        <v>0</v>
      </c>
      <c r="ED11" s="2">
        <v>0</v>
      </c>
      <c r="EE11" s="2">
        <v>0</v>
      </c>
      <c r="EF11" s="2">
        <v>0</v>
      </c>
      <c r="EG11" s="2">
        <v>0</v>
      </c>
      <c r="EH11" s="3">
        <v>1</v>
      </c>
      <c r="EI11" s="2">
        <v>0</v>
      </c>
      <c r="EJ11" s="2">
        <v>0</v>
      </c>
      <c r="EK11" s="2">
        <v>0</v>
      </c>
      <c r="EL11" s="2">
        <v>0</v>
      </c>
      <c r="EM11" s="2">
        <v>0</v>
      </c>
      <c r="EN11" s="2">
        <v>0</v>
      </c>
      <c r="EO11" s="3">
        <v>1</v>
      </c>
      <c r="EP11" s="2">
        <v>0</v>
      </c>
      <c r="EQ11" s="2">
        <v>0</v>
      </c>
      <c r="ER11" s="2">
        <v>0</v>
      </c>
      <c r="ES11" s="2">
        <v>0</v>
      </c>
      <c r="ET11" s="2">
        <v>0</v>
      </c>
      <c r="EU11" s="2">
        <v>0</v>
      </c>
      <c r="EV11" s="3">
        <v>1</v>
      </c>
      <c r="EW11" s="2">
        <v>0</v>
      </c>
      <c r="EX11" s="2">
        <v>0</v>
      </c>
      <c r="EY11" s="2">
        <v>0</v>
      </c>
      <c r="EZ11" s="2">
        <v>0</v>
      </c>
      <c r="FA11" s="2">
        <v>0</v>
      </c>
      <c r="FB11" s="2">
        <v>0</v>
      </c>
      <c r="FC11" s="3">
        <v>1</v>
      </c>
      <c r="FD11" s="2">
        <v>0</v>
      </c>
      <c r="FE11" s="2">
        <v>0</v>
      </c>
      <c r="FF11" s="2">
        <v>0</v>
      </c>
      <c r="FG11" s="2">
        <v>0</v>
      </c>
      <c r="FH11" s="2">
        <v>0</v>
      </c>
      <c r="FI11" s="2">
        <v>0</v>
      </c>
      <c r="FJ11" s="3">
        <v>2</v>
      </c>
      <c r="FK11" s="2">
        <v>0</v>
      </c>
      <c r="FL11" s="2">
        <v>0</v>
      </c>
      <c r="FM11" s="2">
        <v>0</v>
      </c>
      <c r="FN11" s="2">
        <v>0</v>
      </c>
      <c r="FO11" s="2">
        <v>0</v>
      </c>
      <c r="FP11" s="2">
        <v>0</v>
      </c>
      <c r="FQ11" s="3">
        <v>2</v>
      </c>
      <c r="FR11" s="2">
        <v>0</v>
      </c>
      <c r="FS11" s="2">
        <v>0</v>
      </c>
      <c r="FT11" s="2">
        <v>0</v>
      </c>
      <c r="FU11" s="2">
        <v>0</v>
      </c>
      <c r="FV11" s="2">
        <v>0</v>
      </c>
      <c r="FW11" s="2">
        <v>0</v>
      </c>
      <c r="FX11" s="3">
        <v>2</v>
      </c>
      <c r="FY11" s="2">
        <v>0</v>
      </c>
      <c r="FZ11" s="2">
        <v>0</v>
      </c>
      <c r="GA11" s="2">
        <v>0</v>
      </c>
      <c r="GB11" s="2">
        <v>0</v>
      </c>
      <c r="GC11" s="2">
        <v>0</v>
      </c>
      <c r="GD11" s="2">
        <v>0</v>
      </c>
      <c r="GE11" s="3">
        <v>2</v>
      </c>
      <c r="GF11" s="2">
        <v>0</v>
      </c>
      <c r="GG11" s="2">
        <v>0</v>
      </c>
      <c r="GH11" s="2">
        <v>0</v>
      </c>
      <c r="GI11" s="2">
        <v>0</v>
      </c>
      <c r="GJ11" s="2">
        <v>0</v>
      </c>
      <c r="GK11" s="2">
        <v>0</v>
      </c>
      <c r="GL11" s="3">
        <v>1</v>
      </c>
      <c r="GM11" s="2">
        <v>0</v>
      </c>
      <c r="GN11" s="2">
        <v>0</v>
      </c>
      <c r="GO11" s="2">
        <v>0</v>
      </c>
      <c r="GP11" s="2">
        <v>0</v>
      </c>
      <c r="GQ11" s="2">
        <v>0</v>
      </c>
      <c r="GR11" s="2">
        <v>0</v>
      </c>
      <c r="GS11" s="3">
        <v>1</v>
      </c>
      <c r="GT11" s="2">
        <v>0</v>
      </c>
      <c r="GU11" s="2">
        <v>0</v>
      </c>
      <c r="GV11" s="2">
        <v>0</v>
      </c>
      <c r="GW11" s="2">
        <v>0</v>
      </c>
      <c r="GX11" s="2">
        <v>0</v>
      </c>
      <c r="GY11" s="2">
        <v>0</v>
      </c>
      <c r="GZ11" s="3">
        <v>1</v>
      </c>
      <c r="HA11" s="2">
        <v>0</v>
      </c>
      <c r="HB11" s="2">
        <v>0</v>
      </c>
      <c r="HC11" s="2">
        <v>0</v>
      </c>
      <c r="HD11" s="2">
        <v>0</v>
      </c>
      <c r="HE11" s="2">
        <v>0</v>
      </c>
      <c r="HF11" s="2">
        <v>0</v>
      </c>
      <c r="HG11" s="2">
        <v>1</v>
      </c>
      <c r="HH11" s="2">
        <v>0</v>
      </c>
      <c r="HI11" s="2">
        <v>0</v>
      </c>
      <c r="HJ11" s="2">
        <v>0</v>
      </c>
      <c r="HK11" s="2">
        <v>0</v>
      </c>
      <c r="HL11" s="2">
        <v>0</v>
      </c>
      <c r="HM11" s="2">
        <v>0</v>
      </c>
      <c r="HN11" s="2">
        <v>1</v>
      </c>
      <c r="HO11" s="91">
        <v>0</v>
      </c>
      <c r="HP11" s="2">
        <v>0</v>
      </c>
      <c r="HQ11" s="2">
        <v>0</v>
      </c>
      <c r="HR11" s="2">
        <v>0</v>
      </c>
      <c r="HS11" s="2">
        <v>0</v>
      </c>
      <c r="HT11" s="2">
        <v>0</v>
      </c>
      <c r="HU11" s="3">
        <v>1</v>
      </c>
    </row>
    <row r="12" spans="1:229">
      <c r="A12" s="2">
        <f>T12*N12</f>
        <v>0</v>
      </c>
      <c r="B12" s="2">
        <f>U12*N12</f>
        <v>0</v>
      </c>
      <c r="C12" s="2">
        <f>V12*N12</f>
        <v>0</v>
      </c>
      <c r="D12" s="2">
        <f>W12*N12</f>
        <v>0</v>
      </c>
      <c r="E12" s="2">
        <f>X12*N12</f>
        <v>0</v>
      </c>
      <c r="F12" s="2">
        <f>Y12*N12</f>
        <v>0</v>
      </c>
      <c r="G12" s="2">
        <f>Z12*N12</f>
        <v>0</v>
      </c>
      <c r="H12" s="242">
        <f>N12</f>
        <v>1</v>
      </c>
      <c r="I12" s="242">
        <f>N12</f>
        <v>1</v>
      </c>
      <c r="J12" s="242">
        <f>N12</f>
        <v>1</v>
      </c>
      <c r="K12" s="242">
        <f>N12</f>
        <v>1</v>
      </c>
      <c r="L12" s="242">
        <f>N12</f>
        <v>1</v>
      </c>
      <c r="M12" s="242">
        <f>N12</f>
        <v>1</v>
      </c>
      <c r="N12" s="242">
        <v>1</v>
      </c>
      <c r="O12" s="100" t="s">
        <v>7628</v>
      </c>
      <c r="P12" s="179">
        <f t="shared" si="16"/>
        <v>0</v>
      </c>
      <c r="Q12" s="4">
        <v>1</v>
      </c>
      <c r="R12" s="3">
        <v>1</v>
      </c>
      <c r="S12" s="179">
        <f>P12-Q12</f>
        <v>-1</v>
      </c>
      <c r="AA12" s="2">
        <v>0</v>
      </c>
      <c r="AB12" s="2">
        <v>0</v>
      </c>
      <c r="AC12" s="2">
        <v>0</v>
      </c>
      <c r="AD12" s="2">
        <v>0</v>
      </c>
      <c r="AE12" s="2">
        <v>0</v>
      </c>
      <c r="AF12" s="2">
        <v>0</v>
      </c>
      <c r="AG12" s="3">
        <v>0</v>
      </c>
      <c r="AH12" s="2">
        <v>0</v>
      </c>
      <c r="AI12" s="2">
        <v>0</v>
      </c>
      <c r="AJ12" s="2">
        <v>0</v>
      </c>
      <c r="AK12" s="2">
        <v>0</v>
      </c>
      <c r="AL12" s="2">
        <v>0</v>
      </c>
      <c r="AM12" s="2">
        <v>0</v>
      </c>
      <c r="AN12" s="3">
        <v>1</v>
      </c>
      <c r="AO12" s="2">
        <v>0</v>
      </c>
      <c r="AP12" s="2">
        <v>0</v>
      </c>
      <c r="AQ12" s="2">
        <v>0</v>
      </c>
      <c r="AR12" s="2">
        <v>0</v>
      </c>
      <c r="AS12" s="2">
        <v>0</v>
      </c>
      <c r="AT12" s="2">
        <v>0</v>
      </c>
      <c r="AU12" s="3">
        <v>1</v>
      </c>
      <c r="AV12" s="2">
        <v>0</v>
      </c>
      <c r="AW12" s="2">
        <v>0</v>
      </c>
      <c r="AX12" s="2">
        <v>0</v>
      </c>
      <c r="AY12" s="2">
        <v>0</v>
      </c>
      <c r="AZ12" s="2">
        <v>0</v>
      </c>
      <c r="BA12" s="2">
        <v>0</v>
      </c>
      <c r="BB12" s="3">
        <v>1</v>
      </c>
      <c r="BC12" s="2">
        <v>0</v>
      </c>
      <c r="BD12" s="2">
        <v>0</v>
      </c>
      <c r="BE12" s="2">
        <v>0</v>
      </c>
      <c r="BF12" s="2">
        <v>0</v>
      </c>
      <c r="BG12" s="2">
        <v>0</v>
      </c>
      <c r="BH12" s="2">
        <v>0</v>
      </c>
      <c r="BI12" s="3">
        <v>1</v>
      </c>
      <c r="BJ12" s="2">
        <v>0</v>
      </c>
      <c r="BK12" s="2">
        <v>0</v>
      </c>
      <c r="BL12" s="2">
        <v>0</v>
      </c>
      <c r="BM12" s="2">
        <v>0</v>
      </c>
      <c r="BN12" s="2">
        <v>0</v>
      </c>
      <c r="BO12" s="2">
        <v>0</v>
      </c>
      <c r="BP12" s="3">
        <v>1</v>
      </c>
      <c r="BQ12" s="2">
        <v>0</v>
      </c>
      <c r="BR12" s="2">
        <v>0</v>
      </c>
      <c r="BS12" s="2">
        <v>0</v>
      </c>
      <c r="BT12" s="2">
        <v>0</v>
      </c>
      <c r="BU12" s="2">
        <v>0</v>
      </c>
      <c r="BV12" s="2">
        <v>0</v>
      </c>
      <c r="BW12" s="3">
        <v>1</v>
      </c>
      <c r="BX12" s="2">
        <v>0</v>
      </c>
      <c r="BY12" s="2">
        <v>0</v>
      </c>
      <c r="BZ12" s="2">
        <v>0</v>
      </c>
      <c r="CA12" s="2">
        <v>0</v>
      </c>
      <c r="CB12" s="2">
        <v>0</v>
      </c>
      <c r="CC12" s="2">
        <v>0</v>
      </c>
      <c r="CD12" s="3">
        <v>1</v>
      </c>
      <c r="CE12" s="2">
        <v>0</v>
      </c>
      <c r="CF12" s="2">
        <v>1</v>
      </c>
      <c r="CG12" s="2">
        <v>1</v>
      </c>
      <c r="CH12" s="2">
        <v>1</v>
      </c>
      <c r="CI12" s="2">
        <v>1</v>
      </c>
      <c r="CJ12" s="2">
        <v>0</v>
      </c>
      <c r="CK12" s="3">
        <v>0</v>
      </c>
      <c r="CL12" s="2">
        <v>0</v>
      </c>
      <c r="CM12" s="2">
        <v>0</v>
      </c>
      <c r="CN12" s="2">
        <v>1</v>
      </c>
      <c r="CO12" s="2">
        <v>1</v>
      </c>
      <c r="CP12" s="2">
        <v>0</v>
      </c>
      <c r="CQ12" s="2">
        <v>1</v>
      </c>
      <c r="CR12" s="3">
        <v>1</v>
      </c>
      <c r="CS12" s="2">
        <v>0</v>
      </c>
      <c r="CT12" s="2">
        <v>0</v>
      </c>
      <c r="CU12" s="2">
        <v>0</v>
      </c>
      <c r="CV12" s="2">
        <v>1</v>
      </c>
      <c r="CW12" s="2">
        <v>0</v>
      </c>
      <c r="CX12" s="2">
        <v>1</v>
      </c>
      <c r="CY12" s="3">
        <v>0</v>
      </c>
      <c r="CZ12" s="2">
        <v>0</v>
      </c>
      <c r="DA12" s="2">
        <v>0</v>
      </c>
      <c r="DB12" s="2">
        <v>0</v>
      </c>
      <c r="DC12" s="2">
        <v>1</v>
      </c>
      <c r="DD12" s="2">
        <v>1</v>
      </c>
      <c r="DE12" s="2">
        <v>1</v>
      </c>
      <c r="DF12" s="3">
        <v>1</v>
      </c>
      <c r="DG12" s="2">
        <v>0</v>
      </c>
      <c r="DH12" s="2">
        <v>0</v>
      </c>
      <c r="DI12" s="2">
        <v>1</v>
      </c>
      <c r="DJ12" s="2">
        <v>0</v>
      </c>
      <c r="DK12" s="2">
        <v>1</v>
      </c>
      <c r="DL12" s="2">
        <v>1</v>
      </c>
      <c r="DM12" s="3">
        <v>1</v>
      </c>
      <c r="DN12" s="2">
        <v>1</v>
      </c>
      <c r="DO12" s="2">
        <v>1</v>
      </c>
      <c r="DP12" s="2">
        <v>1</v>
      </c>
      <c r="DQ12" s="2">
        <v>0</v>
      </c>
      <c r="DR12" s="2">
        <v>1</v>
      </c>
      <c r="DS12" s="2">
        <v>1</v>
      </c>
      <c r="DT12" s="3">
        <v>1</v>
      </c>
      <c r="DU12" s="2">
        <v>0</v>
      </c>
      <c r="DV12" s="2">
        <v>0</v>
      </c>
      <c r="DW12" s="2">
        <v>0</v>
      </c>
      <c r="DX12" s="2">
        <v>1</v>
      </c>
      <c r="DY12" s="2">
        <v>1</v>
      </c>
      <c r="DZ12" s="2">
        <v>1</v>
      </c>
      <c r="EA12" s="3">
        <v>1</v>
      </c>
      <c r="EB12" s="2">
        <v>1</v>
      </c>
      <c r="EC12" s="2">
        <v>1</v>
      </c>
      <c r="ED12" s="2">
        <v>0</v>
      </c>
      <c r="EE12" s="2">
        <v>1</v>
      </c>
      <c r="EF12" s="2">
        <v>1</v>
      </c>
      <c r="EG12" s="2">
        <v>1</v>
      </c>
      <c r="EH12" s="3">
        <v>1</v>
      </c>
      <c r="EI12" s="2">
        <v>0</v>
      </c>
      <c r="EJ12" s="2">
        <v>0</v>
      </c>
      <c r="EK12" s="2">
        <v>0</v>
      </c>
      <c r="EL12" s="2">
        <v>1</v>
      </c>
      <c r="EM12" s="2">
        <v>0</v>
      </c>
      <c r="EN12" s="2">
        <v>0</v>
      </c>
      <c r="EO12" s="3">
        <v>1</v>
      </c>
      <c r="EP12" s="2">
        <v>0</v>
      </c>
      <c r="EQ12" s="2">
        <v>0.2</v>
      </c>
      <c r="ER12" s="2">
        <v>0</v>
      </c>
      <c r="ES12" s="2">
        <v>0</v>
      </c>
      <c r="ET12" s="2">
        <v>-3.8</v>
      </c>
      <c r="EU12" s="2">
        <v>2</v>
      </c>
      <c r="EV12" s="3">
        <v>3</v>
      </c>
      <c r="EW12" s="2">
        <v>0</v>
      </c>
      <c r="EX12" s="2">
        <v>0</v>
      </c>
      <c r="EY12" s="2">
        <v>0</v>
      </c>
      <c r="EZ12" s="2">
        <v>-0.2</v>
      </c>
      <c r="FA12" s="2">
        <v>1.6</v>
      </c>
      <c r="FB12" s="2">
        <v>-1.4</v>
      </c>
      <c r="FC12" s="3">
        <v>0</v>
      </c>
      <c r="FD12" s="2">
        <v>0</v>
      </c>
      <c r="FE12" s="2">
        <v>0</v>
      </c>
      <c r="FF12" s="2">
        <v>0</v>
      </c>
      <c r="FG12" s="2">
        <v>0</v>
      </c>
      <c r="FH12" s="2">
        <v>0</v>
      </c>
      <c r="FI12" s="2">
        <v>0</v>
      </c>
      <c r="FJ12" s="3">
        <v>-0.4</v>
      </c>
      <c r="FK12" s="2">
        <v>0</v>
      </c>
      <c r="FL12" s="2">
        <v>0</v>
      </c>
      <c r="FM12" s="2">
        <v>0</v>
      </c>
      <c r="FN12" s="2">
        <v>2.8</v>
      </c>
      <c r="FO12" s="2">
        <v>0</v>
      </c>
      <c r="FP12" s="2">
        <v>-0.4</v>
      </c>
      <c r="FQ12" s="3">
        <v>-2.6</v>
      </c>
      <c r="FR12" s="2">
        <v>4</v>
      </c>
      <c r="FS12" s="2">
        <v>0</v>
      </c>
      <c r="FT12" s="2">
        <v>0</v>
      </c>
      <c r="FU12" s="2">
        <v>-1.4</v>
      </c>
      <c r="FV12" s="2">
        <v>1.2</v>
      </c>
      <c r="FW12" s="2">
        <v>1.2</v>
      </c>
      <c r="FX12" s="3">
        <v>1</v>
      </c>
      <c r="FY12" s="2">
        <v>0</v>
      </c>
      <c r="FZ12" s="2">
        <v>-1</v>
      </c>
      <c r="GA12" s="2">
        <v>-0.2</v>
      </c>
      <c r="GB12" s="2">
        <v>0.6</v>
      </c>
      <c r="GC12" s="2">
        <v>-0.2</v>
      </c>
      <c r="GD12" s="2">
        <v>-1.8</v>
      </c>
      <c r="GE12" s="3">
        <v>0</v>
      </c>
      <c r="GF12" s="2">
        <v>1.9</v>
      </c>
      <c r="GG12" s="2">
        <v>0</v>
      </c>
      <c r="GH12" s="2">
        <v>0</v>
      </c>
      <c r="GI12" s="2">
        <v>-1.4</v>
      </c>
      <c r="GJ12" s="2">
        <v>0.6</v>
      </c>
      <c r="GK12" s="2">
        <v>-3.4</v>
      </c>
      <c r="GL12" s="3">
        <v>0</v>
      </c>
      <c r="GM12" s="2">
        <v>0</v>
      </c>
      <c r="GN12" s="2">
        <v>0</v>
      </c>
      <c r="GO12" s="2">
        <v>0</v>
      </c>
      <c r="GP12" s="2">
        <v>1.4</v>
      </c>
      <c r="GQ12" s="2">
        <v>-1.8</v>
      </c>
      <c r="GR12" s="2">
        <v>-0.2</v>
      </c>
      <c r="GS12" s="3">
        <v>-3.6</v>
      </c>
      <c r="GT12" s="2">
        <v>2.6</v>
      </c>
      <c r="GU12" s="2">
        <v>0</v>
      </c>
      <c r="GV12" s="2">
        <v>0</v>
      </c>
      <c r="GW12" s="2">
        <v>0</v>
      </c>
      <c r="GX12" s="2">
        <v>-1</v>
      </c>
      <c r="GY12" s="2">
        <v>0.6</v>
      </c>
      <c r="GZ12" s="3">
        <v>0</v>
      </c>
      <c r="HA12" s="2">
        <v>0</v>
      </c>
      <c r="HB12" s="2">
        <v>1.4</v>
      </c>
      <c r="HC12" s="2">
        <v>-1</v>
      </c>
      <c r="HD12" s="2">
        <v>-0.8</v>
      </c>
      <c r="HE12" s="2">
        <v>2.8</v>
      </c>
      <c r="HF12" s="2">
        <v>-1.4</v>
      </c>
      <c r="HG12" s="2">
        <v>0.6</v>
      </c>
      <c r="HH12" s="2">
        <v>-0.3</v>
      </c>
      <c r="HI12" s="2">
        <v>-0.3</v>
      </c>
      <c r="HJ12" s="2">
        <v>-0.4</v>
      </c>
      <c r="HK12" s="2">
        <v>-0.4</v>
      </c>
      <c r="HL12" s="2">
        <v>-0.4</v>
      </c>
      <c r="HM12" s="2">
        <v>-0.4</v>
      </c>
      <c r="HN12" s="2">
        <v>-0.4</v>
      </c>
      <c r="HO12" s="91">
        <v>0</v>
      </c>
      <c r="HP12" s="2">
        <v>0</v>
      </c>
      <c r="HQ12" s="2">
        <v>0</v>
      </c>
      <c r="HR12" s="2">
        <v>0</v>
      </c>
      <c r="HS12" s="2">
        <v>0</v>
      </c>
      <c r="HT12" s="2">
        <v>0</v>
      </c>
      <c r="HU12" s="3">
        <v>1.2</v>
      </c>
    </row>
    <row r="13" spans="1:229">
      <c r="A13" s="2">
        <f>T13*N13</f>
        <v>0</v>
      </c>
      <c r="B13" s="2">
        <f>U13*N13</f>
        <v>0</v>
      </c>
      <c r="C13" s="2">
        <f>V13*N13</f>
        <v>0</v>
      </c>
      <c r="D13" s="2">
        <f>W13*N13</f>
        <v>0</v>
      </c>
      <c r="E13" s="2">
        <f>X13*N13</f>
        <v>0</v>
      </c>
      <c r="F13" s="2">
        <f>Y13*N13</f>
        <v>0</v>
      </c>
      <c r="G13" s="2">
        <f>Z13*N13</f>
        <v>0</v>
      </c>
      <c r="H13" s="242">
        <f>N13</f>
        <v>1</v>
      </c>
      <c r="I13" s="242">
        <f>N13</f>
        <v>1</v>
      </c>
      <c r="J13" s="242">
        <f>N13</f>
        <v>1</v>
      </c>
      <c r="K13" s="242">
        <f>N13</f>
        <v>1</v>
      </c>
      <c r="L13" s="242">
        <f>N13</f>
        <v>1</v>
      </c>
      <c r="M13" s="242">
        <f>N13</f>
        <v>1</v>
      </c>
      <c r="N13" s="242">
        <v>1</v>
      </c>
      <c r="O13" s="248" t="s">
        <v>8461</v>
      </c>
      <c r="P13" s="179">
        <f>(SUM(T13:Z13))</f>
        <v>0</v>
      </c>
      <c r="Q13" s="4">
        <v>5</v>
      </c>
      <c r="R13" s="4">
        <v>1</v>
      </c>
      <c r="S13" s="179">
        <f>P13-Q13</f>
        <v>-5</v>
      </c>
      <c r="AA13" s="2">
        <v>0</v>
      </c>
      <c r="AB13" s="2">
        <v>1</v>
      </c>
      <c r="AC13" s="2">
        <v>1</v>
      </c>
      <c r="AD13" s="2">
        <v>0</v>
      </c>
      <c r="AE13" s="2">
        <v>0</v>
      </c>
      <c r="AF13" s="2">
        <v>0</v>
      </c>
      <c r="AG13" s="3">
        <v>1</v>
      </c>
      <c r="AH13" s="2">
        <v>0</v>
      </c>
      <c r="AI13" s="2">
        <v>0</v>
      </c>
      <c r="AJ13" s="2">
        <v>0</v>
      </c>
      <c r="AK13" s="2">
        <v>1</v>
      </c>
      <c r="AL13" s="2">
        <v>1</v>
      </c>
      <c r="AM13" s="2">
        <v>0</v>
      </c>
      <c r="AN13" s="3">
        <v>1</v>
      </c>
      <c r="AO13" s="2">
        <v>0</v>
      </c>
      <c r="AP13" s="2">
        <v>0</v>
      </c>
      <c r="AQ13" s="2">
        <v>0</v>
      </c>
      <c r="AR13" s="2">
        <v>0</v>
      </c>
      <c r="AS13" s="2">
        <v>1</v>
      </c>
      <c r="AT13" s="2">
        <v>1</v>
      </c>
      <c r="AU13" s="3">
        <v>1</v>
      </c>
      <c r="AV13" s="2">
        <v>0</v>
      </c>
      <c r="AW13" s="2">
        <v>0</v>
      </c>
      <c r="AX13" s="2">
        <v>1</v>
      </c>
      <c r="AY13" s="2">
        <v>1</v>
      </c>
      <c r="AZ13" s="2">
        <v>1</v>
      </c>
      <c r="BA13" s="2">
        <v>1</v>
      </c>
      <c r="BB13" s="3">
        <v>1</v>
      </c>
      <c r="BC13" s="2">
        <v>0</v>
      </c>
      <c r="BD13" s="2">
        <v>0</v>
      </c>
      <c r="BE13" s="2">
        <v>0</v>
      </c>
      <c r="BF13" s="2">
        <v>1</v>
      </c>
      <c r="BG13" s="2">
        <v>1</v>
      </c>
      <c r="BH13" s="2">
        <v>1</v>
      </c>
      <c r="BI13" s="3">
        <v>1</v>
      </c>
      <c r="BJ13" s="2">
        <v>0</v>
      </c>
      <c r="BK13" s="2">
        <v>0</v>
      </c>
      <c r="BL13" s="2">
        <v>1</v>
      </c>
      <c r="BM13" s="2">
        <v>1</v>
      </c>
      <c r="BN13" s="2">
        <v>1</v>
      </c>
      <c r="BO13" s="2">
        <v>1</v>
      </c>
      <c r="BP13" s="3">
        <v>1</v>
      </c>
      <c r="BQ13" s="2">
        <v>0</v>
      </c>
      <c r="BR13" s="2">
        <v>0</v>
      </c>
      <c r="BS13" s="2">
        <v>0</v>
      </c>
      <c r="BT13" s="2">
        <v>0</v>
      </c>
      <c r="BU13" s="2">
        <v>0</v>
      </c>
      <c r="BV13" s="2">
        <v>0</v>
      </c>
      <c r="BW13" s="3">
        <v>0</v>
      </c>
      <c r="BX13" s="2">
        <v>0</v>
      </c>
      <c r="BY13" s="2">
        <v>0</v>
      </c>
      <c r="BZ13" s="2">
        <v>0</v>
      </c>
      <c r="CA13" s="2">
        <v>0</v>
      </c>
      <c r="CB13" s="2">
        <v>0</v>
      </c>
      <c r="CC13" s="2">
        <v>0</v>
      </c>
      <c r="CD13" s="3">
        <v>0</v>
      </c>
      <c r="CE13" s="2">
        <v>0</v>
      </c>
      <c r="CF13" s="2">
        <v>0</v>
      </c>
      <c r="CG13" s="2">
        <v>0</v>
      </c>
      <c r="CH13" s="2">
        <v>8</v>
      </c>
      <c r="CI13" s="2">
        <v>14</v>
      </c>
      <c r="CJ13" s="2">
        <v>0</v>
      </c>
      <c r="CK13" s="3">
        <v>0</v>
      </c>
      <c r="CL13" s="2">
        <v>0</v>
      </c>
      <c r="CM13" s="2">
        <v>0</v>
      </c>
      <c r="CN13" s="2">
        <v>0</v>
      </c>
      <c r="CO13" s="2">
        <v>12</v>
      </c>
      <c r="CP13" s="2">
        <v>15</v>
      </c>
      <c r="CQ13" s="2">
        <v>0</v>
      </c>
      <c r="CR13" s="3">
        <v>7</v>
      </c>
      <c r="CS13" s="2">
        <v>0</v>
      </c>
      <c r="CT13" s="2">
        <v>0</v>
      </c>
      <c r="CU13" s="2">
        <v>0</v>
      </c>
      <c r="CV13" s="2">
        <v>3</v>
      </c>
      <c r="CW13" s="2">
        <v>12</v>
      </c>
      <c r="CX13" s="2">
        <v>8</v>
      </c>
      <c r="CY13" s="3">
        <v>0</v>
      </c>
      <c r="CZ13" s="2">
        <v>0</v>
      </c>
      <c r="DA13" s="2">
        <v>0</v>
      </c>
      <c r="DB13" s="2">
        <v>0</v>
      </c>
      <c r="DC13" s="2">
        <v>10</v>
      </c>
      <c r="DD13" s="2">
        <v>4</v>
      </c>
      <c r="DE13" s="2">
        <v>4</v>
      </c>
      <c r="DF13" s="3">
        <v>3</v>
      </c>
      <c r="DG13" s="2">
        <v>0</v>
      </c>
      <c r="DH13" s="2">
        <v>0</v>
      </c>
      <c r="DI13" s="2">
        <v>0</v>
      </c>
      <c r="DJ13" s="2">
        <v>0</v>
      </c>
      <c r="DK13" s="2">
        <v>8</v>
      </c>
      <c r="DL13" s="2">
        <v>10</v>
      </c>
      <c r="DM13" s="3">
        <v>14</v>
      </c>
      <c r="DN13" s="2">
        <v>0</v>
      </c>
      <c r="DO13" s="2">
        <v>7</v>
      </c>
      <c r="DP13" s="2">
        <v>0</v>
      </c>
      <c r="DQ13" s="2">
        <v>0</v>
      </c>
      <c r="DR13" s="2">
        <v>6</v>
      </c>
      <c r="DS13" s="2">
        <v>0</v>
      </c>
      <c r="DT13" s="3">
        <v>6</v>
      </c>
      <c r="DU13" s="2">
        <v>0</v>
      </c>
      <c r="DV13" s="2">
        <v>0</v>
      </c>
      <c r="DW13" s="2">
        <v>0</v>
      </c>
      <c r="DX13" s="2">
        <v>9</v>
      </c>
      <c r="DY13" s="2">
        <v>5</v>
      </c>
      <c r="DZ13" s="2">
        <v>5</v>
      </c>
      <c r="EA13" s="3">
        <v>0</v>
      </c>
      <c r="EB13" s="2">
        <v>3</v>
      </c>
      <c r="EC13" s="2">
        <v>6</v>
      </c>
      <c r="ED13" s="2">
        <v>0</v>
      </c>
      <c r="EE13" s="2">
        <v>0</v>
      </c>
      <c r="EF13" s="2">
        <v>0</v>
      </c>
      <c r="EG13" s="2">
        <v>0</v>
      </c>
      <c r="EH13" s="3">
        <v>0</v>
      </c>
      <c r="EI13" s="2">
        <v>0</v>
      </c>
      <c r="EJ13" s="2">
        <v>0</v>
      </c>
      <c r="EK13" s="2">
        <v>0</v>
      </c>
      <c r="EL13" s="2">
        <v>5</v>
      </c>
      <c r="EM13" s="2">
        <v>5</v>
      </c>
      <c r="EN13" s="2">
        <v>4</v>
      </c>
      <c r="EO13" s="3">
        <v>6</v>
      </c>
      <c r="EP13" s="2">
        <v>0</v>
      </c>
      <c r="EQ13" s="2">
        <v>6</v>
      </c>
      <c r="ER13" s="2">
        <v>8</v>
      </c>
      <c r="ES13" s="2">
        <v>0</v>
      </c>
      <c r="ET13" s="2">
        <v>4</v>
      </c>
      <c r="EU13" s="2">
        <v>5</v>
      </c>
      <c r="EV13" s="3">
        <v>8</v>
      </c>
      <c r="EW13" s="2">
        <v>0</v>
      </c>
      <c r="EX13" s="2">
        <v>0</v>
      </c>
      <c r="EY13" s="2">
        <v>0</v>
      </c>
      <c r="EZ13" s="2">
        <v>6</v>
      </c>
      <c r="FA13" s="2">
        <v>8</v>
      </c>
      <c r="FB13" s="2">
        <v>8</v>
      </c>
      <c r="FC13" s="3">
        <v>7</v>
      </c>
      <c r="FD13" s="2">
        <v>0</v>
      </c>
      <c r="FE13" s="2">
        <v>0</v>
      </c>
      <c r="FF13" s="2">
        <v>0</v>
      </c>
      <c r="FG13" s="2">
        <v>0</v>
      </c>
      <c r="FH13" s="2">
        <v>0</v>
      </c>
      <c r="FI13" s="2">
        <v>0</v>
      </c>
      <c r="FJ13" s="3">
        <v>4</v>
      </c>
      <c r="FK13" s="2">
        <v>0</v>
      </c>
      <c r="FL13" s="2">
        <v>8</v>
      </c>
      <c r="FM13" s="2">
        <v>10</v>
      </c>
      <c r="FN13" s="2">
        <v>7</v>
      </c>
      <c r="FO13" s="2">
        <v>6</v>
      </c>
      <c r="FP13" s="2">
        <v>6</v>
      </c>
      <c r="FQ13" s="3">
        <v>3</v>
      </c>
      <c r="FR13" s="2">
        <v>0</v>
      </c>
      <c r="FS13" s="2">
        <v>0</v>
      </c>
      <c r="FT13" s="2">
        <v>0</v>
      </c>
      <c r="FU13" s="2">
        <v>0</v>
      </c>
      <c r="FV13" s="2">
        <v>0</v>
      </c>
      <c r="FW13" s="2">
        <v>0</v>
      </c>
      <c r="FX13" s="3">
        <v>7</v>
      </c>
      <c r="FY13" s="2">
        <v>8</v>
      </c>
      <c r="FZ13" s="2">
        <v>2</v>
      </c>
      <c r="GA13" s="2">
        <v>0</v>
      </c>
      <c r="GB13" s="2">
        <v>0</v>
      </c>
      <c r="GC13" s="2">
        <v>0</v>
      </c>
      <c r="GD13" s="2">
        <v>4</v>
      </c>
      <c r="GE13" s="3">
        <v>0</v>
      </c>
      <c r="GF13" s="2">
        <v>0</v>
      </c>
      <c r="GG13" s="2">
        <v>0</v>
      </c>
      <c r="GH13" s="2">
        <v>0</v>
      </c>
      <c r="GI13" s="2">
        <v>3</v>
      </c>
      <c r="GJ13" s="2">
        <v>0</v>
      </c>
      <c r="GK13" s="2">
        <v>7</v>
      </c>
      <c r="GL13" s="3">
        <v>0</v>
      </c>
      <c r="GM13" s="2">
        <v>0</v>
      </c>
      <c r="GN13" s="2">
        <v>0</v>
      </c>
      <c r="GO13" s="2">
        <v>0</v>
      </c>
      <c r="GP13" s="2">
        <v>0</v>
      </c>
      <c r="GQ13" s="2">
        <v>0</v>
      </c>
      <c r="GR13" s="2">
        <v>0</v>
      </c>
      <c r="GS13" s="3">
        <v>0</v>
      </c>
      <c r="GT13" s="2">
        <v>0</v>
      </c>
      <c r="GU13" s="2">
        <v>0</v>
      </c>
      <c r="GV13" s="2">
        <v>0</v>
      </c>
      <c r="GW13" s="2">
        <v>0</v>
      </c>
      <c r="GX13" s="2">
        <v>0</v>
      </c>
      <c r="GY13" s="2">
        <v>0</v>
      </c>
      <c r="GZ13" s="3">
        <v>0</v>
      </c>
      <c r="HA13" s="2">
        <v>0</v>
      </c>
      <c r="HB13" s="2">
        <v>0</v>
      </c>
      <c r="HC13" s="2">
        <v>0</v>
      </c>
      <c r="HD13" s="2">
        <v>0</v>
      </c>
      <c r="HE13" s="2">
        <v>0</v>
      </c>
      <c r="HF13" s="2">
        <v>0</v>
      </c>
      <c r="HG13" s="2">
        <v>0</v>
      </c>
      <c r="HH13" s="2">
        <v>0</v>
      </c>
      <c r="HI13" s="2">
        <v>0</v>
      </c>
      <c r="HJ13" s="2">
        <v>0</v>
      </c>
      <c r="HK13" s="2">
        <v>0</v>
      </c>
      <c r="HL13" s="2">
        <v>0</v>
      </c>
      <c r="HM13" s="2">
        <v>0</v>
      </c>
      <c r="HN13" s="2">
        <v>0</v>
      </c>
      <c r="HO13" s="91">
        <v>0</v>
      </c>
      <c r="HP13" s="2">
        <v>0</v>
      </c>
      <c r="HQ13" s="2">
        <v>0</v>
      </c>
      <c r="HR13" s="2">
        <v>0</v>
      </c>
      <c r="HS13" s="2">
        <v>0</v>
      </c>
      <c r="HT13" s="2">
        <v>0</v>
      </c>
      <c r="HU13" s="3">
        <v>0</v>
      </c>
    </row>
    <row r="14" spans="1:229">
      <c r="A14" s="2">
        <f>T14*N14</f>
        <v>0</v>
      </c>
      <c r="B14" s="2">
        <f>U14*N14</f>
        <v>0</v>
      </c>
      <c r="C14" s="2">
        <f>V14*N14</f>
        <v>0</v>
      </c>
      <c r="D14" s="2">
        <f>W14*N14</f>
        <v>0</v>
      </c>
      <c r="E14" s="2">
        <f>X14*N14</f>
        <v>0</v>
      </c>
      <c r="F14" s="2">
        <f>Y14*N14</f>
        <v>0</v>
      </c>
      <c r="G14" s="2">
        <f>Z14*N14</f>
        <v>0</v>
      </c>
      <c r="H14" s="242">
        <f>N14</f>
        <v>1</v>
      </c>
      <c r="I14" s="242">
        <f>N14</f>
        <v>1</v>
      </c>
      <c r="J14" s="242">
        <f>N14</f>
        <v>1</v>
      </c>
      <c r="K14" s="242">
        <f>N14</f>
        <v>1</v>
      </c>
      <c r="L14" s="242">
        <f>N14</f>
        <v>1</v>
      </c>
      <c r="M14" s="242">
        <f>N14</f>
        <v>1</v>
      </c>
      <c r="N14" s="242">
        <v>1</v>
      </c>
      <c r="O14" s="100" t="s">
        <v>8183</v>
      </c>
      <c r="P14" s="179">
        <f>(SUM(T14:Z14))</f>
        <v>0</v>
      </c>
      <c r="Q14" s="4">
        <v>7</v>
      </c>
      <c r="R14" s="4">
        <v>1</v>
      </c>
      <c r="S14" s="179">
        <f>P14-Q14</f>
        <v>-7</v>
      </c>
      <c r="AA14" s="2">
        <v>0</v>
      </c>
      <c r="AB14" s="2">
        <v>1</v>
      </c>
      <c r="AC14" s="2">
        <v>1</v>
      </c>
      <c r="AD14" s="2">
        <v>0</v>
      </c>
      <c r="AE14" s="2">
        <v>0</v>
      </c>
      <c r="AF14" s="2">
        <v>0</v>
      </c>
      <c r="AG14" s="3">
        <v>0</v>
      </c>
      <c r="AH14" s="2">
        <v>0</v>
      </c>
      <c r="AI14" s="2">
        <v>0</v>
      </c>
      <c r="AJ14" s="2">
        <v>0</v>
      </c>
      <c r="AK14" s="2">
        <v>1</v>
      </c>
      <c r="AL14" s="2">
        <v>1</v>
      </c>
      <c r="AM14" s="2">
        <v>1</v>
      </c>
      <c r="AN14" s="3">
        <v>1</v>
      </c>
      <c r="AO14" s="2">
        <v>0</v>
      </c>
      <c r="AP14" s="2">
        <v>0</v>
      </c>
      <c r="AQ14" s="2">
        <v>0</v>
      </c>
      <c r="AR14" s="2">
        <v>1</v>
      </c>
      <c r="AS14" s="2">
        <v>1</v>
      </c>
      <c r="AT14" s="2">
        <v>1</v>
      </c>
      <c r="AU14" s="3">
        <v>1</v>
      </c>
      <c r="AV14" s="2">
        <v>1</v>
      </c>
      <c r="AW14" s="2">
        <v>1</v>
      </c>
      <c r="AX14" s="2">
        <v>1</v>
      </c>
      <c r="AY14" s="2">
        <v>1</v>
      </c>
      <c r="AZ14" s="2">
        <v>1</v>
      </c>
      <c r="BA14" s="2">
        <v>1</v>
      </c>
      <c r="BB14" s="3">
        <v>1</v>
      </c>
      <c r="BC14" s="2">
        <v>0</v>
      </c>
      <c r="BD14" s="2">
        <v>0</v>
      </c>
      <c r="BE14" s="2">
        <v>1</v>
      </c>
      <c r="BF14" s="2">
        <v>1</v>
      </c>
      <c r="BG14" s="2">
        <v>1</v>
      </c>
      <c r="BH14" s="2">
        <v>1</v>
      </c>
      <c r="BI14" s="3">
        <v>1</v>
      </c>
      <c r="BJ14" s="2">
        <v>1</v>
      </c>
      <c r="BK14" s="2">
        <v>1</v>
      </c>
      <c r="BL14" s="2">
        <v>1</v>
      </c>
      <c r="BM14" s="2">
        <v>1</v>
      </c>
      <c r="BN14" s="2">
        <v>1</v>
      </c>
      <c r="BO14" s="2">
        <v>1</v>
      </c>
      <c r="BP14" s="3">
        <v>1</v>
      </c>
      <c r="BQ14" s="2">
        <v>2</v>
      </c>
      <c r="BR14" s="2">
        <v>2</v>
      </c>
      <c r="BS14" s="2">
        <v>2</v>
      </c>
      <c r="BT14" s="2">
        <v>2</v>
      </c>
      <c r="BU14" s="2">
        <v>2</v>
      </c>
      <c r="BV14" s="2">
        <v>2</v>
      </c>
      <c r="BW14" s="3">
        <v>2</v>
      </c>
      <c r="BX14" s="2">
        <v>0</v>
      </c>
      <c r="BY14" s="2">
        <v>0</v>
      </c>
      <c r="BZ14" s="2">
        <v>2</v>
      </c>
      <c r="CA14" s="2">
        <v>1</v>
      </c>
      <c r="CB14" s="2">
        <v>2</v>
      </c>
      <c r="CC14" s="2">
        <v>2</v>
      </c>
      <c r="CD14" s="3">
        <v>2</v>
      </c>
      <c r="CE14" s="2">
        <v>1</v>
      </c>
      <c r="CF14" s="2">
        <v>1</v>
      </c>
      <c r="CG14" s="2">
        <v>1</v>
      </c>
      <c r="CH14" s="2">
        <v>1</v>
      </c>
      <c r="CI14" s="2">
        <v>1</v>
      </c>
      <c r="CJ14" s="2">
        <v>0</v>
      </c>
      <c r="CK14" s="3">
        <v>0</v>
      </c>
      <c r="CL14" s="2">
        <v>0</v>
      </c>
      <c r="CM14" s="2">
        <v>0</v>
      </c>
      <c r="CN14" s="2">
        <v>1</v>
      </c>
      <c r="CO14" s="2">
        <v>1</v>
      </c>
      <c r="CP14" s="2">
        <v>1</v>
      </c>
      <c r="CQ14" s="2">
        <v>1</v>
      </c>
      <c r="CR14" s="3">
        <v>1</v>
      </c>
      <c r="CS14" s="2">
        <v>0</v>
      </c>
      <c r="CT14" s="2">
        <v>0</v>
      </c>
      <c r="CU14" s="2">
        <v>0</v>
      </c>
      <c r="CV14" s="2">
        <v>1</v>
      </c>
      <c r="CW14" s="2">
        <v>1</v>
      </c>
      <c r="CX14" s="2">
        <v>1</v>
      </c>
      <c r="CY14" s="3">
        <v>0</v>
      </c>
      <c r="CZ14" s="2">
        <v>0</v>
      </c>
      <c r="DA14" s="2">
        <v>1</v>
      </c>
      <c r="DB14" s="2">
        <v>1</v>
      </c>
      <c r="DC14" s="2">
        <v>1</v>
      </c>
      <c r="DD14" s="2">
        <v>1</v>
      </c>
      <c r="DE14" s="2">
        <v>1</v>
      </c>
      <c r="DF14" s="3">
        <v>1</v>
      </c>
      <c r="DG14" s="2">
        <v>0</v>
      </c>
      <c r="DH14" s="2">
        <v>0</v>
      </c>
      <c r="DI14" s="2">
        <v>1</v>
      </c>
      <c r="DJ14" s="2">
        <v>1</v>
      </c>
      <c r="DK14" s="2">
        <v>1</v>
      </c>
      <c r="DL14" s="2">
        <v>1</v>
      </c>
      <c r="DM14" s="3">
        <v>1</v>
      </c>
      <c r="DN14" s="2">
        <v>1</v>
      </c>
      <c r="DO14" s="2">
        <v>1</v>
      </c>
      <c r="DP14" s="2">
        <v>1</v>
      </c>
      <c r="DQ14" s="2">
        <v>1</v>
      </c>
      <c r="DR14" s="2">
        <v>1</v>
      </c>
      <c r="DS14" s="2">
        <v>1</v>
      </c>
      <c r="DT14" s="3">
        <v>1</v>
      </c>
      <c r="DU14" s="2">
        <v>1</v>
      </c>
      <c r="DV14" s="2">
        <v>0</v>
      </c>
      <c r="DW14" s="2">
        <v>1</v>
      </c>
      <c r="DX14" s="2">
        <v>1</v>
      </c>
      <c r="DY14" s="2">
        <v>1</v>
      </c>
      <c r="DZ14" s="2">
        <v>1</v>
      </c>
      <c r="EA14" s="3">
        <v>0</v>
      </c>
      <c r="EB14" s="2">
        <v>1</v>
      </c>
      <c r="EC14" s="2">
        <v>0.5</v>
      </c>
      <c r="ED14" s="2">
        <v>0</v>
      </c>
      <c r="EE14" s="2">
        <v>1</v>
      </c>
      <c r="EF14" s="2">
        <v>1</v>
      </c>
      <c r="EG14" s="2">
        <v>1</v>
      </c>
      <c r="EH14" s="3">
        <v>1</v>
      </c>
      <c r="EI14" s="2">
        <v>0</v>
      </c>
      <c r="EJ14" s="2">
        <v>0</v>
      </c>
      <c r="EK14" s="2">
        <v>0</v>
      </c>
      <c r="EL14" s="2">
        <v>1</v>
      </c>
      <c r="EM14" s="2">
        <v>1</v>
      </c>
      <c r="EN14" s="2">
        <v>1</v>
      </c>
      <c r="EO14" s="3">
        <v>1</v>
      </c>
      <c r="EP14" s="2">
        <v>0</v>
      </c>
      <c r="EQ14" s="2">
        <v>1</v>
      </c>
      <c r="ER14" s="2">
        <v>1</v>
      </c>
      <c r="ES14" s="2">
        <v>1</v>
      </c>
      <c r="ET14" s="2">
        <v>1</v>
      </c>
      <c r="EU14" s="2">
        <v>1</v>
      </c>
      <c r="EV14" s="3">
        <v>1</v>
      </c>
      <c r="EW14" s="2">
        <v>0</v>
      </c>
      <c r="EX14" s="2">
        <v>0</v>
      </c>
      <c r="EY14" s="2">
        <v>1</v>
      </c>
      <c r="EZ14" s="2">
        <v>1</v>
      </c>
      <c r="FA14" s="2">
        <v>1</v>
      </c>
      <c r="FB14" s="2">
        <v>1</v>
      </c>
      <c r="FC14" s="3">
        <v>1</v>
      </c>
      <c r="FD14" s="2">
        <v>0</v>
      </c>
      <c r="FE14" s="2">
        <v>0</v>
      </c>
      <c r="FF14" s="2">
        <v>0</v>
      </c>
      <c r="FG14" s="2">
        <v>0</v>
      </c>
      <c r="FH14" s="2">
        <v>0</v>
      </c>
      <c r="FI14" s="2">
        <v>1</v>
      </c>
      <c r="FJ14" s="3">
        <v>1</v>
      </c>
      <c r="FK14" s="2">
        <v>1</v>
      </c>
      <c r="FL14" s="2">
        <v>1</v>
      </c>
      <c r="FM14" s="2">
        <v>1</v>
      </c>
      <c r="FN14" s="2">
        <v>1</v>
      </c>
      <c r="FO14" s="2">
        <v>1</v>
      </c>
      <c r="FP14" s="2">
        <v>1</v>
      </c>
      <c r="FQ14" s="3">
        <v>1</v>
      </c>
      <c r="FR14" s="2">
        <v>1</v>
      </c>
      <c r="FS14" s="2">
        <v>0</v>
      </c>
      <c r="FT14" s="2">
        <v>0</v>
      </c>
      <c r="FU14" s="2">
        <v>1</v>
      </c>
      <c r="FV14" s="2">
        <v>1</v>
      </c>
      <c r="FW14" s="2">
        <v>1</v>
      </c>
      <c r="FX14" s="3">
        <v>1</v>
      </c>
      <c r="FY14" s="2">
        <v>1</v>
      </c>
      <c r="FZ14" s="2">
        <v>1</v>
      </c>
      <c r="GA14" s="2">
        <v>1</v>
      </c>
      <c r="GB14" s="2">
        <v>1</v>
      </c>
      <c r="GC14" s="2">
        <v>1</v>
      </c>
      <c r="GD14" s="2">
        <v>1</v>
      </c>
      <c r="GE14" s="3">
        <v>1</v>
      </c>
      <c r="GF14" s="2">
        <v>1</v>
      </c>
      <c r="GG14" s="2">
        <v>1</v>
      </c>
      <c r="GH14" s="2">
        <v>0</v>
      </c>
      <c r="GI14" s="2">
        <v>1</v>
      </c>
      <c r="GJ14" s="2">
        <v>1</v>
      </c>
      <c r="GK14" s="2">
        <v>1</v>
      </c>
      <c r="GL14" s="3">
        <v>1</v>
      </c>
      <c r="GM14" s="2">
        <v>1</v>
      </c>
      <c r="GN14" s="2">
        <v>1</v>
      </c>
      <c r="GO14" s="2">
        <v>0</v>
      </c>
      <c r="GP14" s="2">
        <v>1</v>
      </c>
      <c r="GQ14" s="2">
        <v>1</v>
      </c>
      <c r="GR14" s="2">
        <v>1</v>
      </c>
      <c r="GS14" s="3">
        <v>1</v>
      </c>
      <c r="GT14" s="2">
        <v>1</v>
      </c>
      <c r="GU14" s="2">
        <v>1</v>
      </c>
      <c r="GV14" s="2">
        <v>1</v>
      </c>
      <c r="GW14" s="2">
        <v>1</v>
      </c>
      <c r="GX14" s="2">
        <v>1</v>
      </c>
      <c r="GY14" s="2">
        <v>1</v>
      </c>
      <c r="GZ14" s="3">
        <v>1</v>
      </c>
      <c r="HA14" s="2">
        <v>1</v>
      </c>
      <c r="HB14" s="2">
        <v>1</v>
      </c>
      <c r="HC14" s="2">
        <v>1</v>
      </c>
      <c r="HD14" s="2">
        <v>1</v>
      </c>
      <c r="HE14" s="2">
        <v>1</v>
      </c>
      <c r="HF14" s="2">
        <v>1</v>
      </c>
      <c r="HG14" s="2">
        <v>1</v>
      </c>
      <c r="HH14" s="2">
        <v>1</v>
      </c>
      <c r="HI14" s="2">
        <v>1</v>
      </c>
      <c r="HJ14" s="2">
        <v>1</v>
      </c>
      <c r="HK14" s="2">
        <v>1</v>
      </c>
      <c r="HL14" s="2">
        <v>1</v>
      </c>
      <c r="HM14" s="2">
        <v>1</v>
      </c>
      <c r="HN14" s="2">
        <v>1</v>
      </c>
      <c r="HO14" s="91">
        <v>1</v>
      </c>
      <c r="HP14" s="2">
        <v>1</v>
      </c>
      <c r="HQ14" s="2">
        <v>1</v>
      </c>
      <c r="HR14" s="2">
        <v>1</v>
      </c>
      <c r="HS14" s="2">
        <v>1</v>
      </c>
      <c r="HT14" s="2">
        <v>1</v>
      </c>
      <c r="HU14" s="3">
        <v>1</v>
      </c>
    </row>
    <row r="15" spans="1:229">
      <c r="A15" s="2">
        <f t="shared" ref="A15:A17" si="17">T15*N15</f>
        <v>0</v>
      </c>
      <c r="B15" s="2">
        <f t="shared" ref="B15:B17" si="18">U15*N15</f>
        <v>0</v>
      </c>
      <c r="C15" s="2">
        <f t="shared" ref="C15:C17" si="19">V15*N15</f>
        <v>0</v>
      </c>
      <c r="D15" s="2">
        <f t="shared" ref="D15:D17" si="20">W15*N15</f>
        <v>0</v>
      </c>
      <c r="E15" s="2">
        <f t="shared" ref="E15:E17" si="21">X15*N15</f>
        <v>0</v>
      </c>
      <c r="F15" s="2">
        <f t="shared" ref="F15:F17" si="22">Y15*N15</f>
        <v>0</v>
      </c>
      <c r="G15" s="2">
        <f t="shared" ref="G15:G17" si="23">Z15*N15</f>
        <v>0</v>
      </c>
      <c r="H15" s="242">
        <f t="shared" ref="H15:H17" si="24">N15</f>
        <v>0.5</v>
      </c>
      <c r="I15" s="242">
        <f t="shared" ref="I15:I17" si="25">N15</f>
        <v>0.5</v>
      </c>
      <c r="J15" s="242">
        <f t="shared" ref="J15:J17" si="26">N15</f>
        <v>0.5</v>
      </c>
      <c r="K15" s="242">
        <f t="shared" ref="K15:K17" si="27">N15</f>
        <v>0.5</v>
      </c>
      <c r="L15" s="242">
        <f t="shared" ref="L15:L17" si="28">N15</f>
        <v>0.5</v>
      </c>
      <c r="M15" s="242">
        <f t="shared" ref="M15:M17" si="29">N15</f>
        <v>0.5</v>
      </c>
      <c r="N15" s="242">
        <v>0.5</v>
      </c>
      <c r="O15" s="100" t="s">
        <v>9148</v>
      </c>
      <c r="P15" s="179">
        <f>(SUM(T15:Z15))*N15</f>
        <v>0</v>
      </c>
      <c r="Q15" s="4">
        <v>5</v>
      </c>
      <c r="R15" s="4">
        <v>1</v>
      </c>
      <c r="AA15" s="2">
        <v>0</v>
      </c>
      <c r="AB15" s="2">
        <v>1</v>
      </c>
      <c r="AC15" s="2">
        <v>1</v>
      </c>
      <c r="AD15" s="2">
        <v>0</v>
      </c>
      <c r="AE15" s="2">
        <v>0</v>
      </c>
      <c r="AF15" s="2">
        <v>0</v>
      </c>
      <c r="AG15" s="3">
        <v>0</v>
      </c>
      <c r="AH15" s="2">
        <v>0</v>
      </c>
      <c r="AI15" s="2">
        <v>0</v>
      </c>
      <c r="AJ15" s="2">
        <v>0</v>
      </c>
      <c r="AK15" s="2">
        <v>1</v>
      </c>
      <c r="AL15" s="2">
        <v>1</v>
      </c>
      <c r="AM15" s="2">
        <v>0</v>
      </c>
      <c r="AN15" s="3">
        <v>1</v>
      </c>
      <c r="BQ15" s="2">
        <v>320</v>
      </c>
      <c r="BR15" s="2">
        <v>320</v>
      </c>
      <c r="BS15" s="2">
        <v>400</v>
      </c>
      <c r="BT15" s="2">
        <v>400</v>
      </c>
      <c r="BU15" s="2">
        <v>400</v>
      </c>
      <c r="BV15" s="2">
        <v>400</v>
      </c>
      <c r="BW15" s="3">
        <v>400</v>
      </c>
      <c r="BX15" s="2">
        <v>0</v>
      </c>
      <c r="BY15" s="2">
        <v>0</v>
      </c>
      <c r="BZ15" s="2">
        <v>400</v>
      </c>
      <c r="CA15" s="2">
        <v>400</v>
      </c>
      <c r="CB15" s="2">
        <v>400</v>
      </c>
      <c r="CC15" s="2">
        <v>400</v>
      </c>
      <c r="CD15" s="3">
        <v>400</v>
      </c>
      <c r="CE15" s="2">
        <v>360</v>
      </c>
      <c r="CF15" s="2">
        <v>250</v>
      </c>
      <c r="CG15" s="2">
        <v>400</v>
      </c>
      <c r="CH15" s="2">
        <v>400</v>
      </c>
      <c r="CI15" s="2">
        <v>400</v>
      </c>
      <c r="CJ15" s="2">
        <v>0</v>
      </c>
      <c r="CK15" s="3">
        <v>0</v>
      </c>
      <c r="CL15" s="2">
        <v>0</v>
      </c>
      <c r="CM15" s="2">
        <v>0</v>
      </c>
      <c r="CN15" s="2">
        <v>0</v>
      </c>
      <c r="CO15" s="2">
        <v>400</v>
      </c>
      <c r="CP15" s="2">
        <v>400</v>
      </c>
      <c r="CQ15" s="2">
        <v>400</v>
      </c>
      <c r="CR15" s="3">
        <v>390</v>
      </c>
      <c r="CS15" s="2">
        <v>400</v>
      </c>
      <c r="CT15" s="2">
        <v>180</v>
      </c>
      <c r="CU15" s="2">
        <v>360</v>
      </c>
      <c r="CV15" s="2">
        <v>300</v>
      </c>
      <c r="CW15" s="2">
        <v>360</v>
      </c>
      <c r="CX15" s="2">
        <v>300</v>
      </c>
      <c r="CY15" s="3">
        <v>0</v>
      </c>
      <c r="CZ15" s="2">
        <v>0</v>
      </c>
      <c r="DA15" s="2">
        <v>360</v>
      </c>
      <c r="DB15" s="2">
        <v>450</v>
      </c>
      <c r="DC15" s="2">
        <v>0</v>
      </c>
      <c r="DD15" s="2">
        <v>360</v>
      </c>
      <c r="DE15" s="2">
        <v>360</v>
      </c>
      <c r="DF15" s="3">
        <v>360</v>
      </c>
      <c r="DG15" s="2">
        <v>0</v>
      </c>
      <c r="DH15" s="2">
        <v>0</v>
      </c>
      <c r="DI15" s="2">
        <v>0</v>
      </c>
      <c r="DJ15" s="2">
        <v>400</v>
      </c>
      <c r="DK15" s="2">
        <v>400</v>
      </c>
      <c r="DL15" s="2">
        <v>360</v>
      </c>
      <c r="DM15" s="3">
        <v>300</v>
      </c>
      <c r="DN15" s="2">
        <v>400</v>
      </c>
      <c r="DO15" s="2">
        <v>360</v>
      </c>
      <c r="DP15" s="2">
        <v>400</v>
      </c>
      <c r="DQ15" s="2">
        <v>360</v>
      </c>
      <c r="DR15" s="2">
        <v>360</v>
      </c>
      <c r="DS15" s="2">
        <v>180</v>
      </c>
      <c r="DT15" s="3">
        <v>300</v>
      </c>
      <c r="DU15" s="2">
        <v>400</v>
      </c>
      <c r="DV15" s="2">
        <v>0</v>
      </c>
      <c r="DW15" s="2">
        <v>400</v>
      </c>
      <c r="DX15" s="2">
        <v>300</v>
      </c>
      <c r="DY15" s="2">
        <v>300</v>
      </c>
      <c r="DZ15" s="2">
        <v>300</v>
      </c>
      <c r="EA15" s="3">
        <v>360</v>
      </c>
      <c r="EB15" s="2">
        <v>300</v>
      </c>
      <c r="EC15" s="2">
        <v>360</v>
      </c>
      <c r="ED15" s="2">
        <v>0</v>
      </c>
      <c r="EE15" s="2">
        <v>360</v>
      </c>
      <c r="EF15" s="2">
        <v>360</v>
      </c>
      <c r="EG15" s="2">
        <v>300</v>
      </c>
      <c r="EH15" s="3">
        <v>300</v>
      </c>
      <c r="EI15" s="2">
        <v>0</v>
      </c>
      <c r="EJ15" s="2">
        <v>0</v>
      </c>
      <c r="EK15" s="2">
        <v>0</v>
      </c>
      <c r="EL15" s="2">
        <v>360</v>
      </c>
      <c r="EM15" s="2">
        <v>300</v>
      </c>
      <c r="EN15" s="2">
        <v>360</v>
      </c>
      <c r="EO15" s="3">
        <v>300</v>
      </c>
      <c r="EP15" s="2">
        <v>360</v>
      </c>
      <c r="EQ15" s="2">
        <v>540</v>
      </c>
      <c r="ER15" s="2">
        <v>360</v>
      </c>
      <c r="ES15" s="2">
        <v>180</v>
      </c>
      <c r="ET15" s="2">
        <v>420</v>
      </c>
      <c r="EU15" s="2">
        <v>240</v>
      </c>
      <c r="EV15" s="3">
        <v>360</v>
      </c>
      <c r="EW15" s="2">
        <v>0</v>
      </c>
      <c r="EX15" s="2">
        <v>0</v>
      </c>
      <c r="EY15" s="2">
        <v>360</v>
      </c>
      <c r="EZ15" s="2">
        <v>240</v>
      </c>
      <c r="FA15" s="2">
        <v>240</v>
      </c>
      <c r="FB15" s="2">
        <v>240</v>
      </c>
      <c r="FC15" s="3">
        <v>360</v>
      </c>
      <c r="FD15" s="2">
        <v>0</v>
      </c>
      <c r="FE15" s="2">
        <v>0</v>
      </c>
      <c r="FF15" s="2">
        <v>0</v>
      </c>
      <c r="FG15" s="2">
        <v>0</v>
      </c>
      <c r="FH15" s="2">
        <v>0</v>
      </c>
      <c r="FI15" s="2">
        <v>420</v>
      </c>
      <c r="FJ15" s="3">
        <v>420</v>
      </c>
      <c r="FK15" s="2">
        <v>360</v>
      </c>
      <c r="FL15" s="2">
        <v>360</v>
      </c>
      <c r="FM15" s="2">
        <v>420</v>
      </c>
      <c r="FN15" s="2">
        <v>420</v>
      </c>
      <c r="FO15" s="2">
        <v>360</v>
      </c>
      <c r="FP15" s="2">
        <v>420</v>
      </c>
      <c r="FQ15" s="3">
        <v>360</v>
      </c>
      <c r="FR15" s="2">
        <v>360</v>
      </c>
      <c r="FS15" s="2">
        <v>360</v>
      </c>
      <c r="FT15" s="2">
        <v>360</v>
      </c>
      <c r="FU15" s="2">
        <v>360</v>
      </c>
      <c r="FV15" s="2">
        <v>360</v>
      </c>
      <c r="FW15" s="2">
        <v>360</v>
      </c>
      <c r="FX15" s="3">
        <v>360</v>
      </c>
      <c r="FY15" s="2">
        <v>360</v>
      </c>
      <c r="FZ15" s="2">
        <v>360</v>
      </c>
      <c r="GA15" s="2">
        <v>180</v>
      </c>
      <c r="GB15" s="2">
        <v>360</v>
      </c>
      <c r="GC15" s="2">
        <v>360</v>
      </c>
      <c r="GD15" s="2">
        <v>360</v>
      </c>
      <c r="GE15" s="3">
        <v>360</v>
      </c>
      <c r="GF15" s="2">
        <v>360</v>
      </c>
      <c r="GG15" s="2">
        <v>250</v>
      </c>
      <c r="GH15" s="2">
        <v>360</v>
      </c>
      <c r="GI15" s="2">
        <v>360</v>
      </c>
      <c r="GJ15" s="2">
        <v>360</v>
      </c>
      <c r="GK15" s="2">
        <v>360</v>
      </c>
      <c r="GL15" s="3">
        <v>360</v>
      </c>
      <c r="GM15" s="2">
        <v>360</v>
      </c>
      <c r="GN15" s="2">
        <v>180</v>
      </c>
      <c r="GO15" s="2">
        <v>360</v>
      </c>
      <c r="GP15" s="2">
        <v>360</v>
      </c>
      <c r="GQ15" s="2">
        <v>360</v>
      </c>
      <c r="GR15" s="2">
        <v>360</v>
      </c>
      <c r="GS15" s="3">
        <v>360</v>
      </c>
      <c r="GT15" s="2">
        <v>400</v>
      </c>
      <c r="GU15" s="2">
        <v>400</v>
      </c>
      <c r="GV15" s="2">
        <v>325</v>
      </c>
      <c r="GW15" s="2">
        <v>180</v>
      </c>
      <c r="GX15" s="2">
        <v>360</v>
      </c>
      <c r="GY15" s="2">
        <v>360</v>
      </c>
      <c r="GZ15" s="3">
        <v>400</v>
      </c>
      <c r="HA15" s="2">
        <v>400</v>
      </c>
      <c r="HB15" s="2">
        <v>360</v>
      </c>
      <c r="HC15" s="2">
        <v>360</v>
      </c>
      <c r="HD15" s="2">
        <v>360</v>
      </c>
      <c r="HE15" s="2">
        <v>360</v>
      </c>
      <c r="HF15" s="2">
        <v>360</v>
      </c>
      <c r="HG15" s="2">
        <v>360</v>
      </c>
      <c r="HH15" s="2">
        <v>360</v>
      </c>
      <c r="HI15" s="2">
        <v>360</v>
      </c>
      <c r="HJ15" s="2">
        <v>360</v>
      </c>
      <c r="HK15" s="2">
        <v>360</v>
      </c>
      <c r="HL15" s="2">
        <v>360</v>
      </c>
      <c r="HM15" s="2">
        <v>360</v>
      </c>
      <c r="HN15" s="2">
        <v>400</v>
      </c>
      <c r="HO15" s="91">
        <v>380</v>
      </c>
      <c r="HP15" s="2">
        <v>400</v>
      </c>
      <c r="HQ15" s="2">
        <v>300</v>
      </c>
      <c r="HR15" s="2">
        <v>360</v>
      </c>
      <c r="HS15" s="2">
        <v>360</v>
      </c>
      <c r="HT15" s="2">
        <v>360</v>
      </c>
      <c r="HU15" s="3">
        <v>360</v>
      </c>
    </row>
    <row r="16" spans="1:229">
      <c r="A16" s="2">
        <f t="shared" si="17"/>
        <v>0</v>
      </c>
      <c r="B16" s="2">
        <f t="shared" si="18"/>
        <v>0</v>
      </c>
      <c r="C16" s="2">
        <f t="shared" si="19"/>
        <v>0</v>
      </c>
      <c r="D16" s="2">
        <f t="shared" si="20"/>
        <v>0</v>
      </c>
      <c r="E16" s="2">
        <f t="shared" si="21"/>
        <v>0</v>
      </c>
      <c r="F16" s="2">
        <f t="shared" si="22"/>
        <v>0</v>
      </c>
      <c r="G16" s="2">
        <f t="shared" si="23"/>
        <v>0</v>
      </c>
      <c r="H16" s="242">
        <f t="shared" si="24"/>
        <v>1</v>
      </c>
      <c r="I16" s="242">
        <f t="shared" si="25"/>
        <v>1</v>
      </c>
      <c r="J16" s="242">
        <f t="shared" si="26"/>
        <v>1</v>
      </c>
      <c r="K16" s="242">
        <f t="shared" si="27"/>
        <v>1</v>
      </c>
      <c r="L16" s="242">
        <f t="shared" si="28"/>
        <v>1</v>
      </c>
      <c r="M16" s="242">
        <f t="shared" si="29"/>
        <v>1</v>
      </c>
      <c r="N16" s="242">
        <v>1</v>
      </c>
      <c r="O16" s="100" t="s">
        <v>9232</v>
      </c>
      <c r="P16" s="179">
        <f>(SUM(T16:Z16))</f>
        <v>0</v>
      </c>
      <c r="Q16" s="4">
        <v>5</v>
      </c>
      <c r="R16" s="4">
        <v>1</v>
      </c>
      <c r="S16" s="179">
        <f t="shared" ref="S16:S17" si="30">P16-Q16</f>
        <v>-5</v>
      </c>
      <c r="AA16" s="2">
        <v>0</v>
      </c>
      <c r="AB16" s="2">
        <v>0</v>
      </c>
      <c r="AC16" s="2">
        <v>0</v>
      </c>
      <c r="AD16" s="2">
        <v>0</v>
      </c>
      <c r="AE16" s="2">
        <v>0</v>
      </c>
      <c r="AF16" s="2">
        <v>0</v>
      </c>
      <c r="AG16" s="3">
        <v>0</v>
      </c>
      <c r="AH16" s="2">
        <v>0</v>
      </c>
      <c r="AI16" s="2">
        <v>0</v>
      </c>
      <c r="AJ16" s="2">
        <v>0</v>
      </c>
      <c r="AK16" s="2">
        <v>1</v>
      </c>
      <c r="AL16" s="2">
        <v>1</v>
      </c>
      <c r="AM16" s="2">
        <v>0</v>
      </c>
      <c r="AN16" s="3">
        <v>1</v>
      </c>
      <c r="AO16" s="2">
        <v>0</v>
      </c>
      <c r="AP16" s="2">
        <v>0</v>
      </c>
      <c r="AQ16" s="2">
        <v>0</v>
      </c>
      <c r="AR16" s="2">
        <v>1</v>
      </c>
      <c r="AS16" s="2">
        <v>0</v>
      </c>
      <c r="AT16" s="2">
        <v>1</v>
      </c>
      <c r="AU16" s="3">
        <v>1</v>
      </c>
      <c r="AV16" s="2">
        <v>0</v>
      </c>
      <c r="AW16" s="2">
        <v>0</v>
      </c>
      <c r="AX16" s="2">
        <v>1</v>
      </c>
      <c r="AY16" s="2">
        <v>1</v>
      </c>
      <c r="AZ16" s="2">
        <v>0</v>
      </c>
      <c r="BA16" s="2">
        <v>1</v>
      </c>
      <c r="BB16" s="3">
        <v>1</v>
      </c>
      <c r="BC16" s="2">
        <v>0</v>
      </c>
      <c r="BD16" s="2">
        <v>0</v>
      </c>
      <c r="BE16" s="2">
        <v>0</v>
      </c>
      <c r="BF16" s="2">
        <v>0</v>
      </c>
      <c r="BG16" s="2">
        <v>1</v>
      </c>
      <c r="BH16" s="2">
        <v>1</v>
      </c>
      <c r="BI16" s="3">
        <v>1</v>
      </c>
      <c r="BJ16" s="2">
        <v>0</v>
      </c>
      <c r="BK16" s="2">
        <v>0</v>
      </c>
      <c r="BL16" s="2">
        <v>1</v>
      </c>
      <c r="BM16" s="2">
        <v>0</v>
      </c>
      <c r="BN16" s="2">
        <v>1</v>
      </c>
      <c r="BO16" s="2">
        <v>1</v>
      </c>
      <c r="BP16" s="3">
        <v>1</v>
      </c>
      <c r="BQ16" s="2">
        <v>0</v>
      </c>
      <c r="BR16" s="2">
        <v>0</v>
      </c>
      <c r="BS16" s="2">
        <v>2</v>
      </c>
      <c r="BT16" s="2">
        <v>2</v>
      </c>
      <c r="BU16" s="2">
        <v>2</v>
      </c>
      <c r="BV16" s="2">
        <v>3</v>
      </c>
      <c r="BW16" s="3">
        <v>3</v>
      </c>
      <c r="BX16" s="2">
        <v>0</v>
      </c>
      <c r="BY16" s="2">
        <v>0</v>
      </c>
      <c r="BZ16" s="2">
        <v>3</v>
      </c>
      <c r="CA16" s="2">
        <v>0</v>
      </c>
      <c r="CB16" s="2">
        <v>0</v>
      </c>
      <c r="CC16" s="2">
        <v>0</v>
      </c>
      <c r="CD16" s="3">
        <v>3</v>
      </c>
      <c r="CE16" s="2">
        <v>0</v>
      </c>
      <c r="CF16" s="2">
        <v>2</v>
      </c>
      <c r="CG16" s="2">
        <v>2</v>
      </c>
      <c r="CH16" s="2">
        <v>2</v>
      </c>
      <c r="CI16" s="2">
        <v>2</v>
      </c>
      <c r="CJ16" s="2">
        <v>0</v>
      </c>
      <c r="CK16" s="3">
        <v>0</v>
      </c>
      <c r="CL16" s="2">
        <v>0</v>
      </c>
      <c r="CM16" s="2">
        <v>0</v>
      </c>
      <c r="CN16" s="2">
        <v>0</v>
      </c>
      <c r="CO16" s="2">
        <v>2</v>
      </c>
      <c r="CP16" s="2">
        <v>2</v>
      </c>
      <c r="CQ16" s="2">
        <v>2</v>
      </c>
      <c r="CR16" s="3">
        <v>2</v>
      </c>
      <c r="CS16" s="2">
        <v>0</v>
      </c>
      <c r="CT16" s="2">
        <v>0</v>
      </c>
      <c r="CU16" s="2">
        <v>0</v>
      </c>
      <c r="CV16" s="2">
        <v>2</v>
      </c>
      <c r="CW16" s="2">
        <v>2</v>
      </c>
      <c r="CX16" s="2">
        <v>2</v>
      </c>
      <c r="CY16" s="3">
        <v>0</v>
      </c>
      <c r="CZ16" s="2">
        <v>0</v>
      </c>
      <c r="DA16" s="2">
        <v>1</v>
      </c>
      <c r="DB16" s="2">
        <v>0</v>
      </c>
      <c r="DC16" s="2">
        <v>1</v>
      </c>
      <c r="DD16" s="2">
        <v>1</v>
      </c>
      <c r="DE16" s="2">
        <v>1</v>
      </c>
      <c r="DF16" s="3">
        <v>1</v>
      </c>
      <c r="DG16" s="2">
        <v>0</v>
      </c>
      <c r="DH16" s="2">
        <v>0</v>
      </c>
      <c r="DI16" s="2">
        <v>0</v>
      </c>
      <c r="DJ16" s="2">
        <v>0</v>
      </c>
      <c r="DK16" s="2">
        <v>0</v>
      </c>
      <c r="DL16" s="2">
        <v>1</v>
      </c>
      <c r="DM16" s="3">
        <v>1</v>
      </c>
      <c r="DN16" s="2">
        <v>0</v>
      </c>
      <c r="DO16" s="2">
        <v>1</v>
      </c>
      <c r="DP16" s="2">
        <v>1</v>
      </c>
      <c r="DQ16" s="2">
        <v>0</v>
      </c>
      <c r="DR16" s="2">
        <v>1</v>
      </c>
      <c r="DS16" s="2">
        <v>1</v>
      </c>
      <c r="DT16" s="3">
        <v>1</v>
      </c>
      <c r="DU16" s="2">
        <v>5</v>
      </c>
      <c r="DV16" s="2">
        <v>0</v>
      </c>
      <c r="DW16" s="2">
        <v>0</v>
      </c>
      <c r="DX16" s="2">
        <v>6</v>
      </c>
      <c r="DY16" s="2">
        <v>6</v>
      </c>
      <c r="DZ16" s="2">
        <v>6</v>
      </c>
      <c r="EA16" s="3">
        <v>0</v>
      </c>
      <c r="EB16" s="2">
        <v>6</v>
      </c>
      <c r="EC16" s="2">
        <v>6</v>
      </c>
      <c r="ED16" s="2">
        <v>0</v>
      </c>
      <c r="EE16" s="2">
        <v>6</v>
      </c>
      <c r="EF16" s="2">
        <v>6</v>
      </c>
      <c r="EG16" s="2">
        <v>6</v>
      </c>
      <c r="EH16" s="3">
        <v>6</v>
      </c>
      <c r="EI16" s="2">
        <v>0</v>
      </c>
      <c r="EJ16" s="2">
        <v>0</v>
      </c>
      <c r="EK16" s="2">
        <v>0</v>
      </c>
      <c r="EL16" s="2">
        <v>0</v>
      </c>
      <c r="EM16" s="2">
        <v>6</v>
      </c>
      <c r="EN16" s="2">
        <v>6</v>
      </c>
      <c r="EO16" s="3">
        <v>6</v>
      </c>
      <c r="EP16" s="2">
        <v>0</v>
      </c>
      <c r="EQ16" s="2">
        <v>0</v>
      </c>
      <c r="ER16" s="2">
        <v>6</v>
      </c>
      <c r="ES16" s="2">
        <v>0</v>
      </c>
      <c r="ET16" s="2">
        <v>6</v>
      </c>
      <c r="EU16" s="2">
        <v>6</v>
      </c>
      <c r="EV16" s="3">
        <v>6</v>
      </c>
      <c r="EW16" s="2">
        <v>0</v>
      </c>
      <c r="EX16" s="2">
        <v>0</v>
      </c>
      <c r="EY16" s="2">
        <v>6</v>
      </c>
      <c r="EZ16" s="2">
        <v>6</v>
      </c>
      <c r="FA16" s="2">
        <v>6</v>
      </c>
      <c r="FB16" s="2">
        <v>6</v>
      </c>
      <c r="FC16" s="3">
        <v>6</v>
      </c>
      <c r="FD16" s="2">
        <v>0</v>
      </c>
      <c r="FE16" s="2">
        <v>0</v>
      </c>
      <c r="FF16" s="2">
        <v>0</v>
      </c>
      <c r="FG16" s="2">
        <v>0</v>
      </c>
      <c r="FH16" s="2">
        <v>0</v>
      </c>
      <c r="FI16" s="2">
        <v>6</v>
      </c>
      <c r="FJ16" s="3">
        <v>6</v>
      </c>
      <c r="FK16" s="2">
        <v>0</v>
      </c>
      <c r="FL16" s="2">
        <v>0</v>
      </c>
      <c r="FM16" s="2">
        <v>6</v>
      </c>
      <c r="FN16" s="2">
        <v>6</v>
      </c>
      <c r="FO16" s="2">
        <v>6</v>
      </c>
      <c r="FP16" s="2">
        <v>6</v>
      </c>
      <c r="FQ16" s="3">
        <v>6</v>
      </c>
      <c r="FR16" s="2">
        <v>0</v>
      </c>
      <c r="FS16" s="2">
        <v>0</v>
      </c>
      <c r="FT16" s="2">
        <v>0</v>
      </c>
      <c r="FU16" s="2">
        <v>6</v>
      </c>
      <c r="FV16" s="2">
        <v>6</v>
      </c>
      <c r="FW16" s="2">
        <v>6</v>
      </c>
      <c r="FX16" s="3">
        <v>6</v>
      </c>
      <c r="FY16" s="2">
        <v>0</v>
      </c>
      <c r="FZ16" s="2">
        <v>0</v>
      </c>
      <c r="GA16" s="2">
        <v>6</v>
      </c>
      <c r="GB16" s="2">
        <v>6</v>
      </c>
      <c r="GC16" s="2">
        <v>1</v>
      </c>
      <c r="GD16" s="2">
        <v>1</v>
      </c>
      <c r="GE16" s="3">
        <v>1</v>
      </c>
      <c r="GF16" s="2">
        <v>1</v>
      </c>
      <c r="GG16" s="2">
        <v>0</v>
      </c>
      <c r="GH16" s="2">
        <v>1</v>
      </c>
      <c r="GI16" s="2">
        <v>1</v>
      </c>
      <c r="GJ16" s="2">
        <v>1</v>
      </c>
      <c r="GK16" s="2">
        <v>1</v>
      </c>
      <c r="GL16" s="3">
        <v>1</v>
      </c>
      <c r="GM16" s="2">
        <v>0</v>
      </c>
      <c r="GN16" s="2">
        <v>1</v>
      </c>
      <c r="GO16" s="2">
        <v>1</v>
      </c>
      <c r="GP16" s="2">
        <v>1</v>
      </c>
      <c r="GQ16" s="2">
        <v>1</v>
      </c>
      <c r="GR16" s="2">
        <v>1</v>
      </c>
      <c r="GS16" s="3">
        <v>1</v>
      </c>
      <c r="GT16" s="2">
        <v>1</v>
      </c>
      <c r="GU16" s="2">
        <v>1</v>
      </c>
      <c r="GV16" s="2">
        <v>1</v>
      </c>
      <c r="GW16" s="2">
        <v>1</v>
      </c>
      <c r="GX16" s="2">
        <v>1</v>
      </c>
      <c r="GY16" s="2">
        <v>1</v>
      </c>
      <c r="GZ16" s="3">
        <v>0</v>
      </c>
      <c r="HA16" s="2">
        <v>0</v>
      </c>
      <c r="HB16" s="2">
        <v>1</v>
      </c>
      <c r="HC16" s="2">
        <v>1</v>
      </c>
      <c r="HD16" s="2">
        <v>1</v>
      </c>
      <c r="HE16" s="2">
        <v>1</v>
      </c>
      <c r="HF16" s="2">
        <v>1</v>
      </c>
      <c r="HG16" s="2">
        <v>1</v>
      </c>
      <c r="HH16" s="2">
        <v>1</v>
      </c>
      <c r="HI16" s="2">
        <v>1</v>
      </c>
      <c r="HJ16" s="2">
        <v>1</v>
      </c>
      <c r="HK16" s="2">
        <v>0</v>
      </c>
      <c r="HL16" s="2">
        <v>1</v>
      </c>
      <c r="HM16" s="2">
        <v>1</v>
      </c>
      <c r="HN16" s="2">
        <v>1</v>
      </c>
      <c r="HO16" s="91">
        <v>0</v>
      </c>
      <c r="HP16" s="2">
        <v>0</v>
      </c>
      <c r="HQ16" s="2">
        <v>1</v>
      </c>
      <c r="HR16" s="2">
        <v>1</v>
      </c>
      <c r="HS16" s="2">
        <v>1</v>
      </c>
      <c r="HT16" s="2">
        <v>1</v>
      </c>
      <c r="HU16" s="3">
        <v>1</v>
      </c>
    </row>
    <row r="17" spans="1:229">
      <c r="A17" s="2">
        <f t="shared" si="17"/>
        <v>0</v>
      </c>
      <c r="B17" s="2">
        <f t="shared" si="18"/>
        <v>0</v>
      </c>
      <c r="C17" s="2">
        <f t="shared" si="19"/>
        <v>0</v>
      </c>
      <c r="D17" s="2">
        <f t="shared" si="20"/>
        <v>0</v>
      </c>
      <c r="E17" s="2">
        <f t="shared" si="21"/>
        <v>0</v>
      </c>
      <c r="F17" s="2">
        <f t="shared" si="22"/>
        <v>0</v>
      </c>
      <c r="G17" s="2">
        <f t="shared" si="23"/>
        <v>0</v>
      </c>
      <c r="H17" s="242">
        <f t="shared" si="24"/>
        <v>1</v>
      </c>
      <c r="I17" s="242">
        <f t="shared" si="25"/>
        <v>1</v>
      </c>
      <c r="J17" s="242">
        <f t="shared" si="26"/>
        <v>1</v>
      </c>
      <c r="K17" s="242">
        <f t="shared" si="27"/>
        <v>1</v>
      </c>
      <c r="L17" s="242">
        <f t="shared" si="28"/>
        <v>1</v>
      </c>
      <c r="M17" s="242">
        <f t="shared" si="29"/>
        <v>1</v>
      </c>
      <c r="N17" s="242">
        <v>1</v>
      </c>
      <c r="O17" s="100" t="s">
        <v>7607</v>
      </c>
      <c r="P17" s="179">
        <f>(SUM(T17:Z17))</f>
        <v>0</v>
      </c>
      <c r="Q17" s="4">
        <v>5</v>
      </c>
      <c r="R17" s="4">
        <v>1</v>
      </c>
      <c r="S17" s="179">
        <f t="shared" si="30"/>
        <v>-5</v>
      </c>
      <c r="AA17" s="2">
        <v>0</v>
      </c>
      <c r="AB17" s="2">
        <v>0</v>
      </c>
      <c r="AC17" s="2">
        <v>1</v>
      </c>
      <c r="AD17" s="2">
        <v>0</v>
      </c>
      <c r="AE17" s="2">
        <v>0</v>
      </c>
      <c r="AF17" s="2">
        <v>0</v>
      </c>
      <c r="AG17" s="3">
        <v>0</v>
      </c>
      <c r="AH17" s="2">
        <v>0</v>
      </c>
      <c r="AI17" s="2">
        <v>0</v>
      </c>
      <c r="AJ17" s="2">
        <v>0</v>
      </c>
      <c r="AK17" s="2">
        <v>1</v>
      </c>
      <c r="AL17" s="2">
        <v>1</v>
      </c>
      <c r="AM17" s="2">
        <v>0</v>
      </c>
      <c r="AN17" s="3">
        <v>1</v>
      </c>
      <c r="AO17" s="2">
        <v>0</v>
      </c>
      <c r="AP17" s="2">
        <v>0</v>
      </c>
      <c r="AQ17" s="2">
        <v>0</v>
      </c>
      <c r="AR17" s="2">
        <v>1</v>
      </c>
      <c r="AS17" s="2">
        <v>0</v>
      </c>
      <c r="AT17" s="2">
        <v>1</v>
      </c>
      <c r="AU17" s="3">
        <v>1</v>
      </c>
      <c r="AV17" s="2">
        <v>0</v>
      </c>
      <c r="AW17" s="2">
        <v>0</v>
      </c>
      <c r="AX17" s="2">
        <v>1</v>
      </c>
      <c r="AY17" s="2">
        <v>1</v>
      </c>
      <c r="AZ17" s="2">
        <v>0</v>
      </c>
      <c r="BA17" s="2">
        <v>1</v>
      </c>
      <c r="BB17" s="3">
        <v>1</v>
      </c>
      <c r="BC17" s="2">
        <v>0</v>
      </c>
      <c r="BD17" s="2">
        <v>0</v>
      </c>
      <c r="BE17" s="2">
        <v>0</v>
      </c>
      <c r="BF17" s="2">
        <v>1</v>
      </c>
      <c r="BG17" s="2">
        <v>1</v>
      </c>
      <c r="BH17" s="2">
        <v>1</v>
      </c>
      <c r="BI17" s="3">
        <v>1</v>
      </c>
      <c r="BJ17" s="2">
        <v>0</v>
      </c>
      <c r="BK17" s="2">
        <v>0</v>
      </c>
      <c r="BL17" s="2">
        <v>1</v>
      </c>
      <c r="BM17" s="2">
        <v>0</v>
      </c>
      <c r="BN17" s="2">
        <v>1</v>
      </c>
      <c r="BO17" s="2">
        <v>1</v>
      </c>
      <c r="BP17" s="3">
        <v>1</v>
      </c>
      <c r="BQ17" s="2">
        <v>0</v>
      </c>
      <c r="BR17" s="2">
        <v>0</v>
      </c>
      <c r="BS17" s="2">
        <v>3</v>
      </c>
      <c r="BT17" s="2">
        <v>3</v>
      </c>
      <c r="BU17" s="2">
        <v>3</v>
      </c>
      <c r="BV17" s="2">
        <v>3</v>
      </c>
      <c r="BW17" s="3">
        <v>3</v>
      </c>
      <c r="BX17" s="2">
        <v>0</v>
      </c>
      <c r="BY17" s="2">
        <v>0</v>
      </c>
      <c r="BZ17" s="2">
        <v>3</v>
      </c>
      <c r="CA17" s="2">
        <v>0</v>
      </c>
      <c r="CB17" s="2">
        <v>0</v>
      </c>
      <c r="CC17" s="2">
        <v>0</v>
      </c>
      <c r="CD17" s="3">
        <v>3</v>
      </c>
      <c r="CE17" s="2">
        <v>0</v>
      </c>
      <c r="CF17" s="2">
        <v>0</v>
      </c>
      <c r="CG17" s="2">
        <v>1</v>
      </c>
      <c r="CH17" s="2">
        <v>1</v>
      </c>
      <c r="CI17" s="2">
        <v>1</v>
      </c>
      <c r="CJ17" s="2">
        <v>0</v>
      </c>
      <c r="CK17" s="3">
        <v>0</v>
      </c>
      <c r="CL17" s="2">
        <v>0</v>
      </c>
      <c r="CM17" s="2">
        <v>0</v>
      </c>
      <c r="CN17" s="2">
        <v>0</v>
      </c>
      <c r="CO17" s="2">
        <v>1</v>
      </c>
      <c r="CP17" s="2">
        <v>0</v>
      </c>
      <c r="CQ17" s="2">
        <v>1</v>
      </c>
      <c r="CR17" s="3">
        <v>1</v>
      </c>
      <c r="CS17" s="2">
        <v>0</v>
      </c>
      <c r="CT17" s="2">
        <v>0</v>
      </c>
      <c r="CU17" s="2">
        <v>0</v>
      </c>
      <c r="CV17" s="2">
        <v>0</v>
      </c>
      <c r="CW17" s="2">
        <v>0</v>
      </c>
      <c r="CX17" s="2">
        <v>0</v>
      </c>
      <c r="CY17" s="3">
        <v>0</v>
      </c>
      <c r="CZ17" s="2">
        <v>0</v>
      </c>
      <c r="DA17" s="2">
        <v>1</v>
      </c>
      <c r="DB17" s="2">
        <v>0</v>
      </c>
      <c r="DC17" s="2">
        <v>1</v>
      </c>
      <c r="DD17" s="2">
        <v>0</v>
      </c>
      <c r="DE17" s="2">
        <v>0</v>
      </c>
      <c r="DF17" s="3">
        <v>1</v>
      </c>
      <c r="DG17" s="2">
        <v>0</v>
      </c>
      <c r="DH17" s="2">
        <v>0</v>
      </c>
      <c r="DI17" s="2">
        <v>0</v>
      </c>
      <c r="DJ17" s="2">
        <v>0</v>
      </c>
      <c r="DK17" s="2">
        <v>1</v>
      </c>
      <c r="DL17" s="2">
        <v>1</v>
      </c>
      <c r="DM17" s="3">
        <v>1</v>
      </c>
      <c r="DN17" s="2">
        <v>0</v>
      </c>
      <c r="DO17" s="2">
        <v>1</v>
      </c>
      <c r="DP17" s="2">
        <v>1</v>
      </c>
      <c r="DQ17" s="2">
        <v>1</v>
      </c>
      <c r="DR17" s="2">
        <v>1</v>
      </c>
      <c r="DS17" s="2">
        <v>1</v>
      </c>
      <c r="DT17" s="3">
        <v>1</v>
      </c>
      <c r="DU17" s="2">
        <v>1</v>
      </c>
      <c r="DV17" s="2">
        <v>0</v>
      </c>
      <c r="DW17" s="2">
        <v>0</v>
      </c>
      <c r="DX17" s="2">
        <v>1</v>
      </c>
      <c r="DY17" s="2">
        <v>1</v>
      </c>
      <c r="DZ17" s="2">
        <v>1</v>
      </c>
      <c r="EA17" s="3">
        <v>0</v>
      </c>
      <c r="EB17" s="2">
        <v>1</v>
      </c>
      <c r="EC17" s="2">
        <v>1</v>
      </c>
      <c r="ED17" s="2">
        <v>0</v>
      </c>
      <c r="EE17" s="2">
        <v>0</v>
      </c>
      <c r="EF17" s="2">
        <v>1</v>
      </c>
      <c r="EG17" s="2">
        <v>1</v>
      </c>
      <c r="EH17" s="3">
        <v>1</v>
      </c>
      <c r="EI17" s="2">
        <v>0</v>
      </c>
      <c r="EJ17" s="2">
        <v>0</v>
      </c>
      <c r="EK17" s="2">
        <v>0</v>
      </c>
      <c r="EL17" s="2">
        <v>0</v>
      </c>
      <c r="EM17" s="2">
        <v>1</v>
      </c>
      <c r="EN17" s="2">
        <v>0</v>
      </c>
      <c r="EO17" s="3">
        <v>1</v>
      </c>
      <c r="EP17" s="2">
        <v>0</v>
      </c>
      <c r="EQ17" s="2">
        <v>0</v>
      </c>
      <c r="ER17" s="2">
        <v>1</v>
      </c>
      <c r="ES17" s="2">
        <v>0</v>
      </c>
      <c r="ET17" s="2">
        <v>1</v>
      </c>
      <c r="EU17" s="2">
        <v>1</v>
      </c>
      <c r="EV17" s="3">
        <v>1</v>
      </c>
      <c r="EW17" s="2">
        <v>0</v>
      </c>
      <c r="EX17" s="2">
        <v>0</v>
      </c>
      <c r="EY17" s="2">
        <v>1</v>
      </c>
      <c r="EZ17" s="2">
        <v>0</v>
      </c>
      <c r="FA17" s="2">
        <v>1</v>
      </c>
      <c r="FB17" s="2">
        <v>1</v>
      </c>
      <c r="FC17" s="3">
        <v>1</v>
      </c>
      <c r="FD17" s="2">
        <v>0</v>
      </c>
      <c r="FE17" s="2">
        <v>0</v>
      </c>
      <c r="FF17" s="2">
        <v>0</v>
      </c>
      <c r="FG17" s="2">
        <v>0</v>
      </c>
      <c r="FH17" s="2">
        <v>0</v>
      </c>
      <c r="FI17" s="2">
        <v>1</v>
      </c>
      <c r="FJ17" s="3">
        <v>1</v>
      </c>
      <c r="FK17" s="2">
        <v>0</v>
      </c>
      <c r="FL17" s="2">
        <v>0</v>
      </c>
      <c r="FM17" s="2">
        <v>1</v>
      </c>
      <c r="FN17" s="2">
        <v>1</v>
      </c>
      <c r="FO17" s="2">
        <v>1</v>
      </c>
      <c r="FP17" s="2">
        <v>1</v>
      </c>
      <c r="FQ17" s="3">
        <v>1</v>
      </c>
      <c r="FR17" s="2">
        <v>0</v>
      </c>
      <c r="FS17" s="2">
        <v>0</v>
      </c>
      <c r="FT17" s="2">
        <v>0</v>
      </c>
      <c r="FU17" s="2">
        <v>0</v>
      </c>
      <c r="FV17" s="2">
        <v>0</v>
      </c>
      <c r="FW17" s="2">
        <v>0</v>
      </c>
      <c r="FX17" s="3">
        <v>2</v>
      </c>
      <c r="FY17" s="2">
        <v>0</v>
      </c>
      <c r="FZ17" s="2">
        <v>0</v>
      </c>
      <c r="GA17" s="2">
        <v>2</v>
      </c>
      <c r="GB17" s="2">
        <v>2</v>
      </c>
      <c r="GC17" s="2">
        <v>0</v>
      </c>
      <c r="GD17" s="2">
        <v>0</v>
      </c>
      <c r="GE17" s="3">
        <v>0</v>
      </c>
      <c r="GF17" s="2">
        <v>0</v>
      </c>
      <c r="GG17" s="2">
        <v>0</v>
      </c>
      <c r="GH17" s="2">
        <v>0</v>
      </c>
      <c r="GI17" s="2">
        <v>0</v>
      </c>
      <c r="GJ17" s="2">
        <v>0</v>
      </c>
      <c r="GK17" s="2">
        <v>0</v>
      </c>
      <c r="GL17" s="3">
        <v>0</v>
      </c>
      <c r="GM17" s="2">
        <v>0</v>
      </c>
      <c r="GN17" s="2">
        <v>0</v>
      </c>
      <c r="GO17" s="2">
        <v>0</v>
      </c>
      <c r="GP17" s="2">
        <v>0</v>
      </c>
      <c r="GQ17" s="2">
        <v>0</v>
      </c>
      <c r="GR17" s="2">
        <v>0</v>
      </c>
      <c r="GS17" s="3">
        <v>0</v>
      </c>
      <c r="GT17" s="2">
        <v>0</v>
      </c>
      <c r="GU17" s="2">
        <v>0</v>
      </c>
      <c r="GV17" s="2">
        <v>0</v>
      </c>
      <c r="GW17" s="2">
        <v>0</v>
      </c>
      <c r="GX17" s="2">
        <v>0</v>
      </c>
      <c r="GY17" s="2">
        <v>0</v>
      </c>
      <c r="GZ17" s="3">
        <v>0</v>
      </c>
      <c r="HA17" s="2">
        <v>0</v>
      </c>
      <c r="HB17" s="2">
        <v>0</v>
      </c>
      <c r="HC17" s="2">
        <v>0</v>
      </c>
      <c r="HD17" s="2">
        <v>0</v>
      </c>
      <c r="HE17" s="2">
        <v>0</v>
      </c>
      <c r="HF17" s="2">
        <v>0</v>
      </c>
      <c r="HG17" s="2">
        <v>0</v>
      </c>
      <c r="HH17" s="2">
        <v>0</v>
      </c>
      <c r="HI17" s="2">
        <v>0</v>
      </c>
      <c r="HJ17" s="2">
        <v>0</v>
      </c>
      <c r="HK17" s="2">
        <v>0</v>
      </c>
      <c r="HL17" s="2">
        <v>0</v>
      </c>
      <c r="HM17" s="2">
        <v>0</v>
      </c>
      <c r="HN17" s="2">
        <v>0</v>
      </c>
      <c r="HO17" s="91">
        <v>0</v>
      </c>
      <c r="HP17" s="2">
        <v>0</v>
      </c>
      <c r="HQ17" s="2">
        <v>0</v>
      </c>
      <c r="HR17" s="2">
        <v>0</v>
      </c>
      <c r="HS17" s="2">
        <v>0</v>
      </c>
      <c r="HT17" s="2">
        <v>0</v>
      </c>
      <c r="HU17" s="3">
        <v>0</v>
      </c>
    </row>
    <row r="18" spans="1:229">
      <c r="A18" s="2">
        <f t="shared" ref="A18" si="31">T18*N18</f>
        <v>0</v>
      </c>
      <c r="B18" s="2">
        <f t="shared" ref="B18" si="32">U18*N18</f>
        <v>0</v>
      </c>
      <c r="C18" s="2">
        <f t="shared" ref="C18" si="33">V18*N18</f>
        <v>0</v>
      </c>
      <c r="D18" s="2">
        <f t="shared" ref="D18" si="34">W18*N18</f>
        <v>0</v>
      </c>
      <c r="E18" s="2">
        <f t="shared" ref="E18" si="35">X18*N18</f>
        <v>0</v>
      </c>
      <c r="F18" s="2">
        <f t="shared" ref="F18" si="36">Y18*N18</f>
        <v>0</v>
      </c>
      <c r="G18" s="2">
        <f t="shared" ref="G18" si="37">Z18*N18</f>
        <v>0</v>
      </c>
      <c r="H18" s="242">
        <f>N18</f>
        <v>3</v>
      </c>
      <c r="I18" s="242">
        <f>N18</f>
        <v>3</v>
      </c>
      <c r="J18" s="242">
        <f>N18</f>
        <v>3</v>
      </c>
      <c r="K18" s="242">
        <f>N18</f>
        <v>3</v>
      </c>
      <c r="L18" s="242">
        <f>N18</f>
        <v>3</v>
      </c>
      <c r="M18" s="242">
        <f>N18</f>
        <v>3</v>
      </c>
      <c r="N18" s="242">
        <v>3</v>
      </c>
      <c r="O18" s="100" t="s">
        <v>2067</v>
      </c>
      <c r="P18" s="179">
        <f t="shared" ref="P18" si="38">(SUM(T18:Z18))</f>
        <v>0</v>
      </c>
      <c r="Q18" s="4">
        <v>2</v>
      </c>
      <c r="R18" s="4">
        <v>1</v>
      </c>
      <c r="S18" s="179">
        <f t="shared" ref="S18" si="39">P18-Q18</f>
        <v>-2</v>
      </c>
      <c r="AA18" s="2">
        <v>0</v>
      </c>
      <c r="AB18" s="2">
        <v>0</v>
      </c>
      <c r="AC18" s="2">
        <v>1</v>
      </c>
      <c r="AD18" s="2">
        <v>0</v>
      </c>
      <c r="AE18" s="2">
        <v>0</v>
      </c>
      <c r="AF18" s="2">
        <v>0</v>
      </c>
      <c r="AG18" s="3">
        <v>0</v>
      </c>
      <c r="AH18" s="2">
        <v>0</v>
      </c>
      <c r="AI18" s="2">
        <v>0</v>
      </c>
      <c r="AJ18" s="2">
        <v>0</v>
      </c>
      <c r="AK18" s="2">
        <v>1</v>
      </c>
      <c r="AL18" s="2">
        <v>2</v>
      </c>
      <c r="AM18" s="2">
        <v>0</v>
      </c>
      <c r="AN18" s="3">
        <v>0</v>
      </c>
      <c r="AO18" s="2">
        <v>0</v>
      </c>
      <c r="AP18" s="2">
        <v>0</v>
      </c>
      <c r="AQ18" s="2">
        <v>0</v>
      </c>
      <c r="AR18" s="2">
        <v>0</v>
      </c>
      <c r="AS18" s="2">
        <v>0</v>
      </c>
      <c r="AT18" s="2">
        <v>0</v>
      </c>
      <c r="AU18" s="3">
        <v>0</v>
      </c>
      <c r="AV18" s="2">
        <v>0</v>
      </c>
      <c r="AW18" s="2">
        <v>1</v>
      </c>
      <c r="AX18" s="2">
        <v>1</v>
      </c>
      <c r="AY18" s="2">
        <v>0</v>
      </c>
      <c r="AZ18" s="2">
        <v>1</v>
      </c>
      <c r="BA18" s="2">
        <v>0</v>
      </c>
      <c r="BB18" s="3">
        <v>0</v>
      </c>
      <c r="BC18" s="2">
        <v>0</v>
      </c>
      <c r="BD18" s="2">
        <v>0</v>
      </c>
      <c r="BE18" s="2">
        <v>0</v>
      </c>
      <c r="BF18" s="2">
        <v>0</v>
      </c>
      <c r="BG18" s="2">
        <v>0</v>
      </c>
      <c r="BH18" s="2">
        <v>1</v>
      </c>
      <c r="BI18" s="3">
        <v>1</v>
      </c>
      <c r="BJ18" s="2">
        <v>0</v>
      </c>
      <c r="BK18" s="2">
        <v>0</v>
      </c>
      <c r="BL18" s="2">
        <v>1</v>
      </c>
      <c r="BM18" s="2">
        <v>0</v>
      </c>
      <c r="BN18" s="2">
        <v>1</v>
      </c>
      <c r="BO18" s="2">
        <v>0</v>
      </c>
      <c r="BP18" s="3">
        <v>1</v>
      </c>
      <c r="BQ18" s="2">
        <v>0</v>
      </c>
      <c r="BR18" s="2">
        <v>0</v>
      </c>
      <c r="BS18" s="2">
        <v>0</v>
      </c>
      <c r="BT18" s="2">
        <v>1</v>
      </c>
      <c r="BU18" s="2">
        <v>1</v>
      </c>
      <c r="BV18" s="2">
        <v>0</v>
      </c>
      <c r="BW18" s="3">
        <v>0</v>
      </c>
      <c r="BX18" s="2">
        <v>1</v>
      </c>
      <c r="BY18" s="2">
        <v>0</v>
      </c>
      <c r="BZ18" s="2">
        <v>0</v>
      </c>
      <c r="CA18" s="2">
        <v>0</v>
      </c>
      <c r="CB18" s="2">
        <v>0</v>
      </c>
      <c r="CC18" s="2">
        <v>0</v>
      </c>
      <c r="CD18" s="3">
        <v>1</v>
      </c>
      <c r="CE18" s="2">
        <v>1</v>
      </c>
      <c r="CF18" s="2">
        <v>0</v>
      </c>
      <c r="CG18" s="2">
        <v>0</v>
      </c>
      <c r="CH18" s="2">
        <v>1</v>
      </c>
      <c r="CI18" s="2">
        <v>0</v>
      </c>
      <c r="CJ18" s="2">
        <v>0</v>
      </c>
      <c r="CK18" s="3">
        <v>0</v>
      </c>
      <c r="CL18" s="2">
        <v>0</v>
      </c>
      <c r="CM18" s="2">
        <v>0</v>
      </c>
      <c r="CN18" s="2">
        <v>1</v>
      </c>
      <c r="CO18" s="2">
        <v>0</v>
      </c>
      <c r="CP18" s="2">
        <v>0</v>
      </c>
      <c r="CQ18" s="2">
        <v>1</v>
      </c>
      <c r="CR18" s="3">
        <v>1</v>
      </c>
      <c r="CS18" s="2">
        <v>0</v>
      </c>
      <c r="CT18" s="2">
        <v>0</v>
      </c>
      <c r="CU18" s="2">
        <v>0</v>
      </c>
      <c r="CV18" s="2">
        <v>0</v>
      </c>
      <c r="CW18" s="2">
        <v>1</v>
      </c>
      <c r="CX18" s="2">
        <v>0</v>
      </c>
      <c r="CY18" s="3">
        <v>0</v>
      </c>
      <c r="CZ18" s="2">
        <v>0</v>
      </c>
      <c r="DA18" s="2">
        <v>0</v>
      </c>
      <c r="DB18" s="2">
        <v>0</v>
      </c>
      <c r="DC18" s="2">
        <v>1</v>
      </c>
      <c r="DD18" s="2">
        <v>0</v>
      </c>
      <c r="DE18" s="2">
        <v>0</v>
      </c>
      <c r="DF18" s="3">
        <v>0</v>
      </c>
      <c r="DG18" s="2">
        <v>0</v>
      </c>
      <c r="DH18" s="2">
        <v>0</v>
      </c>
      <c r="DI18" s="2">
        <v>0</v>
      </c>
      <c r="DJ18" s="2">
        <v>0</v>
      </c>
      <c r="DK18" s="2">
        <v>1</v>
      </c>
      <c r="DL18" s="2">
        <v>1</v>
      </c>
      <c r="DM18" s="3">
        <v>0</v>
      </c>
      <c r="DN18" s="2">
        <v>1</v>
      </c>
      <c r="DO18" s="2">
        <v>0</v>
      </c>
      <c r="DP18" s="2">
        <v>1</v>
      </c>
      <c r="DQ18" s="2">
        <v>0</v>
      </c>
      <c r="DR18" s="2">
        <v>0</v>
      </c>
      <c r="DS18" s="2">
        <v>0</v>
      </c>
      <c r="DT18" s="3">
        <v>0</v>
      </c>
      <c r="DU18" s="2">
        <v>1</v>
      </c>
      <c r="DV18" s="2">
        <v>0</v>
      </c>
      <c r="DW18" s="2">
        <v>0</v>
      </c>
      <c r="DX18" s="2">
        <v>1</v>
      </c>
      <c r="DY18" s="2">
        <v>0</v>
      </c>
      <c r="DZ18" s="2">
        <v>1</v>
      </c>
      <c r="EA18" s="3">
        <v>0</v>
      </c>
      <c r="EB18" s="2">
        <v>0</v>
      </c>
      <c r="EC18" s="2">
        <v>0</v>
      </c>
      <c r="ED18" s="2">
        <v>0</v>
      </c>
      <c r="EE18" s="2">
        <v>0</v>
      </c>
      <c r="EF18" s="2">
        <v>0</v>
      </c>
      <c r="EG18" s="2">
        <v>0</v>
      </c>
      <c r="EH18" s="3">
        <v>1</v>
      </c>
      <c r="EI18" s="2">
        <v>0</v>
      </c>
      <c r="EJ18" s="2">
        <v>0</v>
      </c>
      <c r="EK18" s="2">
        <v>0</v>
      </c>
      <c r="EL18" s="2">
        <v>0</v>
      </c>
      <c r="EM18" s="2">
        <v>0</v>
      </c>
      <c r="EN18" s="2">
        <v>1</v>
      </c>
      <c r="EO18" s="3">
        <v>0</v>
      </c>
      <c r="EP18" s="2">
        <v>1</v>
      </c>
      <c r="EQ18" s="2">
        <v>0</v>
      </c>
      <c r="ER18" s="2">
        <v>0</v>
      </c>
      <c r="ES18" s="2">
        <v>0</v>
      </c>
      <c r="ET18" s="2">
        <v>0</v>
      </c>
      <c r="EU18" s="2">
        <v>0</v>
      </c>
      <c r="EV18" s="3">
        <v>1</v>
      </c>
      <c r="EW18" s="2">
        <v>0</v>
      </c>
      <c r="EX18" s="2">
        <v>0</v>
      </c>
      <c r="EY18" s="2">
        <v>0</v>
      </c>
      <c r="EZ18" s="2">
        <v>1</v>
      </c>
      <c r="FA18" s="2">
        <v>0</v>
      </c>
      <c r="FB18" s="2">
        <v>1</v>
      </c>
      <c r="FC18" s="3">
        <v>1</v>
      </c>
      <c r="FD18" s="2">
        <v>0</v>
      </c>
      <c r="FE18" s="2">
        <v>0</v>
      </c>
      <c r="FF18" s="2">
        <v>0</v>
      </c>
      <c r="FG18" s="2">
        <v>0</v>
      </c>
      <c r="FH18" s="2">
        <v>0</v>
      </c>
      <c r="FI18" s="2">
        <v>0</v>
      </c>
      <c r="FJ18" s="3">
        <v>0</v>
      </c>
      <c r="FK18" s="2">
        <v>0</v>
      </c>
      <c r="FL18" s="2">
        <v>0</v>
      </c>
      <c r="FM18" s="2">
        <v>1</v>
      </c>
      <c r="FN18" s="2">
        <v>0</v>
      </c>
      <c r="FO18" s="2">
        <v>0</v>
      </c>
      <c r="FP18" s="2">
        <v>1</v>
      </c>
      <c r="FQ18" s="3">
        <v>0</v>
      </c>
      <c r="FR18" s="2">
        <v>0</v>
      </c>
      <c r="FS18" s="2">
        <v>0</v>
      </c>
      <c r="FT18" s="2">
        <v>0</v>
      </c>
      <c r="FU18" s="2">
        <v>0</v>
      </c>
      <c r="FV18" s="2">
        <v>0</v>
      </c>
      <c r="FW18" s="2">
        <v>1</v>
      </c>
      <c r="FX18" s="3">
        <v>0</v>
      </c>
      <c r="FY18" s="2">
        <v>0</v>
      </c>
      <c r="FZ18" s="2">
        <v>0</v>
      </c>
      <c r="GA18" s="2">
        <v>0</v>
      </c>
      <c r="GB18" s="2">
        <v>0</v>
      </c>
      <c r="GC18" s="2">
        <v>0</v>
      </c>
      <c r="GD18" s="2">
        <v>0</v>
      </c>
      <c r="GE18" s="3">
        <v>1</v>
      </c>
      <c r="GF18" s="2">
        <v>0</v>
      </c>
      <c r="GG18" s="2">
        <v>0</v>
      </c>
      <c r="GH18" s="2">
        <v>0</v>
      </c>
      <c r="GI18" s="2">
        <v>0</v>
      </c>
      <c r="GJ18" s="2">
        <v>1</v>
      </c>
      <c r="GK18" s="2">
        <v>0</v>
      </c>
      <c r="GL18" s="3">
        <v>0</v>
      </c>
      <c r="GM18" s="2">
        <v>0</v>
      </c>
      <c r="GN18" s="2">
        <v>0</v>
      </c>
      <c r="GO18" s="2">
        <v>0</v>
      </c>
      <c r="GP18" s="2">
        <v>0</v>
      </c>
      <c r="GQ18" s="2">
        <v>1</v>
      </c>
      <c r="GR18" s="2">
        <v>0</v>
      </c>
      <c r="GS18" s="3">
        <v>0</v>
      </c>
      <c r="GT18" s="2">
        <v>0</v>
      </c>
      <c r="GU18" s="2">
        <v>0</v>
      </c>
      <c r="GV18" s="2">
        <v>0</v>
      </c>
      <c r="GW18" s="2">
        <v>0</v>
      </c>
      <c r="GX18" s="2">
        <v>0</v>
      </c>
      <c r="GY18" s="2">
        <v>1</v>
      </c>
      <c r="GZ18" s="3">
        <v>0</v>
      </c>
      <c r="HA18" s="2">
        <v>0</v>
      </c>
      <c r="HB18" s="2">
        <v>0</v>
      </c>
      <c r="HC18" s="2">
        <v>0</v>
      </c>
      <c r="HD18" s="2">
        <v>0</v>
      </c>
      <c r="HE18" s="2">
        <v>0</v>
      </c>
      <c r="HF18" s="2">
        <v>0</v>
      </c>
      <c r="HG18" s="2">
        <v>1</v>
      </c>
      <c r="HH18" s="2">
        <v>0</v>
      </c>
      <c r="HI18" s="2">
        <v>1</v>
      </c>
      <c r="HJ18" s="2">
        <v>0</v>
      </c>
      <c r="HK18" s="2">
        <v>0</v>
      </c>
      <c r="HL18" s="2">
        <v>0</v>
      </c>
      <c r="HM18" s="2">
        <v>1</v>
      </c>
      <c r="HN18" s="2">
        <v>0</v>
      </c>
      <c r="HO18" s="91">
        <v>0</v>
      </c>
      <c r="HP18" s="2">
        <v>0</v>
      </c>
      <c r="HQ18" s="2">
        <v>0</v>
      </c>
      <c r="HR18" s="2">
        <v>0</v>
      </c>
      <c r="HS18" s="2">
        <v>0</v>
      </c>
      <c r="HT18" s="2">
        <v>1</v>
      </c>
      <c r="HU18" s="3">
        <v>0</v>
      </c>
    </row>
    <row r="19" spans="1:229" ht="15.95" customHeight="1">
      <c r="A19" s="2">
        <f>T19*N19</f>
        <v>0</v>
      </c>
      <c r="B19" s="2">
        <f>U19*N19</f>
        <v>0</v>
      </c>
      <c r="C19" s="2">
        <f>V19*N19</f>
        <v>0</v>
      </c>
      <c r="D19" s="2">
        <f>W19*N19</f>
        <v>0</v>
      </c>
      <c r="E19" s="2">
        <f>X19*N19</f>
        <v>0</v>
      </c>
      <c r="F19" s="2">
        <f>Y19*N19</f>
        <v>0</v>
      </c>
      <c r="G19" s="2">
        <f>Z19*N19</f>
        <v>0</v>
      </c>
      <c r="H19" s="242">
        <f t="shared" ref="H19" si="40">N19</f>
        <v>3</v>
      </c>
      <c r="I19" s="242">
        <f t="shared" ref="I19" si="41">N19</f>
        <v>3</v>
      </c>
      <c r="J19" s="242">
        <f t="shared" ref="J19" si="42">N19</f>
        <v>3</v>
      </c>
      <c r="K19" s="242">
        <f t="shared" ref="K19" si="43">N19</f>
        <v>3</v>
      </c>
      <c r="L19" s="242">
        <f t="shared" ref="L19" si="44">N19</f>
        <v>3</v>
      </c>
      <c r="M19" s="242">
        <f t="shared" ref="M19" si="45">N19</f>
        <v>3</v>
      </c>
      <c r="N19" s="242">
        <v>3</v>
      </c>
      <c r="O19" s="248" t="s">
        <v>7626</v>
      </c>
      <c r="P19" s="179">
        <f>(SUM(T19:Z19))</f>
        <v>0</v>
      </c>
      <c r="Q19" s="4" t="s">
        <v>62</v>
      </c>
      <c r="R19" s="4" t="s">
        <v>90</v>
      </c>
      <c r="S19" s="179" t="s">
        <v>62</v>
      </c>
      <c r="AA19" s="2">
        <v>0</v>
      </c>
      <c r="AB19" s="2">
        <v>0</v>
      </c>
      <c r="AC19" s="2">
        <v>0</v>
      </c>
      <c r="AD19" s="2">
        <v>0</v>
      </c>
      <c r="AE19" s="2">
        <v>0</v>
      </c>
      <c r="AF19" s="2">
        <v>0</v>
      </c>
      <c r="AG19" s="3">
        <v>0</v>
      </c>
      <c r="AH19" s="2">
        <v>0</v>
      </c>
      <c r="AI19" s="2">
        <v>0</v>
      </c>
      <c r="AJ19" s="2">
        <v>0</v>
      </c>
      <c r="AK19" s="2">
        <v>0</v>
      </c>
      <c r="AL19" s="2">
        <v>0</v>
      </c>
      <c r="AM19" s="2">
        <v>0</v>
      </c>
      <c r="AN19" s="3">
        <v>0</v>
      </c>
      <c r="AO19" s="2">
        <v>0</v>
      </c>
      <c r="AP19" s="2">
        <v>0</v>
      </c>
      <c r="AQ19" s="2">
        <v>0</v>
      </c>
      <c r="AR19" s="2">
        <v>0</v>
      </c>
      <c r="AS19" s="2">
        <v>0</v>
      </c>
      <c r="AT19" s="2">
        <v>0</v>
      </c>
      <c r="AU19" s="3">
        <v>0</v>
      </c>
      <c r="AV19" s="2">
        <v>0</v>
      </c>
      <c r="AW19" s="2">
        <v>0</v>
      </c>
      <c r="AX19" s="2">
        <v>0</v>
      </c>
      <c r="AY19" s="2">
        <v>0</v>
      </c>
      <c r="AZ19" s="2">
        <v>0</v>
      </c>
      <c r="BA19" s="2">
        <v>0</v>
      </c>
      <c r="BB19" s="3">
        <v>0</v>
      </c>
      <c r="BC19" s="2">
        <v>0</v>
      </c>
      <c r="BD19" s="2">
        <v>0</v>
      </c>
      <c r="BE19" s="2">
        <v>1</v>
      </c>
      <c r="BF19" s="2">
        <v>1</v>
      </c>
      <c r="BG19" s="2">
        <v>0</v>
      </c>
      <c r="BH19" s="2">
        <v>1</v>
      </c>
      <c r="BI19" s="3">
        <v>0</v>
      </c>
      <c r="BJ19" s="2">
        <v>0</v>
      </c>
      <c r="BK19" s="2">
        <v>0</v>
      </c>
      <c r="BL19" s="2">
        <v>1</v>
      </c>
      <c r="BM19" s="2">
        <v>1</v>
      </c>
      <c r="BN19" s="2">
        <v>0</v>
      </c>
      <c r="BO19" s="2">
        <v>0</v>
      </c>
      <c r="BP19" s="3">
        <v>0</v>
      </c>
      <c r="BQ19" s="2">
        <v>0</v>
      </c>
      <c r="BR19" s="2">
        <v>0</v>
      </c>
      <c r="BS19" s="2">
        <v>0</v>
      </c>
      <c r="BT19" s="2">
        <v>0</v>
      </c>
      <c r="BU19" s="2">
        <v>0</v>
      </c>
      <c r="BV19" s="2">
        <v>1</v>
      </c>
      <c r="BW19" s="3">
        <v>0</v>
      </c>
      <c r="BX19" s="2">
        <v>0</v>
      </c>
      <c r="BY19" s="2">
        <v>0</v>
      </c>
      <c r="BZ19" s="2">
        <v>2</v>
      </c>
      <c r="CA19" s="2">
        <v>1</v>
      </c>
      <c r="CB19" s="2">
        <v>0</v>
      </c>
      <c r="CC19" s="2">
        <v>0</v>
      </c>
      <c r="CD19" s="3">
        <v>1</v>
      </c>
      <c r="CE19" s="2">
        <v>0</v>
      </c>
      <c r="CF19" s="2">
        <v>0</v>
      </c>
      <c r="CG19" s="2">
        <v>1</v>
      </c>
      <c r="CH19" s="2">
        <v>0</v>
      </c>
      <c r="CI19" s="2">
        <v>0</v>
      </c>
      <c r="CJ19" s="2">
        <v>0</v>
      </c>
      <c r="CK19" s="3">
        <v>0</v>
      </c>
      <c r="CL19" s="2">
        <v>0</v>
      </c>
      <c r="CM19" s="2">
        <v>0</v>
      </c>
      <c r="CN19" s="2">
        <v>6</v>
      </c>
      <c r="CO19" s="2">
        <v>0</v>
      </c>
      <c r="CP19" s="2">
        <v>0</v>
      </c>
      <c r="CQ19" s="2">
        <v>1</v>
      </c>
      <c r="CR19" s="3">
        <v>0</v>
      </c>
      <c r="CS19" s="2">
        <v>0</v>
      </c>
      <c r="CT19" s="2">
        <v>0</v>
      </c>
      <c r="CU19" s="2">
        <v>0</v>
      </c>
      <c r="CV19" s="2">
        <v>0</v>
      </c>
      <c r="CW19" s="2">
        <v>1</v>
      </c>
      <c r="CX19" s="2">
        <v>1</v>
      </c>
      <c r="CY19" s="3">
        <v>0</v>
      </c>
      <c r="CZ19" s="2">
        <v>0</v>
      </c>
      <c r="DA19" s="2">
        <v>0</v>
      </c>
      <c r="DB19" s="2">
        <v>1</v>
      </c>
      <c r="DC19" s="2">
        <v>1</v>
      </c>
      <c r="DD19" s="2">
        <v>0</v>
      </c>
      <c r="DE19" s="2">
        <v>1</v>
      </c>
      <c r="DF19" s="3">
        <v>1</v>
      </c>
      <c r="DG19" s="2">
        <v>0</v>
      </c>
      <c r="DH19" s="2">
        <v>0</v>
      </c>
      <c r="DI19" s="2">
        <v>0</v>
      </c>
      <c r="DJ19" s="2">
        <v>1</v>
      </c>
      <c r="DK19" s="2">
        <v>1</v>
      </c>
      <c r="DL19" s="2">
        <v>1</v>
      </c>
      <c r="DM19" s="3">
        <v>0</v>
      </c>
      <c r="DN19" s="2">
        <v>1</v>
      </c>
      <c r="DO19" s="2">
        <v>1</v>
      </c>
      <c r="DP19" s="2">
        <v>0</v>
      </c>
      <c r="DQ19" s="2">
        <v>1</v>
      </c>
      <c r="DR19" s="2">
        <v>0</v>
      </c>
      <c r="DS19" s="2">
        <v>2</v>
      </c>
      <c r="DT19" s="3">
        <v>0</v>
      </c>
      <c r="DU19" s="2">
        <v>0</v>
      </c>
      <c r="DV19" s="2">
        <v>0</v>
      </c>
      <c r="DW19" s="2">
        <v>0</v>
      </c>
      <c r="DX19" s="2">
        <v>0.2</v>
      </c>
      <c r="DY19" s="2">
        <v>0</v>
      </c>
      <c r="DZ19" s="2">
        <v>1</v>
      </c>
      <c r="EA19" s="3">
        <v>1</v>
      </c>
      <c r="EB19" s="2">
        <v>0</v>
      </c>
      <c r="EC19" s="2">
        <v>0</v>
      </c>
      <c r="ED19" s="2">
        <v>0</v>
      </c>
      <c r="EE19" s="2">
        <v>0</v>
      </c>
      <c r="EF19" s="2">
        <v>1</v>
      </c>
      <c r="EG19" s="2">
        <v>1</v>
      </c>
      <c r="EH19" s="3">
        <v>0</v>
      </c>
      <c r="EI19" s="2">
        <v>0</v>
      </c>
      <c r="EJ19" s="2">
        <v>0</v>
      </c>
      <c r="EK19" s="2">
        <v>0</v>
      </c>
      <c r="EL19" s="2">
        <v>0</v>
      </c>
      <c r="EM19" s="2">
        <v>0</v>
      </c>
      <c r="EN19" s="2">
        <v>0</v>
      </c>
      <c r="EO19" s="3">
        <v>2</v>
      </c>
      <c r="EP19" s="2">
        <v>0</v>
      </c>
      <c r="EQ19" s="2">
        <v>0</v>
      </c>
      <c r="ER19" s="2">
        <v>0</v>
      </c>
      <c r="ES19" s="2">
        <v>0</v>
      </c>
      <c r="ET19" s="2">
        <v>0</v>
      </c>
      <c r="EU19" s="2">
        <v>0</v>
      </c>
      <c r="EV19" s="3">
        <v>0</v>
      </c>
      <c r="EW19" s="2">
        <v>0</v>
      </c>
      <c r="EX19" s="2">
        <v>0</v>
      </c>
      <c r="EY19" s="2">
        <v>0</v>
      </c>
      <c r="EZ19" s="2">
        <v>5</v>
      </c>
      <c r="FA19" s="2">
        <v>0</v>
      </c>
      <c r="FB19" s="2">
        <v>0</v>
      </c>
      <c r="FC19" s="3">
        <v>4</v>
      </c>
      <c r="FD19" s="2">
        <v>0</v>
      </c>
      <c r="FE19" s="2">
        <v>0</v>
      </c>
      <c r="FF19" s="2">
        <v>0</v>
      </c>
      <c r="FG19" s="2">
        <v>0</v>
      </c>
      <c r="FH19" s="2">
        <v>0</v>
      </c>
      <c r="FI19" s="2">
        <v>0</v>
      </c>
      <c r="FJ19" s="3">
        <v>0</v>
      </c>
      <c r="FK19" s="2">
        <v>1</v>
      </c>
      <c r="FL19" s="2">
        <v>0</v>
      </c>
      <c r="FM19" s="2">
        <v>0</v>
      </c>
      <c r="FN19" s="2">
        <v>0</v>
      </c>
      <c r="FO19" s="2">
        <v>0</v>
      </c>
      <c r="FP19" s="2">
        <v>0</v>
      </c>
      <c r="FQ19" s="3">
        <v>0</v>
      </c>
      <c r="FR19" s="2">
        <v>0</v>
      </c>
      <c r="FS19" s="2">
        <v>0</v>
      </c>
      <c r="FT19" s="2">
        <v>0</v>
      </c>
      <c r="FU19" s="2">
        <v>1</v>
      </c>
      <c r="FV19" s="2">
        <v>1</v>
      </c>
      <c r="FW19" s="2">
        <v>1</v>
      </c>
      <c r="FX19" s="3">
        <v>1</v>
      </c>
      <c r="FY19" s="2">
        <v>0</v>
      </c>
      <c r="FZ19" s="2">
        <v>0</v>
      </c>
      <c r="GA19" s="2">
        <v>1</v>
      </c>
      <c r="GB19" s="2">
        <v>1</v>
      </c>
      <c r="GC19" s="2">
        <v>0</v>
      </c>
      <c r="GD19" s="2">
        <v>1</v>
      </c>
      <c r="GE19" s="3">
        <v>0</v>
      </c>
      <c r="GF19" s="2">
        <v>0</v>
      </c>
      <c r="GG19" s="2">
        <v>1</v>
      </c>
      <c r="GH19" s="2">
        <v>0</v>
      </c>
      <c r="GI19" s="2">
        <v>0</v>
      </c>
      <c r="GJ19" s="2">
        <v>1</v>
      </c>
      <c r="GK19" s="2">
        <v>0</v>
      </c>
      <c r="GL19" s="3">
        <v>0</v>
      </c>
      <c r="GM19" s="2">
        <v>0</v>
      </c>
      <c r="GN19" s="2">
        <v>0</v>
      </c>
      <c r="GO19" s="2">
        <v>0</v>
      </c>
      <c r="GP19" s="2">
        <v>0</v>
      </c>
      <c r="GQ19" s="2">
        <v>0</v>
      </c>
      <c r="GR19" s="2">
        <v>0</v>
      </c>
      <c r="GS19" s="3">
        <v>1</v>
      </c>
      <c r="GT19" s="2">
        <v>0</v>
      </c>
      <c r="GU19" s="2">
        <v>1</v>
      </c>
      <c r="GV19" s="2">
        <v>1</v>
      </c>
      <c r="GW19" s="2">
        <v>1</v>
      </c>
      <c r="GX19" s="2">
        <v>1</v>
      </c>
      <c r="GY19" s="2">
        <v>0</v>
      </c>
      <c r="GZ19" s="3">
        <v>1</v>
      </c>
      <c r="HA19" s="2">
        <v>1</v>
      </c>
      <c r="HB19" s="2">
        <v>0</v>
      </c>
      <c r="HC19" s="2">
        <v>0</v>
      </c>
      <c r="HD19" s="2">
        <v>0</v>
      </c>
      <c r="HE19" s="2">
        <v>0</v>
      </c>
      <c r="HF19" s="2">
        <v>1</v>
      </c>
      <c r="HG19" s="2">
        <v>0</v>
      </c>
      <c r="HH19" s="2">
        <v>0</v>
      </c>
      <c r="HI19" s="2">
        <v>0</v>
      </c>
      <c r="HJ19" s="2">
        <v>1</v>
      </c>
      <c r="HK19" s="2">
        <v>0</v>
      </c>
      <c r="HL19" s="2">
        <v>0</v>
      </c>
      <c r="HM19" s="2">
        <v>1</v>
      </c>
      <c r="HN19" s="2">
        <v>0</v>
      </c>
      <c r="HO19" s="91">
        <v>0</v>
      </c>
      <c r="HP19" s="2">
        <v>0</v>
      </c>
      <c r="HQ19" s="2">
        <v>0</v>
      </c>
      <c r="HR19" s="2">
        <v>0</v>
      </c>
      <c r="HS19" s="2">
        <v>0</v>
      </c>
      <c r="HT19" s="2">
        <v>0</v>
      </c>
      <c r="HU19" s="3">
        <v>0</v>
      </c>
    </row>
    <row r="20" spans="1:229">
      <c r="A20" s="2">
        <f t="shared" ref="A20:A33" si="46">T20*N20</f>
        <v>0</v>
      </c>
      <c r="B20" s="2">
        <f t="shared" ref="B20:B33" si="47">U20*N20</f>
        <v>0</v>
      </c>
      <c r="C20" s="2">
        <f t="shared" ref="C20:C33" si="48">V20*N20</f>
        <v>0</v>
      </c>
      <c r="D20" s="2">
        <f t="shared" ref="D20:D33" si="49">W20*N20</f>
        <v>0</v>
      </c>
      <c r="E20" s="2">
        <f t="shared" ref="E20:E33" si="50">X20*N20</f>
        <v>0</v>
      </c>
      <c r="F20" s="2">
        <f t="shared" ref="F20:F33" si="51">Y20*N20</f>
        <v>0</v>
      </c>
      <c r="G20" s="2">
        <f t="shared" ref="G20:G33" si="52">Z20*N20</f>
        <v>0</v>
      </c>
      <c r="H20" s="242">
        <f t="shared" ref="H20:H33" si="53">N20</f>
        <v>0.5</v>
      </c>
      <c r="I20" s="242">
        <f t="shared" ref="I20:I33" si="54">N20</f>
        <v>0.5</v>
      </c>
      <c r="J20" s="242">
        <f t="shared" ref="J20:J33" si="55">N20</f>
        <v>0.5</v>
      </c>
      <c r="K20" s="242">
        <f t="shared" ref="K20:K33" si="56">N20</f>
        <v>0.5</v>
      </c>
      <c r="L20" s="242">
        <f t="shared" ref="L20:L33" si="57">N20</f>
        <v>0.5</v>
      </c>
      <c r="M20" s="242">
        <f t="shared" ref="M20:M33" si="58">N20</f>
        <v>0.5</v>
      </c>
      <c r="N20" s="242">
        <v>0.5</v>
      </c>
      <c r="O20" s="100" t="s">
        <v>3807</v>
      </c>
      <c r="P20" s="179" t="s">
        <v>62</v>
      </c>
      <c r="Q20" s="4">
        <f>R20*5</f>
        <v>5</v>
      </c>
      <c r="R20" s="4">
        <v>1</v>
      </c>
      <c r="S20" s="179" t="s">
        <v>62</v>
      </c>
      <c r="AA20" s="2">
        <v>0</v>
      </c>
      <c r="AB20" s="2">
        <v>0</v>
      </c>
      <c r="AC20" s="2">
        <v>1</v>
      </c>
      <c r="AD20" s="2">
        <v>0</v>
      </c>
      <c r="AE20" s="2">
        <v>0</v>
      </c>
      <c r="AF20" s="2">
        <v>0</v>
      </c>
      <c r="AG20" s="3">
        <v>0</v>
      </c>
      <c r="AH20" s="2">
        <v>0</v>
      </c>
      <c r="AI20" s="2">
        <v>0</v>
      </c>
      <c r="AJ20" s="2">
        <v>0</v>
      </c>
      <c r="AK20" s="2">
        <v>1</v>
      </c>
      <c r="AL20" s="2">
        <v>1</v>
      </c>
      <c r="AM20" s="2">
        <v>0</v>
      </c>
      <c r="AN20" s="3">
        <v>1</v>
      </c>
      <c r="AO20" s="2">
        <v>0</v>
      </c>
      <c r="AP20" s="2">
        <v>0</v>
      </c>
      <c r="AQ20" s="2">
        <v>0</v>
      </c>
      <c r="AR20" s="2">
        <v>1</v>
      </c>
      <c r="AS20" s="2">
        <v>1</v>
      </c>
      <c r="AT20" s="2">
        <v>1</v>
      </c>
      <c r="AU20" s="3">
        <v>1</v>
      </c>
      <c r="AV20" s="2">
        <v>1</v>
      </c>
      <c r="AW20" s="2">
        <v>0</v>
      </c>
      <c r="AX20" s="2">
        <v>1</v>
      </c>
      <c r="AY20" s="2">
        <v>1</v>
      </c>
      <c r="AZ20" s="2">
        <v>0</v>
      </c>
      <c r="BA20" s="2">
        <v>1</v>
      </c>
      <c r="BB20" s="3">
        <v>1</v>
      </c>
      <c r="BC20" s="2">
        <v>0</v>
      </c>
      <c r="BD20" s="2">
        <v>0</v>
      </c>
      <c r="BE20" s="2">
        <v>0</v>
      </c>
      <c r="BF20" s="2">
        <v>0</v>
      </c>
      <c r="BG20" s="2">
        <v>0</v>
      </c>
      <c r="BH20" s="2">
        <v>1</v>
      </c>
      <c r="BI20" s="3">
        <v>1</v>
      </c>
      <c r="BJ20" s="2">
        <v>0</v>
      </c>
      <c r="BK20" s="2">
        <v>0</v>
      </c>
      <c r="BL20" s="2">
        <v>1</v>
      </c>
      <c r="BM20" s="2">
        <v>1</v>
      </c>
      <c r="BN20" s="2">
        <v>1</v>
      </c>
      <c r="BO20" s="2">
        <v>1</v>
      </c>
      <c r="BP20" s="3">
        <v>1</v>
      </c>
      <c r="BQ20" s="2">
        <v>0</v>
      </c>
      <c r="BR20" s="2">
        <v>0</v>
      </c>
      <c r="BS20" s="2">
        <v>1</v>
      </c>
      <c r="BT20" s="2">
        <v>1</v>
      </c>
      <c r="BU20" s="2">
        <v>1</v>
      </c>
      <c r="BV20" s="2">
        <v>1</v>
      </c>
      <c r="BW20" s="3">
        <v>1</v>
      </c>
      <c r="BX20" s="2">
        <v>0</v>
      </c>
      <c r="BY20" s="2">
        <v>0</v>
      </c>
      <c r="BZ20" s="2">
        <v>0</v>
      </c>
      <c r="CA20" s="2">
        <v>0</v>
      </c>
      <c r="CB20" s="2">
        <v>0</v>
      </c>
      <c r="CC20" s="2">
        <v>1</v>
      </c>
      <c r="CD20" s="3">
        <v>1</v>
      </c>
      <c r="CE20" s="2">
        <v>0</v>
      </c>
      <c r="CF20" s="2">
        <v>1</v>
      </c>
      <c r="CG20" s="2">
        <v>1</v>
      </c>
      <c r="CH20" s="2">
        <v>1</v>
      </c>
      <c r="CI20" s="2">
        <v>1</v>
      </c>
      <c r="CJ20" s="2">
        <v>0</v>
      </c>
      <c r="CK20" s="3">
        <v>0</v>
      </c>
      <c r="CL20" s="2">
        <v>0</v>
      </c>
      <c r="CM20" s="2">
        <v>0</v>
      </c>
      <c r="CN20" s="2">
        <v>0</v>
      </c>
      <c r="CO20" s="2">
        <v>1</v>
      </c>
      <c r="CP20" s="2">
        <v>1</v>
      </c>
      <c r="CQ20" s="2">
        <v>1</v>
      </c>
      <c r="CR20" s="3">
        <v>1</v>
      </c>
      <c r="CS20" s="2">
        <v>1</v>
      </c>
      <c r="CT20" s="2">
        <v>1</v>
      </c>
      <c r="CU20" s="2">
        <v>1</v>
      </c>
      <c r="CV20" s="2">
        <v>1</v>
      </c>
      <c r="CW20" s="2">
        <v>1</v>
      </c>
      <c r="CX20" s="2">
        <v>1</v>
      </c>
      <c r="CY20" s="3">
        <v>0</v>
      </c>
      <c r="CZ20" s="2">
        <v>0</v>
      </c>
      <c r="DA20" s="2">
        <v>1</v>
      </c>
      <c r="DB20" s="2">
        <v>0</v>
      </c>
      <c r="DC20" s="2">
        <v>1</v>
      </c>
      <c r="DD20" s="2">
        <v>1</v>
      </c>
      <c r="DE20" s="2">
        <v>1</v>
      </c>
      <c r="DF20" s="3">
        <v>1</v>
      </c>
      <c r="DG20" s="2">
        <v>0</v>
      </c>
      <c r="DH20" s="2">
        <v>0</v>
      </c>
      <c r="DI20" s="2">
        <v>0</v>
      </c>
      <c r="DJ20" s="2">
        <v>0</v>
      </c>
      <c r="DK20" s="2">
        <v>1</v>
      </c>
      <c r="DL20" s="2">
        <v>1</v>
      </c>
      <c r="DM20" s="3">
        <v>1</v>
      </c>
      <c r="DN20" s="2">
        <v>1</v>
      </c>
      <c r="DO20" s="2">
        <v>1</v>
      </c>
      <c r="DP20" s="2">
        <v>1</v>
      </c>
      <c r="DQ20" s="2">
        <v>1</v>
      </c>
      <c r="DR20" s="2">
        <v>1</v>
      </c>
      <c r="DS20" s="2">
        <v>1</v>
      </c>
      <c r="DT20" s="3">
        <v>1</v>
      </c>
      <c r="DU20" s="2">
        <v>1</v>
      </c>
      <c r="DV20" s="2">
        <v>0</v>
      </c>
      <c r="DW20" s="2">
        <v>0</v>
      </c>
      <c r="DX20" s="2">
        <v>1</v>
      </c>
      <c r="DY20" s="2">
        <v>1</v>
      </c>
      <c r="DZ20" s="2">
        <v>1</v>
      </c>
      <c r="EA20" s="3">
        <v>0</v>
      </c>
      <c r="EB20" s="2">
        <v>0</v>
      </c>
      <c r="EC20" s="2">
        <v>0</v>
      </c>
      <c r="ED20" s="2">
        <v>0</v>
      </c>
      <c r="EE20" s="2">
        <v>1</v>
      </c>
      <c r="EF20" s="2">
        <v>1</v>
      </c>
      <c r="EG20" s="2">
        <v>1</v>
      </c>
      <c r="EH20" s="3">
        <v>1</v>
      </c>
      <c r="EI20" s="2">
        <v>0</v>
      </c>
      <c r="EJ20" s="2">
        <v>0</v>
      </c>
      <c r="EK20" s="2">
        <v>0</v>
      </c>
      <c r="EL20" s="2">
        <v>0</v>
      </c>
      <c r="EM20" s="2">
        <v>1</v>
      </c>
      <c r="EN20" s="2">
        <v>1</v>
      </c>
      <c r="EO20" s="3">
        <v>0</v>
      </c>
      <c r="EP20" s="2">
        <v>0</v>
      </c>
      <c r="EQ20" s="2">
        <v>0</v>
      </c>
      <c r="ER20" s="2">
        <v>0</v>
      </c>
      <c r="ES20" s="2">
        <v>0</v>
      </c>
      <c r="ET20" s="2">
        <v>0</v>
      </c>
      <c r="EU20" s="2">
        <v>0</v>
      </c>
      <c r="EV20" s="3">
        <v>0</v>
      </c>
      <c r="EW20" s="2">
        <v>0</v>
      </c>
      <c r="EX20" s="2">
        <v>0</v>
      </c>
      <c r="EY20" s="2">
        <v>0</v>
      </c>
      <c r="EZ20" s="2">
        <v>0</v>
      </c>
      <c r="FA20" s="2">
        <v>0</v>
      </c>
      <c r="FB20" s="2">
        <v>0</v>
      </c>
      <c r="FC20" s="3">
        <v>0</v>
      </c>
      <c r="FD20" s="2">
        <v>0</v>
      </c>
      <c r="FE20" s="2">
        <v>0</v>
      </c>
      <c r="FF20" s="2">
        <v>0</v>
      </c>
      <c r="FG20" s="2">
        <v>0</v>
      </c>
      <c r="FH20" s="2">
        <v>0</v>
      </c>
      <c r="FI20" s="2">
        <v>0</v>
      </c>
      <c r="FJ20" s="3">
        <v>0</v>
      </c>
      <c r="FK20" s="2">
        <v>0</v>
      </c>
      <c r="FL20" s="2">
        <v>0</v>
      </c>
      <c r="FM20" s="2">
        <v>0</v>
      </c>
      <c r="FN20" s="2">
        <v>0</v>
      </c>
      <c r="FO20" s="2">
        <v>0</v>
      </c>
      <c r="FP20" s="2">
        <v>0</v>
      </c>
      <c r="FQ20" s="3">
        <v>0</v>
      </c>
      <c r="FR20" s="2">
        <v>0</v>
      </c>
      <c r="FS20" s="2">
        <v>0</v>
      </c>
      <c r="FT20" s="2">
        <v>0</v>
      </c>
      <c r="FU20" s="2">
        <v>0</v>
      </c>
      <c r="FV20" s="2">
        <v>0</v>
      </c>
      <c r="FW20" s="2">
        <v>0</v>
      </c>
      <c r="FX20" s="3">
        <v>0</v>
      </c>
      <c r="FY20" s="2">
        <v>0</v>
      </c>
      <c r="FZ20" s="2">
        <v>0</v>
      </c>
      <c r="GA20" s="2">
        <v>0</v>
      </c>
      <c r="GB20" s="2">
        <v>0</v>
      </c>
      <c r="GC20" s="2">
        <v>0</v>
      </c>
      <c r="GD20" s="2">
        <v>0</v>
      </c>
      <c r="GE20" s="3">
        <v>0</v>
      </c>
      <c r="GF20" s="2">
        <v>0</v>
      </c>
      <c r="GG20" s="2">
        <v>0</v>
      </c>
      <c r="GH20" s="2">
        <v>0</v>
      </c>
      <c r="GI20" s="2">
        <v>0</v>
      </c>
      <c r="GJ20" s="2">
        <v>0</v>
      </c>
      <c r="GK20" s="2">
        <v>0</v>
      </c>
      <c r="GL20" s="3">
        <v>0</v>
      </c>
      <c r="GM20" s="2">
        <v>0</v>
      </c>
      <c r="GN20" s="2">
        <v>0</v>
      </c>
      <c r="GO20" s="2">
        <v>0</v>
      </c>
      <c r="GP20" s="2">
        <v>0</v>
      </c>
      <c r="GQ20" s="2">
        <v>0</v>
      </c>
      <c r="GR20" s="2">
        <v>0</v>
      </c>
      <c r="GS20" s="3">
        <v>0</v>
      </c>
      <c r="GT20" s="2">
        <v>0</v>
      </c>
      <c r="GU20" s="2">
        <v>0</v>
      </c>
      <c r="GV20" s="2">
        <v>0</v>
      </c>
      <c r="GW20" s="2">
        <v>0</v>
      </c>
      <c r="GX20" s="2">
        <v>0</v>
      </c>
      <c r="GY20" s="2">
        <v>0</v>
      </c>
      <c r="GZ20" s="3">
        <v>0</v>
      </c>
      <c r="HA20" s="2">
        <v>0</v>
      </c>
      <c r="HB20" s="2">
        <v>0</v>
      </c>
      <c r="HC20" s="2">
        <v>0</v>
      </c>
      <c r="HD20" s="2">
        <v>0</v>
      </c>
      <c r="HE20" s="2">
        <v>0</v>
      </c>
      <c r="HF20" s="2">
        <v>0</v>
      </c>
      <c r="HG20" s="2">
        <v>0</v>
      </c>
      <c r="HH20" s="2">
        <v>0</v>
      </c>
      <c r="HI20" s="2">
        <v>0</v>
      </c>
      <c r="HJ20" s="2">
        <v>0</v>
      </c>
      <c r="HK20" s="2">
        <v>0</v>
      </c>
      <c r="HL20" s="2">
        <v>0</v>
      </c>
      <c r="HM20" s="2">
        <v>0</v>
      </c>
      <c r="HN20" s="2">
        <v>0</v>
      </c>
      <c r="HO20" s="91">
        <v>0</v>
      </c>
      <c r="HP20" s="2">
        <v>0</v>
      </c>
      <c r="HQ20" s="2">
        <v>0</v>
      </c>
      <c r="HR20" s="2">
        <v>0</v>
      </c>
      <c r="HS20" s="2">
        <v>0</v>
      </c>
      <c r="HT20" s="2">
        <v>0</v>
      </c>
      <c r="HU20" s="3">
        <v>0</v>
      </c>
    </row>
    <row r="21" spans="1:229">
      <c r="A21" s="2">
        <f>T21*N21</f>
        <v>0</v>
      </c>
      <c r="B21" s="2">
        <f>U21*N21</f>
        <v>0</v>
      </c>
      <c r="C21" s="2">
        <f>V21*N21</f>
        <v>0</v>
      </c>
      <c r="D21" s="2">
        <f>W21*N21</f>
        <v>0</v>
      </c>
      <c r="E21" s="2">
        <f>X21*N21</f>
        <v>0</v>
      </c>
      <c r="F21" s="2">
        <f>Y21*N21</f>
        <v>0</v>
      </c>
      <c r="G21" s="2">
        <f>Z21*N21</f>
        <v>0</v>
      </c>
      <c r="H21" s="242">
        <f>N21</f>
        <v>0.5</v>
      </c>
      <c r="I21" s="242">
        <f>N21</f>
        <v>0.5</v>
      </c>
      <c r="J21" s="242">
        <f>N21</f>
        <v>0.5</v>
      </c>
      <c r="K21" s="242">
        <f>N21</f>
        <v>0.5</v>
      </c>
      <c r="L21" s="242">
        <f>N21</f>
        <v>0.5</v>
      </c>
      <c r="M21" s="242">
        <f>N21</f>
        <v>0.5</v>
      </c>
      <c r="N21" s="242">
        <v>0.5</v>
      </c>
      <c r="O21" s="100" t="s">
        <v>9151</v>
      </c>
      <c r="P21" s="179">
        <f>(SUM(T21:Z21))</f>
        <v>0</v>
      </c>
      <c r="Q21" s="4">
        <v>5</v>
      </c>
      <c r="R21" s="4">
        <v>1</v>
      </c>
      <c r="S21" s="179" t="s">
        <v>62</v>
      </c>
      <c r="AA21" s="2">
        <v>0</v>
      </c>
      <c r="AB21" s="2">
        <v>1</v>
      </c>
      <c r="AC21" s="2">
        <v>0</v>
      </c>
      <c r="AD21" s="2">
        <v>0</v>
      </c>
      <c r="AE21" s="2">
        <v>0</v>
      </c>
      <c r="AF21" s="2">
        <v>0</v>
      </c>
      <c r="AG21" s="3">
        <v>1</v>
      </c>
      <c r="AH21" s="2">
        <v>0</v>
      </c>
      <c r="AI21" s="2">
        <v>0</v>
      </c>
      <c r="AJ21" s="2">
        <v>0</v>
      </c>
      <c r="AK21" s="2">
        <v>1</v>
      </c>
      <c r="AL21" s="2">
        <v>1</v>
      </c>
      <c r="AM21" s="2">
        <v>0</v>
      </c>
      <c r="AN21" s="3">
        <v>0</v>
      </c>
      <c r="AO21" s="2">
        <v>0</v>
      </c>
      <c r="AP21" s="2">
        <v>0</v>
      </c>
      <c r="AQ21" s="2">
        <v>0</v>
      </c>
      <c r="AR21" s="2">
        <v>1</v>
      </c>
      <c r="AS21" s="2">
        <v>0.5</v>
      </c>
      <c r="AT21" s="2">
        <v>1</v>
      </c>
      <c r="AU21" s="3">
        <v>1</v>
      </c>
      <c r="AV21" s="2">
        <v>1</v>
      </c>
      <c r="AW21" s="2">
        <v>0.5</v>
      </c>
      <c r="AX21" s="2">
        <v>1</v>
      </c>
      <c r="AY21" s="2">
        <v>1</v>
      </c>
      <c r="AZ21" s="2">
        <v>1</v>
      </c>
      <c r="BA21" s="2">
        <v>1</v>
      </c>
      <c r="BB21" s="3">
        <v>0.5</v>
      </c>
      <c r="BC21" s="2">
        <v>0.5</v>
      </c>
      <c r="BD21" s="2">
        <v>0</v>
      </c>
      <c r="BE21" s="2">
        <v>0.5</v>
      </c>
      <c r="BF21" s="2">
        <v>0.5</v>
      </c>
      <c r="BG21" s="2">
        <v>0.5</v>
      </c>
      <c r="BH21" s="2">
        <v>0.5</v>
      </c>
      <c r="BI21" s="3">
        <v>0.5</v>
      </c>
      <c r="BJ21" s="2">
        <v>0.5</v>
      </c>
      <c r="BK21" s="2">
        <v>0.5</v>
      </c>
      <c r="BL21" s="2">
        <v>0.5</v>
      </c>
      <c r="BM21" s="2">
        <v>0.5</v>
      </c>
      <c r="BN21" s="2">
        <v>1</v>
      </c>
      <c r="BO21" s="2">
        <v>1</v>
      </c>
      <c r="BP21" s="3">
        <v>1</v>
      </c>
      <c r="BQ21" s="2">
        <v>1</v>
      </c>
      <c r="BR21" s="2">
        <v>1</v>
      </c>
      <c r="BS21" s="2">
        <v>2</v>
      </c>
      <c r="BT21" s="2">
        <v>2</v>
      </c>
      <c r="BU21" s="2">
        <v>2</v>
      </c>
      <c r="BV21" s="2">
        <v>2</v>
      </c>
      <c r="BW21" s="3">
        <v>2</v>
      </c>
      <c r="BX21" s="2">
        <v>0</v>
      </c>
      <c r="BY21" s="2">
        <v>0</v>
      </c>
      <c r="BZ21" s="2">
        <v>1</v>
      </c>
      <c r="CA21" s="2">
        <v>1</v>
      </c>
      <c r="CB21" s="2">
        <v>1</v>
      </c>
      <c r="CC21" s="2">
        <v>2</v>
      </c>
      <c r="CD21" s="3">
        <v>2</v>
      </c>
      <c r="CE21" s="2">
        <v>0</v>
      </c>
      <c r="CF21" s="2">
        <v>0</v>
      </c>
      <c r="CG21" s="2">
        <v>0</v>
      </c>
      <c r="CH21" s="2">
        <v>1</v>
      </c>
      <c r="CI21" s="2">
        <v>0</v>
      </c>
      <c r="CJ21" s="2">
        <v>0</v>
      </c>
      <c r="CK21" s="3">
        <v>0</v>
      </c>
      <c r="CL21" s="2">
        <v>0</v>
      </c>
      <c r="CM21" s="2">
        <v>0</v>
      </c>
      <c r="CN21" s="2">
        <v>0</v>
      </c>
      <c r="CO21" s="2">
        <v>1</v>
      </c>
      <c r="CP21" s="2">
        <v>0</v>
      </c>
      <c r="CQ21" s="2">
        <v>0</v>
      </c>
      <c r="CR21" s="3">
        <v>1</v>
      </c>
      <c r="CS21" s="2">
        <v>0</v>
      </c>
      <c r="CT21" s="2">
        <v>0</v>
      </c>
      <c r="CU21" s="2">
        <v>0</v>
      </c>
      <c r="CV21" s="2">
        <v>1</v>
      </c>
      <c r="CW21" s="2">
        <v>0</v>
      </c>
      <c r="CX21" s="2">
        <v>1</v>
      </c>
      <c r="CY21" s="3">
        <v>0</v>
      </c>
      <c r="CZ21" s="2">
        <v>0</v>
      </c>
      <c r="DA21" s="2">
        <v>0</v>
      </c>
      <c r="DB21" s="2">
        <v>0</v>
      </c>
      <c r="DC21" s="2">
        <v>0</v>
      </c>
      <c r="DD21" s="2">
        <v>0</v>
      </c>
      <c r="DE21" s="2">
        <v>0</v>
      </c>
      <c r="DF21" s="3">
        <v>0</v>
      </c>
      <c r="DG21" s="2">
        <v>0</v>
      </c>
      <c r="DH21" s="2">
        <v>0</v>
      </c>
      <c r="DI21" s="2">
        <v>0</v>
      </c>
      <c r="DJ21" s="2">
        <v>0</v>
      </c>
      <c r="DK21" s="2">
        <v>0</v>
      </c>
      <c r="DL21" s="2">
        <v>0</v>
      </c>
      <c r="DM21" s="3">
        <v>1</v>
      </c>
      <c r="DN21" s="2">
        <v>0</v>
      </c>
      <c r="DO21" s="2">
        <v>0</v>
      </c>
      <c r="DP21" s="2">
        <v>0</v>
      </c>
      <c r="DQ21" s="2">
        <v>0</v>
      </c>
      <c r="DR21" s="2">
        <v>0</v>
      </c>
      <c r="DS21" s="2">
        <v>0</v>
      </c>
      <c r="DT21" s="3">
        <v>1</v>
      </c>
      <c r="DU21" s="2">
        <v>0</v>
      </c>
      <c r="DV21" s="2">
        <v>0</v>
      </c>
      <c r="DW21" s="2">
        <v>0</v>
      </c>
      <c r="DX21" s="2">
        <v>1</v>
      </c>
      <c r="DY21" s="2">
        <v>1</v>
      </c>
      <c r="DZ21" s="2">
        <v>1</v>
      </c>
      <c r="EA21" s="3">
        <v>0</v>
      </c>
      <c r="EB21" s="2">
        <v>1</v>
      </c>
      <c r="EC21" s="2">
        <v>0</v>
      </c>
      <c r="ED21" s="2">
        <v>0</v>
      </c>
      <c r="EE21" s="2">
        <v>0</v>
      </c>
      <c r="EF21" s="2">
        <v>0</v>
      </c>
      <c r="EG21" s="2">
        <v>1</v>
      </c>
      <c r="EH21" s="3">
        <v>1</v>
      </c>
      <c r="EI21" s="2">
        <v>0</v>
      </c>
      <c r="EJ21" s="2">
        <v>0</v>
      </c>
      <c r="EK21" s="2">
        <v>0</v>
      </c>
      <c r="EL21" s="2">
        <v>0</v>
      </c>
      <c r="EM21" s="2">
        <v>1</v>
      </c>
      <c r="EN21" s="2">
        <v>0</v>
      </c>
      <c r="EO21" s="3">
        <v>1</v>
      </c>
      <c r="EP21" s="2">
        <v>0</v>
      </c>
      <c r="EQ21" s="2">
        <v>0</v>
      </c>
      <c r="ER21" s="2">
        <v>0</v>
      </c>
      <c r="ES21" s="2">
        <v>0</v>
      </c>
      <c r="ET21" s="2">
        <v>1</v>
      </c>
      <c r="EU21" s="2">
        <v>2</v>
      </c>
      <c r="EV21" s="3">
        <v>1</v>
      </c>
      <c r="EW21" s="2">
        <v>0</v>
      </c>
      <c r="EX21" s="2">
        <v>0</v>
      </c>
      <c r="EY21" s="2">
        <v>1</v>
      </c>
      <c r="EZ21" s="2">
        <v>2</v>
      </c>
      <c r="FA21" s="2">
        <v>2</v>
      </c>
      <c r="FB21" s="2">
        <v>2</v>
      </c>
      <c r="FC21" s="3">
        <v>0</v>
      </c>
      <c r="FD21" s="2">
        <v>0</v>
      </c>
      <c r="FE21" s="2">
        <v>0</v>
      </c>
      <c r="FF21" s="2">
        <v>0</v>
      </c>
      <c r="FG21" s="2">
        <v>0</v>
      </c>
      <c r="FH21" s="2">
        <v>0</v>
      </c>
      <c r="FI21" s="2">
        <v>2</v>
      </c>
      <c r="FJ21" s="3">
        <v>2</v>
      </c>
      <c r="FK21" s="2">
        <v>1</v>
      </c>
      <c r="FL21" s="2">
        <v>1</v>
      </c>
      <c r="FM21" s="2">
        <v>2</v>
      </c>
      <c r="FN21" s="2">
        <v>2</v>
      </c>
      <c r="FO21" s="2">
        <v>1</v>
      </c>
      <c r="FP21" s="2">
        <v>2</v>
      </c>
      <c r="FQ21" s="3">
        <v>2</v>
      </c>
      <c r="FR21" s="2">
        <v>1</v>
      </c>
      <c r="FS21" s="2">
        <v>1</v>
      </c>
      <c r="FT21" s="2">
        <v>1</v>
      </c>
      <c r="FU21" s="2">
        <v>1</v>
      </c>
      <c r="FV21" s="2">
        <v>1</v>
      </c>
      <c r="FW21" s="2">
        <v>1</v>
      </c>
      <c r="FX21" s="3">
        <v>1</v>
      </c>
      <c r="FY21" s="2">
        <v>1</v>
      </c>
      <c r="FZ21" s="2">
        <v>1</v>
      </c>
      <c r="GA21" s="2">
        <v>1</v>
      </c>
      <c r="GB21" s="2">
        <v>1</v>
      </c>
      <c r="GC21" s="2">
        <v>1</v>
      </c>
      <c r="GD21" s="2">
        <v>1</v>
      </c>
      <c r="GE21" s="3">
        <v>1</v>
      </c>
      <c r="GF21" s="2">
        <v>1</v>
      </c>
      <c r="GG21" s="2">
        <v>1</v>
      </c>
      <c r="GH21" s="2">
        <v>1</v>
      </c>
      <c r="GI21" s="2">
        <v>1</v>
      </c>
      <c r="GJ21" s="2">
        <v>1</v>
      </c>
      <c r="GK21" s="2">
        <v>1</v>
      </c>
      <c r="GL21" s="3">
        <v>1</v>
      </c>
      <c r="GM21" s="2">
        <v>1</v>
      </c>
      <c r="GN21" s="2">
        <v>1</v>
      </c>
      <c r="GO21" s="2">
        <v>1</v>
      </c>
      <c r="GP21" s="2">
        <v>0</v>
      </c>
      <c r="GQ21" s="2">
        <v>1</v>
      </c>
      <c r="GR21" s="2">
        <v>1</v>
      </c>
      <c r="GS21" s="3">
        <v>1</v>
      </c>
      <c r="GT21" s="2">
        <v>1</v>
      </c>
      <c r="GU21" s="2">
        <v>1</v>
      </c>
      <c r="GV21" s="2">
        <v>1</v>
      </c>
      <c r="GW21" s="2">
        <v>1</v>
      </c>
      <c r="GX21" s="2">
        <v>1</v>
      </c>
      <c r="GY21" s="2">
        <v>1</v>
      </c>
      <c r="GZ21" s="3">
        <v>1</v>
      </c>
      <c r="HA21" s="2">
        <v>1</v>
      </c>
      <c r="HB21" s="2">
        <v>1</v>
      </c>
      <c r="HC21" s="2">
        <v>1</v>
      </c>
      <c r="HD21" s="2">
        <v>1</v>
      </c>
      <c r="HE21" s="2">
        <v>1</v>
      </c>
      <c r="HF21" s="2">
        <v>1</v>
      </c>
      <c r="HG21" s="2">
        <v>1</v>
      </c>
      <c r="HH21" s="2">
        <v>1</v>
      </c>
      <c r="HI21" s="2">
        <v>1</v>
      </c>
      <c r="HJ21" s="2">
        <v>0</v>
      </c>
      <c r="HK21" s="2">
        <v>1</v>
      </c>
      <c r="HL21" s="2">
        <v>1</v>
      </c>
      <c r="HM21" s="2">
        <v>1</v>
      </c>
      <c r="HN21" s="2">
        <v>1</v>
      </c>
      <c r="HO21" s="91">
        <v>0</v>
      </c>
      <c r="HP21" s="2">
        <v>1</v>
      </c>
      <c r="HQ21" s="2">
        <v>1</v>
      </c>
      <c r="HR21" s="2">
        <v>1</v>
      </c>
      <c r="HS21" s="2">
        <v>1</v>
      </c>
      <c r="HT21" s="2">
        <v>1</v>
      </c>
      <c r="HU21" s="3">
        <v>1</v>
      </c>
    </row>
    <row r="22" spans="1:229">
      <c r="A22" s="2">
        <f>T22*N22</f>
        <v>0</v>
      </c>
      <c r="B22" s="2">
        <f>U22*N22</f>
        <v>0</v>
      </c>
      <c r="C22" s="2">
        <f>V22*N22</f>
        <v>0</v>
      </c>
      <c r="D22" s="2">
        <f>W22*N22</f>
        <v>0</v>
      </c>
      <c r="E22" s="2">
        <f>X22*N22</f>
        <v>0</v>
      </c>
      <c r="F22" s="2">
        <f>Y22*N22</f>
        <v>0</v>
      </c>
      <c r="G22" s="2">
        <f>Z22*N22</f>
        <v>0</v>
      </c>
      <c r="H22" s="242">
        <f>N22</f>
        <v>0.5</v>
      </c>
      <c r="I22" s="242">
        <f>N22</f>
        <v>0.5</v>
      </c>
      <c r="J22" s="242">
        <f>N22</f>
        <v>0.5</v>
      </c>
      <c r="K22" s="242">
        <f>N22</f>
        <v>0.5</v>
      </c>
      <c r="L22" s="242">
        <f>N22</f>
        <v>0.5</v>
      </c>
      <c r="M22" s="242">
        <f>N22</f>
        <v>0.5</v>
      </c>
      <c r="N22" s="242">
        <v>0.5</v>
      </c>
      <c r="O22" s="100" t="s">
        <v>2115</v>
      </c>
      <c r="P22" s="179">
        <f>(SUM(T22:Z22))</f>
        <v>0</v>
      </c>
      <c r="Q22" s="4">
        <v>7</v>
      </c>
      <c r="R22" s="4">
        <v>1</v>
      </c>
      <c r="S22" s="179">
        <f>P22-Q22</f>
        <v>-7</v>
      </c>
      <c r="AA22" s="2">
        <v>0</v>
      </c>
      <c r="AB22" s="2">
        <v>0</v>
      </c>
      <c r="AC22" s="2">
        <v>1</v>
      </c>
      <c r="AD22" s="2">
        <v>0</v>
      </c>
      <c r="AE22" s="2">
        <v>0</v>
      </c>
      <c r="AF22" s="2">
        <v>0</v>
      </c>
      <c r="AG22" s="3">
        <v>0</v>
      </c>
      <c r="AH22" s="2">
        <v>0</v>
      </c>
      <c r="AI22" s="2">
        <v>0</v>
      </c>
      <c r="AJ22" s="2">
        <v>0</v>
      </c>
      <c r="AK22" s="2">
        <v>1</v>
      </c>
      <c r="AL22" s="2">
        <v>1</v>
      </c>
      <c r="AM22" s="2">
        <v>0</v>
      </c>
      <c r="AN22" s="3">
        <v>0</v>
      </c>
      <c r="AO22" s="2">
        <v>0</v>
      </c>
      <c r="AP22" s="2">
        <v>0</v>
      </c>
      <c r="AQ22" s="2">
        <v>0</v>
      </c>
      <c r="AR22" s="2">
        <v>1</v>
      </c>
      <c r="AS22" s="2">
        <v>1</v>
      </c>
      <c r="AT22" s="2">
        <v>1</v>
      </c>
      <c r="AU22" s="3">
        <v>1</v>
      </c>
      <c r="AV22" s="2">
        <v>2</v>
      </c>
      <c r="AW22" s="2">
        <v>0</v>
      </c>
      <c r="AX22" s="2">
        <v>1</v>
      </c>
      <c r="AY22" s="2">
        <v>2</v>
      </c>
      <c r="AZ22" s="2">
        <v>0</v>
      </c>
      <c r="BA22" s="2">
        <v>1</v>
      </c>
      <c r="BB22" s="3">
        <v>1</v>
      </c>
      <c r="BC22" s="2">
        <v>0</v>
      </c>
      <c r="BD22" s="2">
        <v>0</v>
      </c>
      <c r="BE22" s="2">
        <v>1</v>
      </c>
      <c r="BF22" s="2">
        <v>1</v>
      </c>
      <c r="BG22" s="2">
        <v>1</v>
      </c>
      <c r="BH22" s="2">
        <v>1</v>
      </c>
      <c r="BI22" s="3">
        <v>1</v>
      </c>
      <c r="BJ22" s="2">
        <v>0</v>
      </c>
      <c r="BK22" s="2">
        <v>1</v>
      </c>
      <c r="BL22" s="2">
        <v>1</v>
      </c>
      <c r="BM22" s="2">
        <v>1</v>
      </c>
      <c r="BN22" s="2">
        <v>1</v>
      </c>
      <c r="BO22" s="2">
        <v>1</v>
      </c>
      <c r="BP22" s="3">
        <v>1</v>
      </c>
      <c r="BQ22" s="2">
        <v>0</v>
      </c>
      <c r="BR22" s="2">
        <v>0</v>
      </c>
      <c r="BS22" s="2">
        <v>3</v>
      </c>
      <c r="BT22" s="2">
        <v>3</v>
      </c>
      <c r="BU22" s="2">
        <v>3</v>
      </c>
      <c r="BV22" s="2">
        <v>3</v>
      </c>
      <c r="BW22" s="3">
        <v>3</v>
      </c>
      <c r="BX22" s="2">
        <v>0</v>
      </c>
      <c r="BY22" s="2">
        <v>0</v>
      </c>
      <c r="BZ22" s="2">
        <v>3</v>
      </c>
      <c r="CA22" s="2">
        <v>0</v>
      </c>
      <c r="CB22" s="2">
        <v>0</v>
      </c>
      <c r="CC22" s="2">
        <v>0</v>
      </c>
      <c r="CD22" s="3">
        <v>3</v>
      </c>
      <c r="CE22" s="2">
        <v>0</v>
      </c>
      <c r="CF22" s="2">
        <v>0</v>
      </c>
      <c r="CG22" s="2">
        <v>0</v>
      </c>
      <c r="CH22" s="2">
        <v>3</v>
      </c>
      <c r="CI22" s="2">
        <v>3</v>
      </c>
      <c r="CJ22" s="2">
        <v>0</v>
      </c>
      <c r="CK22" s="3">
        <v>0</v>
      </c>
      <c r="CL22" s="2">
        <v>0</v>
      </c>
      <c r="CM22" s="2">
        <v>0</v>
      </c>
      <c r="CN22" s="2">
        <v>0</v>
      </c>
      <c r="CO22" s="2">
        <v>0</v>
      </c>
      <c r="CP22" s="2">
        <v>0</v>
      </c>
      <c r="CQ22" s="2">
        <v>0</v>
      </c>
      <c r="CR22" s="3">
        <v>3</v>
      </c>
      <c r="CS22" s="2">
        <v>3</v>
      </c>
      <c r="CT22" s="2">
        <v>3</v>
      </c>
      <c r="CU22" s="2">
        <v>3</v>
      </c>
      <c r="CV22" s="2">
        <v>3</v>
      </c>
      <c r="CW22" s="2">
        <v>2</v>
      </c>
      <c r="CX22" s="2">
        <v>3</v>
      </c>
      <c r="CY22" s="3">
        <v>0</v>
      </c>
      <c r="CZ22" s="2">
        <v>0</v>
      </c>
      <c r="DA22" s="2">
        <v>0</v>
      </c>
      <c r="DB22" s="2">
        <v>0</v>
      </c>
      <c r="DC22" s="2">
        <v>3</v>
      </c>
      <c r="DD22" s="2">
        <v>3</v>
      </c>
      <c r="DE22" s="2">
        <v>3</v>
      </c>
      <c r="DF22" s="3">
        <v>3</v>
      </c>
      <c r="DG22" s="2">
        <v>0</v>
      </c>
      <c r="DH22" s="2">
        <v>0</v>
      </c>
      <c r="DI22" s="2">
        <v>0</v>
      </c>
      <c r="DJ22" s="2">
        <v>0</v>
      </c>
      <c r="DK22" s="2">
        <v>0</v>
      </c>
      <c r="DL22" s="2">
        <v>0</v>
      </c>
      <c r="DM22" s="3">
        <v>3</v>
      </c>
      <c r="DN22" s="2">
        <v>0</v>
      </c>
      <c r="DO22" s="2">
        <v>3</v>
      </c>
      <c r="DP22" s="2">
        <v>3</v>
      </c>
      <c r="DQ22" s="2">
        <v>3</v>
      </c>
      <c r="DR22" s="2">
        <v>3</v>
      </c>
      <c r="DS22" s="2">
        <v>3</v>
      </c>
      <c r="DT22" s="3">
        <v>3</v>
      </c>
      <c r="DU22" s="2">
        <v>3</v>
      </c>
      <c r="DV22" s="2">
        <v>0</v>
      </c>
      <c r="DW22" s="2">
        <v>3</v>
      </c>
      <c r="DX22" s="2">
        <v>3</v>
      </c>
      <c r="DY22" s="2">
        <v>3</v>
      </c>
      <c r="DZ22" s="2">
        <v>3</v>
      </c>
      <c r="EA22" s="3">
        <v>0</v>
      </c>
      <c r="EB22" s="2">
        <v>3</v>
      </c>
      <c r="EC22" s="2">
        <v>3</v>
      </c>
      <c r="ED22" s="2">
        <v>0</v>
      </c>
      <c r="EE22" s="2">
        <v>3</v>
      </c>
      <c r="EF22" s="2">
        <v>3</v>
      </c>
      <c r="EG22" s="2">
        <v>3</v>
      </c>
      <c r="EH22" s="3">
        <v>3</v>
      </c>
      <c r="EI22" s="2">
        <v>0</v>
      </c>
      <c r="EJ22" s="2">
        <v>0</v>
      </c>
      <c r="EK22" s="2">
        <v>0</v>
      </c>
      <c r="EL22" s="2">
        <v>3</v>
      </c>
      <c r="EM22" s="2">
        <v>3</v>
      </c>
      <c r="EN22" s="2">
        <v>3</v>
      </c>
      <c r="EO22" s="3">
        <v>3</v>
      </c>
      <c r="EP22" s="2">
        <v>0</v>
      </c>
      <c r="EQ22" s="2">
        <v>0</v>
      </c>
      <c r="ER22" s="2">
        <v>3</v>
      </c>
      <c r="ES22" s="2">
        <v>0</v>
      </c>
      <c r="ET22" s="2">
        <v>3</v>
      </c>
      <c r="EU22" s="2">
        <v>3</v>
      </c>
      <c r="EV22" s="3">
        <v>3</v>
      </c>
      <c r="EW22" s="2">
        <v>0</v>
      </c>
      <c r="EX22" s="2">
        <v>0</v>
      </c>
      <c r="EY22" s="2">
        <v>3</v>
      </c>
      <c r="EZ22" s="2">
        <v>3</v>
      </c>
      <c r="FA22" s="2">
        <v>3</v>
      </c>
      <c r="FB22" s="2">
        <v>3</v>
      </c>
      <c r="FC22" s="3">
        <v>3</v>
      </c>
      <c r="FD22" s="2">
        <v>0</v>
      </c>
      <c r="FE22" s="2">
        <v>0</v>
      </c>
      <c r="FF22" s="2">
        <v>0</v>
      </c>
      <c r="FG22" s="2">
        <v>0</v>
      </c>
      <c r="FH22" s="2">
        <v>0</v>
      </c>
      <c r="FI22" s="2">
        <v>3</v>
      </c>
      <c r="FJ22" s="3">
        <v>3</v>
      </c>
      <c r="FK22" s="2">
        <v>0</v>
      </c>
      <c r="FL22" s="2">
        <v>3</v>
      </c>
      <c r="FM22" s="2">
        <v>3</v>
      </c>
      <c r="FN22" s="2">
        <v>3</v>
      </c>
      <c r="FO22" s="2">
        <v>3</v>
      </c>
      <c r="FP22" s="2">
        <v>3</v>
      </c>
      <c r="FQ22" s="3">
        <v>3</v>
      </c>
      <c r="FR22" s="2">
        <v>2</v>
      </c>
      <c r="FS22" s="2">
        <v>2</v>
      </c>
      <c r="FT22" s="2">
        <v>2</v>
      </c>
      <c r="FU22" s="2">
        <v>2</v>
      </c>
      <c r="FV22" s="2">
        <v>2</v>
      </c>
      <c r="FW22" s="2">
        <v>2</v>
      </c>
      <c r="FX22" s="3">
        <v>2</v>
      </c>
      <c r="FY22" s="2">
        <v>2</v>
      </c>
      <c r="FZ22" s="2">
        <v>2</v>
      </c>
      <c r="GA22" s="2">
        <v>2</v>
      </c>
      <c r="GB22" s="2">
        <v>2</v>
      </c>
      <c r="GC22" s="2">
        <v>2</v>
      </c>
      <c r="GD22" s="2">
        <v>2</v>
      </c>
      <c r="GE22" s="3">
        <v>1</v>
      </c>
      <c r="GF22" s="2">
        <v>1</v>
      </c>
      <c r="GG22" s="2">
        <v>1</v>
      </c>
      <c r="GH22" s="2">
        <v>1</v>
      </c>
      <c r="GI22" s="2">
        <v>2</v>
      </c>
      <c r="GJ22" s="2">
        <v>2</v>
      </c>
      <c r="GK22" s="2">
        <v>2</v>
      </c>
      <c r="GL22" s="3">
        <v>2</v>
      </c>
      <c r="GM22" s="2">
        <v>0</v>
      </c>
      <c r="GN22" s="2">
        <v>1</v>
      </c>
      <c r="GO22" s="2">
        <v>1</v>
      </c>
      <c r="GP22" s="2">
        <v>1</v>
      </c>
      <c r="GQ22" s="2">
        <v>1</v>
      </c>
      <c r="GR22" s="2">
        <v>1</v>
      </c>
      <c r="GS22" s="3">
        <v>1</v>
      </c>
      <c r="GT22" s="2">
        <v>1</v>
      </c>
      <c r="GU22" s="2">
        <v>1</v>
      </c>
      <c r="GV22" s="2">
        <v>1</v>
      </c>
      <c r="GW22" s="2">
        <v>1</v>
      </c>
      <c r="GX22" s="2">
        <v>1</v>
      </c>
      <c r="GY22" s="2">
        <v>1</v>
      </c>
      <c r="GZ22" s="3">
        <v>0</v>
      </c>
      <c r="HA22" s="2">
        <v>1</v>
      </c>
      <c r="HB22" s="2">
        <v>1</v>
      </c>
      <c r="HC22" s="2">
        <v>1</v>
      </c>
      <c r="HD22" s="2">
        <v>1</v>
      </c>
      <c r="HE22" s="2">
        <v>1</v>
      </c>
      <c r="HF22" s="2">
        <v>1</v>
      </c>
      <c r="HG22" s="2">
        <v>1</v>
      </c>
      <c r="HH22" s="2">
        <v>1</v>
      </c>
      <c r="HI22" s="2">
        <v>1</v>
      </c>
      <c r="HJ22" s="2">
        <v>1</v>
      </c>
      <c r="HK22" s="2">
        <v>1</v>
      </c>
      <c r="HL22" s="2">
        <v>1</v>
      </c>
      <c r="HM22" s="2">
        <v>1</v>
      </c>
      <c r="HN22" s="2">
        <v>1</v>
      </c>
      <c r="HO22" s="91">
        <v>1</v>
      </c>
      <c r="HP22" s="2">
        <v>1</v>
      </c>
      <c r="HQ22" s="2">
        <v>1</v>
      </c>
      <c r="HR22" s="2">
        <v>1</v>
      </c>
      <c r="HS22" s="2">
        <v>1</v>
      </c>
      <c r="HT22" s="2">
        <v>1</v>
      </c>
      <c r="HU22" s="3">
        <v>1</v>
      </c>
    </row>
    <row r="23" spans="1:229" s="251" customFormat="1">
      <c r="A23" s="251">
        <f t="shared" ref="A23:A30" si="59">T23*N23</f>
        <v>0</v>
      </c>
      <c r="B23" s="251">
        <f t="shared" ref="B23:B30" si="60">U23*N23</f>
        <v>0</v>
      </c>
      <c r="C23" s="251">
        <f t="shared" ref="C23:C30" si="61">V23*N23</f>
        <v>0</v>
      </c>
      <c r="D23" s="251">
        <f t="shared" ref="D23:D30" si="62">W23*N23</f>
        <v>0</v>
      </c>
      <c r="E23" s="251">
        <f t="shared" ref="E23:E30" si="63">X23*N23</f>
        <v>0</v>
      </c>
      <c r="F23" s="251">
        <f t="shared" ref="F23:F30" si="64">Y23*N23</f>
        <v>0</v>
      </c>
      <c r="G23" s="251">
        <f t="shared" ref="G23:G30" si="65">Z23*N23</f>
        <v>0</v>
      </c>
      <c r="H23" s="318">
        <f t="shared" ref="H23:H30" si="66">N23</f>
        <v>3</v>
      </c>
      <c r="I23" s="318">
        <f t="shared" ref="I23:I30" si="67">N23</f>
        <v>3</v>
      </c>
      <c r="J23" s="318">
        <f t="shared" ref="J23:J30" si="68">N23</f>
        <v>3</v>
      </c>
      <c r="K23" s="318">
        <f t="shared" ref="K23:K30" si="69">N23</f>
        <v>3</v>
      </c>
      <c r="L23" s="318">
        <f t="shared" ref="L23:L30" si="70">N23</f>
        <v>3</v>
      </c>
      <c r="M23" s="318">
        <f t="shared" ref="M23:M30" si="71">N23</f>
        <v>3</v>
      </c>
      <c r="N23" s="318">
        <v>3</v>
      </c>
      <c r="O23" s="128" t="s">
        <v>9269</v>
      </c>
      <c r="P23" s="319">
        <f t="shared" ref="P23:P36" si="72">(SUM(T23:Z23))</f>
        <v>0</v>
      </c>
      <c r="Q23" s="320">
        <v>12</v>
      </c>
      <c r="R23" s="320">
        <v>1</v>
      </c>
      <c r="S23" s="319">
        <f>P23-Q23</f>
        <v>-12</v>
      </c>
      <c r="Z23" s="321"/>
      <c r="AA23" s="251">
        <v>0</v>
      </c>
      <c r="AB23" s="251">
        <v>0</v>
      </c>
      <c r="AC23" s="251">
        <v>2</v>
      </c>
      <c r="AD23" s="251">
        <v>0</v>
      </c>
      <c r="AE23" s="251">
        <v>0</v>
      </c>
      <c r="AF23" s="251">
        <v>0</v>
      </c>
      <c r="AG23" s="321">
        <v>0</v>
      </c>
      <c r="AH23" s="251">
        <v>0</v>
      </c>
      <c r="AI23" s="251">
        <v>0</v>
      </c>
      <c r="AJ23" s="251">
        <v>0</v>
      </c>
      <c r="AK23" s="251">
        <v>1</v>
      </c>
      <c r="AL23" s="251">
        <v>0</v>
      </c>
      <c r="AM23" s="251">
        <v>0</v>
      </c>
      <c r="AN23" s="321">
        <v>0</v>
      </c>
      <c r="AO23" s="251">
        <v>0</v>
      </c>
      <c r="AP23" s="251">
        <v>0</v>
      </c>
      <c r="AQ23" s="251">
        <v>0</v>
      </c>
      <c r="AR23" s="251">
        <v>0</v>
      </c>
      <c r="AS23" s="251">
        <v>0</v>
      </c>
      <c r="AT23" s="251">
        <v>1</v>
      </c>
      <c r="AU23" s="321">
        <v>6</v>
      </c>
      <c r="AV23" s="251">
        <v>8</v>
      </c>
      <c r="AW23" s="251">
        <v>1</v>
      </c>
      <c r="AX23" s="251">
        <v>0</v>
      </c>
      <c r="AY23" s="251">
        <v>2</v>
      </c>
      <c r="AZ23" s="251">
        <v>1</v>
      </c>
      <c r="BA23" s="251">
        <v>0</v>
      </c>
      <c r="BB23" s="321">
        <v>0.5</v>
      </c>
      <c r="BC23" s="251">
        <v>6</v>
      </c>
      <c r="BD23" s="251">
        <v>0</v>
      </c>
      <c r="BE23" s="251">
        <v>1</v>
      </c>
      <c r="BF23" s="251">
        <v>8</v>
      </c>
      <c r="BG23" s="251">
        <v>0</v>
      </c>
      <c r="BH23" s="251">
        <v>1</v>
      </c>
      <c r="BI23" s="321">
        <v>1</v>
      </c>
      <c r="BJ23" s="251">
        <v>0</v>
      </c>
      <c r="BK23" s="251">
        <v>1</v>
      </c>
      <c r="BL23" s="251">
        <v>0</v>
      </c>
      <c r="BM23" s="251">
        <v>0</v>
      </c>
      <c r="BN23" s="251">
        <v>5</v>
      </c>
      <c r="BO23" s="251">
        <v>3</v>
      </c>
      <c r="BP23" s="321">
        <v>0</v>
      </c>
      <c r="BQ23" s="251">
        <v>2.5</v>
      </c>
      <c r="BR23" s="251">
        <v>0</v>
      </c>
      <c r="BS23" s="251">
        <v>0</v>
      </c>
      <c r="BT23" s="251">
        <v>0</v>
      </c>
      <c r="BU23" s="251">
        <v>2</v>
      </c>
      <c r="BV23" s="251">
        <v>3</v>
      </c>
      <c r="BW23" s="321">
        <v>0</v>
      </c>
      <c r="BX23" s="251">
        <v>0</v>
      </c>
      <c r="BY23" s="251">
        <v>0</v>
      </c>
      <c r="BZ23" s="251">
        <v>0</v>
      </c>
      <c r="CA23" s="251">
        <v>3</v>
      </c>
      <c r="CB23" s="251">
        <v>8</v>
      </c>
      <c r="CC23" s="251">
        <v>1.5</v>
      </c>
      <c r="CD23" s="321">
        <v>0.5</v>
      </c>
      <c r="CE23" s="251">
        <v>0</v>
      </c>
      <c r="CF23" s="251">
        <v>0</v>
      </c>
      <c r="CG23" s="251">
        <v>0</v>
      </c>
      <c r="CH23" s="251">
        <v>0</v>
      </c>
      <c r="CI23" s="251">
        <v>0</v>
      </c>
      <c r="CJ23" s="251">
        <v>0</v>
      </c>
      <c r="CK23" s="321">
        <v>0</v>
      </c>
      <c r="CL23" s="251">
        <v>0</v>
      </c>
      <c r="CM23" s="251">
        <v>0</v>
      </c>
      <c r="CN23" s="251">
        <v>0</v>
      </c>
      <c r="CO23" s="251">
        <v>0</v>
      </c>
      <c r="CP23" s="251">
        <v>7</v>
      </c>
      <c r="CQ23" s="251">
        <v>0</v>
      </c>
      <c r="CR23" s="321">
        <v>0</v>
      </c>
      <c r="CS23" s="251">
        <v>0</v>
      </c>
      <c r="CT23" s="251">
        <v>0</v>
      </c>
      <c r="CU23" s="251">
        <v>0</v>
      </c>
      <c r="CV23" s="251">
        <v>0</v>
      </c>
      <c r="CW23" s="251">
        <v>1</v>
      </c>
      <c r="CX23" s="251">
        <v>0</v>
      </c>
      <c r="CY23" s="321">
        <v>0</v>
      </c>
      <c r="CZ23" s="251">
        <v>0</v>
      </c>
      <c r="DA23" s="251">
        <v>0</v>
      </c>
      <c r="DB23" s="251">
        <v>0</v>
      </c>
      <c r="DC23" s="251">
        <v>2</v>
      </c>
      <c r="DD23" s="251">
        <v>3</v>
      </c>
      <c r="DE23" s="251">
        <v>1</v>
      </c>
      <c r="DF23" s="321">
        <v>7</v>
      </c>
      <c r="DG23" s="251">
        <v>0</v>
      </c>
      <c r="DH23" s="251">
        <v>0</v>
      </c>
      <c r="DI23" s="251">
        <v>0</v>
      </c>
      <c r="DJ23" s="251">
        <v>0</v>
      </c>
      <c r="DK23" s="251">
        <v>0.5</v>
      </c>
      <c r="DL23" s="251">
        <v>0</v>
      </c>
      <c r="DM23" s="321">
        <v>0</v>
      </c>
      <c r="DN23" s="251">
        <v>0</v>
      </c>
      <c r="DO23" s="251">
        <v>0</v>
      </c>
      <c r="DP23" s="251">
        <v>0</v>
      </c>
      <c r="DQ23" s="251">
        <v>0</v>
      </c>
      <c r="DR23" s="251">
        <v>0</v>
      </c>
      <c r="DS23" s="251">
        <v>0</v>
      </c>
      <c r="DT23" s="321">
        <v>0</v>
      </c>
      <c r="DU23" s="251">
        <v>0</v>
      </c>
      <c r="DV23" s="251">
        <v>0</v>
      </c>
      <c r="DW23" s="251">
        <v>0</v>
      </c>
      <c r="DX23" s="251">
        <v>0</v>
      </c>
      <c r="DY23" s="251">
        <v>0</v>
      </c>
      <c r="DZ23" s="251">
        <v>0</v>
      </c>
      <c r="EA23" s="321">
        <v>0</v>
      </c>
      <c r="EB23" s="251">
        <v>0</v>
      </c>
      <c r="EC23" s="251">
        <v>0</v>
      </c>
      <c r="ED23" s="251">
        <v>0</v>
      </c>
      <c r="EE23" s="251">
        <v>0</v>
      </c>
      <c r="EF23" s="251">
        <v>0</v>
      </c>
      <c r="EG23" s="251">
        <v>0</v>
      </c>
      <c r="EH23" s="321">
        <v>0</v>
      </c>
      <c r="EI23" s="251">
        <v>0</v>
      </c>
      <c r="EJ23" s="251">
        <v>0</v>
      </c>
      <c r="EK23" s="251">
        <v>0</v>
      </c>
      <c r="EL23" s="251">
        <v>0</v>
      </c>
      <c r="EM23" s="251">
        <v>0</v>
      </c>
      <c r="EN23" s="251">
        <v>0</v>
      </c>
      <c r="EO23" s="321">
        <v>0</v>
      </c>
      <c r="EP23" s="251">
        <v>0</v>
      </c>
      <c r="EQ23" s="251">
        <v>0</v>
      </c>
      <c r="ER23" s="251">
        <v>0</v>
      </c>
      <c r="ES23" s="251">
        <v>0</v>
      </c>
      <c r="ET23" s="251">
        <v>0</v>
      </c>
      <c r="EU23" s="251">
        <v>0</v>
      </c>
      <c r="EV23" s="321">
        <v>0</v>
      </c>
      <c r="EW23" s="251">
        <v>0</v>
      </c>
      <c r="EX23" s="251">
        <v>0</v>
      </c>
      <c r="EY23" s="251">
        <v>0</v>
      </c>
      <c r="EZ23" s="251">
        <v>0</v>
      </c>
      <c r="FA23" s="251">
        <v>0</v>
      </c>
      <c r="FB23" s="251">
        <v>0</v>
      </c>
      <c r="FC23" s="321">
        <v>0</v>
      </c>
      <c r="FD23" s="251">
        <v>0</v>
      </c>
      <c r="FE23" s="251">
        <v>0</v>
      </c>
      <c r="FF23" s="251">
        <v>0</v>
      </c>
      <c r="FG23" s="251">
        <v>0</v>
      </c>
      <c r="FH23" s="251">
        <v>0</v>
      </c>
      <c r="FI23" s="251">
        <v>0</v>
      </c>
      <c r="FJ23" s="321">
        <v>0</v>
      </c>
      <c r="FK23" s="251">
        <v>0</v>
      </c>
      <c r="FL23" s="251">
        <v>0</v>
      </c>
      <c r="FM23" s="251">
        <v>0</v>
      </c>
      <c r="FN23" s="251">
        <v>0</v>
      </c>
      <c r="FO23" s="251">
        <v>0</v>
      </c>
      <c r="FP23" s="251">
        <v>0</v>
      </c>
      <c r="FQ23" s="321">
        <v>0</v>
      </c>
      <c r="FR23" s="251">
        <v>0</v>
      </c>
      <c r="FS23" s="251">
        <v>0</v>
      </c>
      <c r="FT23" s="251">
        <v>0</v>
      </c>
      <c r="FU23" s="251">
        <v>0</v>
      </c>
      <c r="FV23" s="251">
        <v>0</v>
      </c>
      <c r="FW23" s="251">
        <v>0</v>
      </c>
      <c r="FX23" s="321">
        <v>0</v>
      </c>
      <c r="FY23" s="251">
        <v>0</v>
      </c>
      <c r="FZ23" s="251">
        <v>0</v>
      </c>
      <c r="GA23" s="251">
        <v>0</v>
      </c>
      <c r="GB23" s="251">
        <v>0</v>
      </c>
      <c r="GC23" s="251">
        <v>0</v>
      </c>
      <c r="GD23" s="251">
        <v>0</v>
      </c>
      <c r="GE23" s="321">
        <v>0</v>
      </c>
      <c r="GF23" s="251">
        <v>0</v>
      </c>
      <c r="GG23" s="251">
        <v>0</v>
      </c>
      <c r="GH23" s="251">
        <v>0</v>
      </c>
      <c r="GI23" s="251">
        <v>0</v>
      </c>
      <c r="GJ23" s="251">
        <v>0</v>
      </c>
      <c r="GK23" s="251">
        <v>0</v>
      </c>
      <c r="GL23" s="321">
        <v>0</v>
      </c>
      <c r="GM23" s="251">
        <v>0</v>
      </c>
      <c r="GN23" s="251">
        <v>0</v>
      </c>
      <c r="GO23" s="251">
        <v>0</v>
      </c>
      <c r="GP23" s="251">
        <v>0</v>
      </c>
      <c r="GQ23" s="251">
        <v>0</v>
      </c>
      <c r="GR23" s="251">
        <v>0</v>
      </c>
      <c r="GS23" s="321">
        <v>0</v>
      </c>
      <c r="GT23" s="251">
        <v>0</v>
      </c>
      <c r="GU23" s="251">
        <v>0</v>
      </c>
      <c r="GV23" s="251">
        <v>0</v>
      </c>
      <c r="GW23" s="251">
        <v>0</v>
      </c>
      <c r="GX23" s="251">
        <v>0</v>
      </c>
      <c r="GY23" s="251">
        <v>0</v>
      </c>
      <c r="GZ23" s="321">
        <v>0</v>
      </c>
      <c r="HA23" s="251">
        <v>0</v>
      </c>
      <c r="HB23" s="251">
        <v>0</v>
      </c>
      <c r="HC23" s="251">
        <v>0</v>
      </c>
      <c r="HD23" s="251">
        <v>0</v>
      </c>
      <c r="HE23" s="251">
        <v>0</v>
      </c>
      <c r="HF23" s="251">
        <v>0</v>
      </c>
      <c r="HG23" s="251">
        <v>0</v>
      </c>
      <c r="HH23" s="251">
        <v>0</v>
      </c>
      <c r="HI23" s="251">
        <v>0</v>
      </c>
      <c r="HJ23" s="251">
        <v>0</v>
      </c>
      <c r="HK23" s="251">
        <v>0</v>
      </c>
      <c r="HL23" s="251">
        <v>0</v>
      </c>
      <c r="HM23" s="251">
        <v>0</v>
      </c>
      <c r="HN23" s="251">
        <v>0</v>
      </c>
      <c r="HO23" s="322">
        <v>0</v>
      </c>
      <c r="HP23" s="251">
        <v>0</v>
      </c>
      <c r="HQ23" s="251">
        <v>0</v>
      </c>
      <c r="HR23" s="251">
        <v>0</v>
      </c>
      <c r="HS23" s="251">
        <v>0</v>
      </c>
      <c r="HT23" s="251">
        <v>0</v>
      </c>
      <c r="HU23" s="321">
        <v>0</v>
      </c>
    </row>
    <row r="24" spans="1:229">
      <c r="A24" s="2">
        <f t="shared" si="59"/>
        <v>0</v>
      </c>
      <c r="B24" s="2">
        <f t="shared" si="60"/>
        <v>0</v>
      </c>
      <c r="C24" s="2">
        <f t="shared" si="61"/>
        <v>0</v>
      </c>
      <c r="D24" s="2">
        <f t="shared" si="62"/>
        <v>0</v>
      </c>
      <c r="E24" s="2">
        <f t="shared" si="63"/>
        <v>0</v>
      </c>
      <c r="F24" s="2">
        <f t="shared" si="64"/>
        <v>0</v>
      </c>
      <c r="G24" s="2">
        <f t="shared" si="65"/>
        <v>0</v>
      </c>
      <c r="H24" s="242">
        <f t="shared" si="66"/>
        <v>6</v>
      </c>
      <c r="I24" s="242">
        <f t="shared" si="67"/>
        <v>6</v>
      </c>
      <c r="J24" s="242">
        <f t="shared" si="68"/>
        <v>6</v>
      </c>
      <c r="K24" s="242">
        <f t="shared" si="69"/>
        <v>6</v>
      </c>
      <c r="L24" s="242">
        <f t="shared" si="70"/>
        <v>6</v>
      </c>
      <c r="M24" s="242">
        <f t="shared" si="71"/>
        <v>6</v>
      </c>
      <c r="N24" s="242">
        <v>6</v>
      </c>
      <c r="O24" s="248" t="s">
        <v>9152</v>
      </c>
      <c r="P24" s="179">
        <f t="shared" si="72"/>
        <v>0</v>
      </c>
      <c r="Q24" s="4">
        <f>R24*5</f>
        <v>5</v>
      </c>
      <c r="R24" s="4">
        <v>1</v>
      </c>
      <c r="S24" s="179">
        <f t="shared" ref="S24:S25" si="73">P24-Q24</f>
        <v>-5</v>
      </c>
      <c r="AA24" s="2">
        <v>0</v>
      </c>
      <c r="AB24" s="2">
        <v>0</v>
      </c>
      <c r="AC24" s="2">
        <v>0</v>
      </c>
      <c r="AD24" s="2">
        <v>3</v>
      </c>
      <c r="AE24" s="2">
        <v>0</v>
      </c>
      <c r="AF24" s="2">
        <v>0</v>
      </c>
      <c r="AG24" s="3">
        <v>0</v>
      </c>
      <c r="AH24" s="2">
        <v>0</v>
      </c>
      <c r="AI24" s="2">
        <v>0</v>
      </c>
      <c r="AJ24" s="2">
        <v>0</v>
      </c>
      <c r="AK24" s="2">
        <v>2</v>
      </c>
      <c r="AL24" s="2">
        <v>0</v>
      </c>
      <c r="AM24" s="2">
        <v>0</v>
      </c>
      <c r="AN24" s="3">
        <v>0</v>
      </c>
      <c r="AO24" s="2">
        <v>0</v>
      </c>
      <c r="AP24" s="2">
        <v>0</v>
      </c>
      <c r="AQ24" s="2">
        <v>0</v>
      </c>
      <c r="AR24" s="2">
        <v>8</v>
      </c>
      <c r="AS24" s="2">
        <v>2</v>
      </c>
      <c r="AT24" s="2">
        <v>1</v>
      </c>
      <c r="AU24" s="3">
        <v>0</v>
      </c>
      <c r="AV24" s="2">
        <v>0</v>
      </c>
      <c r="AW24" s="2">
        <v>0</v>
      </c>
      <c r="AX24" s="2">
        <v>0</v>
      </c>
      <c r="AY24" s="2">
        <v>0</v>
      </c>
      <c r="AZ24" s="2">
        <v>0</v>
      </c>
      <c r="BA24" s="2">
        <v>0</v>
      </c>
      <c r="BB24" s="3">
        <v>6</v>
      </c>
      <c r="BC24" s="2">
        <v>0</v>
      </c>
      <c r="BD24" s="2">
        <v>0</v>
      </c>
      <c r="BE24" s="2">
        <v>0</v>
      </c>
      <c r="BF24" s="2">
        <v>1</v>
      </c>
      <c r="BG24" s="2">
        <v>4</v>
      </c>
      <c r="BH24" s="2">
        <v>1</v>
      </c>
      <c r="BI24" s="3">
        <v>0</v>
      </c>
      <c r="BJ24" s="2">
        <v>0</v>
      </c>
      <c r="BK24" s="2">
        <v>0</v>
      </c>
      <c r="BL24" s="2">
        <v>0.5</v>
      </c>
      <c r="BM24" s="2">
        <v>0</v>
      </c>
      <c r="BN24" s="2">
        <v>0</v>
      </c>
      <c r="BO24" s="2">
        <v>0</v>
      </c>
      <c r="BP24" s="3">
        <v>0</v>
      </c>
      <c r="BQ24" s="2">
        <v>2</v>
      </c>
      <c r="BR24" s="2">
        <v>4</v>
      </c>
      <c r="BS24" s="2">
        <v>0</v>
      </c>
      <c r="BT24" s="2">
        <v>1.5</v>
      </c>
      <c r="BU24" s="2">
        <v>3.5</v>
      </c>
      <c r="BV24" s="2">
        <v>1</v>
      </c>
      <c r="BW24" s="3">
        <v>1</v>
      </c>
      <c r="BX24" s="2">
        <v>2</v>
      </c>
      <c r="BY24" s="2">
        <v>0</v>
      </c>
      <c r="BZ24" s="2">
        <v>0</v>
      </c>
      <c r="CA24" s="2">
        <v>1</v>
      </c>
      <c r="CB24" s="2">
        <v>1</v>
      </c>
      <c r="CC24" s="2">
        <v>4</v>
      </c>
      <c r="CD24" s="3">
        <v>2</v>
      </c>
      <c r="CE24" s="2">
        <v>5</v>
      </c>
      <c r="CF24" s="2">
        <v>6</v>
      </c>
      <c r="CG24" s="2">
        <v>2</v>
      </c>
      <c r="CH24" s="2">
        <v>1</v>
      </c>
      <c r="CI24" s="2">
        <v>0</v>
      </c>
      <c r="CJ24" s="2">
        <v>0</v>
      </c>
      <c r="CK24" s="3">
        <v>0</v>
      </c>
      <c r="CL24" s="2">
        <v>0</v>
      </c>
      <c r="CM24" s="2">
        <v>0</v>
      </c>
      <c r="CN24" s="2">
        <v>0</v>
      </c>
      <c r="CO24" s="2">
        <v>0</v>
      </c>
      <c r="CP24" s="2">
        <v>0</v>
      </c>
      <c r="CQ24" s="2">
        <v>3</v>
      </c>
      <c r="CR24" s="3">
        <v>8</v>
      </c>
      <c r="CS24" s="2">
        <v>2.5</v>
      </c>
      <c r="CT24" s="2">
        <v>3</v>
      </c>
      <c r="CU24" s="2">
        <v>14</v>
      </c>
      <c r="CV24" s="2">
        <v>7</v>
      </c>
      <c r="CW24" s="2">
        <v>5</v>
      </c>
      <c r="CX24" s="2">
        <v>6</v>
      </c>
      <c r="CY24" s="3">
        <v>0</v>
      </c>
      <c r="CZ24" s="2">
        <v>0</v>
      </c>
      <c r="DA24" s="2">
        <v>0</v>
      </c>
      <c r="DB24" s="2">
        <v>0</v>
      </c>
      <c r="DC24" s="2">
        <v>3</v>
      </c>
      <c r="DD24" s="2">
        <v>6</v>
      </c>
      <c r="DE24" s="2">
        <v>8</v>
      </c>
      <c r="DF24" s="3">
        <v>8</v>
      </c>
      <c r="DG24" s="2">
        <v>0</v>
      </c>
      <c r="DH24" s="2">
        <v>0</v>
      </c>
      <c r="DI24" s="2">
        <v>0</v>
      </c>
      <c r="DJ24" s="2">
        <v>0</v>
      </c>
      <c r="DK24" s="2">
        <v>0</v>
      </c>
      <c r="DL24" s="2">
        <v>4</v>
      </c>
      <c r="DM24" s="3">
        <v>3</v>
      </c>
      <c r="DN24" s="2">
        <v>0</v>
      </c>
      <c r="DO24" s="2">
        <v>2</v>
      </c>
      <c r="DP24" s="2">
        <v>4</v>
      </c>
      <c r="DQ24" s="2">
        <v>44</v>
      </c>
      <c r="DR24" s="2">
        <v>0</v>
      </c>
      <c r="DS24" s="2">
        <v>4</v>
      </c>
      <c r="DT24" s="3">
        <v>4</v>
      </c>
      <c r="DU24" s="2">
        <v>0</v>
      </c>
      <c r="DV24" s="2">
        <v>0</v>
      </c>
      <c r="DW24" s="2">
        <v>0</v>
      </c>
      <c r="DX24" s="2">
        <v>4</v>
      </c>
      <c r="DY24" s="2">
        <v>11</v>
      </c>
      <c r="DZ24" s="2">
        <v>0</v>
      </c>
      <c r="EA24" s="3">
        <v>0</v>
      </c>
      <c r="EB24" s="2">
        <v>0</v>
      </c>
      <c r="EC24" s="2">
        <v>0</v>
      </c>
      <c r="ED24" s="2">
        <v>0</v>
      </c>
      <c r="EE24" s="2">
        <v>0</v>
      </c>
      <c r="EF24" s="2">
        <v>15</v>
      </c>
      <c r="EG24" s="2">
        <v>0</v>
      </c>
      <c r="EH24" s="3">
        <v>0</v>
      </c>
      <c r="EI24" s="2">
        <v>0</v>
      </c>
      <c r="EJ24" s="2">
        <v>0</v>
      </c>
      <c r="EK24" s="2">
        <v>0</v>
      </c>
      <c r="EL24" s="2">
        <v>0</v>
      </c>
      <c r="EM24" s="2">
        <v>0</v>
      </c>
      <c r="EN24" s="2">
        <v>3</v>
      </c>
      <c r="EO24" s="3">
        <v>0</v>
      </c>
      <c r="EP24" s="2">
        <v>0</v>
      </c>
      <c r="EQ24" s="2">
        <v>48</v>
      </c>
      <c r="ER24" s="2">
        <v>0</v>
      </c>
      <c r="ES24" s="2">
        <v>0</v>
      </c>
      <c r="ET24" s="2">
        <v>0</v>
      </c>
      <c r="EU24" s="2">
        <v>0</v>
      </c>
      <c r="EV24" s="3">
        <v>0</v>
      </c>
      <c r="EW24" s="2">
        <v>0</v>
      </c>
      <c r="EX24" s="2">
        <v>0</v>
      </c>
      <c r="EY24" s="2">
        <v>0</v>
      </c>
      <c r="EZ24" s="2">
        <v>0</v>
      </c>
      <c r="FA24" s="2">
        <v>0</v>
      </c>
      <c r="FB24" s="2">
        <v>0</v>
      </c>
      <c r="FC24" s="3">
        <v>0</v>
      </c>
      <c r="FD24" s="2">
        <v>0</v>
      </c>
      <c r="FE24" s="2">
        <v>0</v>
      </c>
      <c r="FF24" s="2">
        <v>0</v>
      </c>
      <c r="FG24" s="2">
        <v>0</v>
      </c>
      <c r="FH24" s="2">
        <v>0</v>
      </c>
      <c r="FI24" s="2">
        <v>0</v>
      </c>
      <c r="FJ24" s="3">
        <v>0</v>
      </c>
      <c r="FK24" s="2">
        <v>0</v>
      </c>
      <c r="FL24" s="2">
        <v>0</v>
      </c>
      <c r="FM24" s="2">
        <v>0</v>
      </c>
      <c r="FN24" s="2">
        <v>0</v>
      </c>
      <c r="FO24" s="2">
        <v>0</v>
      </c>
      <c r="FP24" s="2">
        <v>0</v>
      </c>
      <c r="FQ24" s="3">
        <v>0</v>
      </c>
      <c r="FR24" s="2">
        <v>0</v>
      </c>
      <c r="FS24" s="2">
        <v>0</v>
      </c>
      <c r="FT24" s="2">
        <v>0</v>
      </c>
      <c r="FU24" s="2">
        <v>0</v>
      </c>
      <c r="FV24" s="2">
        <v>0</v>
      </c>
      <c r="FW24" s="2">
        <v>0</v>
      </c>
      <c r="FX24" s="3">
        <v>0</v>
      </c>
      <c r="FY24" s="2">
        <v>0</v>
      </c>
      <c r="FZ24" s="2">
        <v>0</v>
      </c>
      <c r="GA24" s="2">
        <v>0</v>
      </c>
      <c r="GB24" s="2">
        <v>0</v>
      </c>
      <c r="GC24" s="2">
        <v>0</v>
      </c>
      <c r="GD24" s="2">
        <v>0</v>
      </c>
      <c r="GE24" s="3">
        <v>0</v>
      </c>
      <c r="GF24" s="2">
        <v>0</v>
      </c>
      <c r="GG24" s="2">
        <v>0</v>
      </c>
      <c r="GH24" s="2">
        <v>0</v>
      </c>
      <c r="GI24" s="2">
        <v>0</v>
      </c>
      <c r="GJ24" s="2">
        <v>0</v>
      </c>
      <c r="GK24" s="2">
        <v>0</v>
      </c>
      <c r="GL24" s="3">
        <v>0</v>
      </c>
      <c r="GM24" s="2">
        <v>0</v>
      </c>
      <c r="GN24" s="2">
        <v>0</v>
      </c>
      <c r="GO24" s="2">
        <v>0</v>
      </c>
      <c r="GP24" s="2">
        <v>0</v>
      </c>
      <c r="GQ24" s="2">
        <v>0</v>
      </c>
      <c r="GR24" s="2">
        <v>0</v>
      </c>
      <c r="GS24" s="3">
        <v>0</v>
      </c>
      <c r="GT24" s="2">
        <v>0</v>
      </c>
      <c r="GU24" s="2">
        <v>0</v>
      </c>
      <c r="GV24" s="2">
        <v>0</v>
      </c>
      <c r="GW24" s="2">
        <v>0</v>
      </c>
      <c r="GX24" s="2">
        <v>0</v>
      </c>
      <c r="GY24" s="2">
        <v>0</v>
      </c>
      <c r="GZ24" s="3">
        <v>0</v>
      </c>
      <c r="HA24" s="2">
        <v>0</v>
      </c>
      <c r="HB24" s="2">
        <v>0</v>
      </c>
      <c r="HC24" s="2">
        <v>0</v>
      </c>
      <c r="HD24" s="2">
        <v>0</v>
      </c>
      <c r="HE24" s="2">
        <v>0</v>
      </c>
      <c r="HF24" s="2">
        <v>0</v>
      </c>
      <c r="HG24" s="2">
        <v>0</v>
      </c>
      <c r="HH24" s="2">
        <v>0</v>
      </c>
      <c r="HI24" s="2">
        <v>0</v>
      </c>
      <c r="HJ24" s="2">
        <v>0</v>
      </c>
      <c r="HK24" s="2">
        <v>0</v>
      </c>
      <c r="HL24" s="2">
        <v>0</v>
      </c>
      <c r="HM24" s="2">
        <v>0</v>
      </c>
      <c r="HN24" s="2">
        <v>0</v>
      </c>
      <c r="HO24" s="91">
        <v>0</v>
      </c>
      <c r="HP24" s="2">
        <v>0</v>
      </c>
      <c r="HQ24" s="2">
        <v>0</v>
      </c>
      <c r="HR24" s="2">
        <v>0</v>
      </c>
      <c r="HS24" s="2">
        <v>0</v>
      </c>
      <c r="HT24" s="2">
        <v>0</v>
      </c>
      <c r="HU24" s="3">
        <v>0</v>
      </c>
    </row>
    <row r="25" spans="1:229">
      <c r="A25" s="2">
        <f>T25*N25</f>
        <v>0</v>
      </c>
      <c r="B25" s="2">
        <f>U25*N25</f>
        <v>0</v>
      </c>
      <c r="C25" s="2">
        <f>V25*N25</f>
        <v>0</v>
      </c>
      <c r="D25" s="2">
        <f>W25*N25</f>
        <v>0</v>
      </c>
      <c r="E25" s="2">
        <f>X25*N25</f>
        <v>0</v>
      </c>
      <c r="F25" s="2">
        <f>Y25*N25</f>
        <v>0</v>
      </c>
      <c r="G25" s="2">
        <f>Z25*N25</f>
        <v>0</v>
      </c>
      <c r="H25" s="242">
        <f>N25</f>
        <v>50</v>
      </c>
      <c r="I25" s="242">
        <f>N25</f>
        <v>50</v>
      </c>
      <c r="J25" s="242">
        <f>N25</f>
        <v>50</v>
      </c>
      <c r="K25" s="242">
        <f>N25</f>
        <v>50</v>
      </c>
      <c r="L25" s="242">
        <f>N25</f>
        <v>50</v>
      </c>
      <c r="M25" s="242">
        <f>N25</f>
        <v>50</v>
      </c>
      <c r="N25" s="242">
        <v>50</v>
      </c>
      <c r="O25" s="100" t="s">
        <v>9521</v>
      </c>
      <c r="P25" s="179">
        <v>1</v>
      </c>
      <c r="Q25" s="4">
        <v>1</v>
      </c>
      <c r="R25" s="4">
        <v>1</v>
      </c>
      <c r="S25" s="179">
        <f t="shared" si="73"/>
        <v>0</v>
      </c>
      <c r="AA25" s="2">
        <v>0</v>
      </c>
      <c r="AB25" s="2">
        <v>0</v>
      </c>
      <c r="AC25" s="2">
        <v>0</v>
      </c>
      <c r="AD25" s="2">
        <v>0</v>
      </c>
      <c r="AE25" s="2">
        <v>0.25</v>
      </c>
      <c r="AF25" s="2">
        <v>0</v>
      </c>
      <c r="AG25" s="3">
        <v>0</v>
      </c>
      <c r="BJ25" s="2">
        <v>0</v>
      </c>
      <c r="BK25" s="2">
        <v>0</v>
      </c>
      <c r="BL25" s="2">
        <v>0</v>
      </c>
      <c r="BM25" s="2">
        <v>0</v>
      </c>
      <c r="BN25" s="2">
        <v>0</v>
      </c>
      <c r="BO25" s="2">
        <v>1</v>
      </c>
      <c r="BP25" s="3">
        <v>0</v>
      </c>
      <c r="BQ25" s="2">
        <v>0</v>
      </c>
      <c r="BR25" s="2">
        <v>0</v>
      </c>
      <c r="BS25" s="2">
        <v>0</v>
      </c>
      <c r="BT25" s="2">
        <v>0</v>
      </c>
      <c r="BU25" s="2">
        <v>0</v>
      </c>
      <c r="BV25" s="2">
        <v>0</v>
      </c>
      <c r="BW25" s="3">
        <v>1</v>
      </c>
      <c r="BX25" s="2">
        <v>0</v>
      </c>
      <c r="BY25" s="2">
        <v>0</v>
      </c>
      <c r="BZ25" s="2">
        <v>0</v>
      </c>
      <c r="CA25" s="2">
        <v>0</v>
      </c>
      <c r="CB25" s="2">
        <v>0</v>
      </c>
      <c r="CC25" s="2">
        <v>0</v>
      </c>
      <c r="CD25" s="3">
        <v>1</v>
      </c>
      <c r="CE25" s="2">
        <v>0</v>
      </c>
      <c r="CF25" s="2">
        <v>0</v>
      </c>
      <c r="CG25" s="2">
        <v>0</v>
      </c>
      <c r="CH25" s="2">
        <v>0</v>
      </c>
      <c r="CI25" s="2">
        <v>0</v>
      </c>
      <c r="CJ25" s="2">
        <v>0</v>
      </c>
      <c r="CK25" s="3">
        <v>0</v>
      </c>
      <c r="CL25" s="2">
        <v>0</v>
      </c>
      <c r="CM25" s="2">
        <v>0</v>
      </c>
      <c r="CN25" s="2">
        <v>0</v>
      </c>
      <c r="CO25" s="2">
        <v>0</v>
      </c>
      <c r="CP25" s="2">
        <v>0</v>
      </c>
      <c r="CQ25" s="2">
        <v>1</v>
      </c>
      <c r="CR25" s="3">
        <v>0</v>
      </c>
      <c r="CS25" s="2">
        <v>0</v>
      </c>
      <c r="CT25" s="2">
        <v>0</v>
      </c>
      <c r="CU25" s="2">
        <v>0</v>
      </c>
      <c r="CV25" s="2">
        <v>0</v>
      </c>
      <c r="CW25" s="2">
        <v>0</v>
      </c>
      <c r="CX25" s="2">
        <v>0</v>
      </c>
      <c r="CY25" s="3">
        <v>0</v>
      </c>
      <c r="CZ25" s="2">
        <v>0</v>
      </c>
      <c r="DA25" s="2">
        <v>0</v>
      </c>
      <c r="DB25" s="2">
        <v>0</v>
      </c>
      <c r="DC25" s="2">
        <v>1</v>
      </c>
      <c r="DD25" s="2">
        <v>0</v>
      </c>
      <c r="DE25" s="2">
        <v>0</v>
      </c>
      <c r="DF25" s="3">
        <v>0</v>
      </c>
      <c r="DG25" s="2">
        <v>0</v>
      </c>
      <c r="DH25" s="2">
        <v>0</v>
      </c>
      <c r="DI25" s="2">
        <v>0</v>
      </c>
      <c r="DJ25" s="2">
        <v>0</v>
      </c>
      <c r="DK25" s="2">
        <v>0</v>
      </c>
      <c r="DL25" s="2">
        <v>0</v>
      </c>
      <c r="DM25" s="3">
        <v>2</v>
      </c>
      <c r="DN25" s="2">
        <v>0</v>
      </c>
      <c r="DO25" s="2">
        <v>0</v>
      </c>
      <c r="DP25" s="2">
        <v>0</v>
      </c>
      <c r="DQ25" s="2">
        <v>0</v>
      </c>
      <c r="DR25" s="2">
        <v>0</v>
      </c>
      <c r="DS25" s="2">
        <v>0</v>
      </c>
      <c r="DT25" s="3">
        <v>0</v>
      </c>
      <c r="DU25" s="2">
        <v>0</v>
      </c>
      <c r="DV25" s="2">
        <v>0</v>
      </c>
      <c r="DW25" s="2">
        <v>0</v>
      </c>
      <c r="DX25" s="2">
        <v>0</v>
      </c>
      <c r="DY25" s="2">
        <v>0</v>
      </c>
      <c r="DZ25" s="2">
        <v>0</v>
      </c>
      <c r="EA25" s="3">
        <v>0</v>
      </c>
      <c r="EB25" s="2">
        <v>0</v>
      </c>
      <c r="EC25" s="2">
        <v>0</v>
      </c>
      <c r="ED25" s="2">
        <v>0</v>
      </c>
      <c r="EE25" s="2">
        <v>0</v>
      </c>
      <c r="EF25" s="2">
        <v>0</v>
      </c>
      <c r="EG25" s="2">
        <v>0</v>
      </c>
      <c r="EH25" s="3">
        <v>0</v>
      </c>
      <c r="EI25" s="2">
        <v>0</v>
      </c>
      <c r="EJ25" s="2">
        <v>0</v>
      </c>
      <c r="EK25" s="2">
        <v>0</v>
      </c>
      <c r="EL25" s="2">
        <v>0</v>
      </c>
      <c r="EM25" s="2">
        <v>0</v>
      </c>
      <c r="EN25" s="2">
        <v>1</v>
      </c>
      <c r="EO25" s="3">
        <v>0</v>
      </c>
      <c r="EP25" s="2">
        <v>0</v>
      </c>
      <c r="EQ25" s="2">
        <v>0</v>
      </c>
      <c r="ER25" s="2">
        <v>0</v>
      </c>
      <c r="ES25" s="2">
        <v>0</v>
      </c>
      <c r="ET25" s="2">
        <v>0</v>
      </c>
      <c r="EU25" s="2">
        <v>0</v>
      </c>
      <c r="EV25" s="3">
        <v>2</v>
      </c>
      <c r="EW25" s="2">
        <v>0</v>
      </c>
      <c r="EX25" s="2">
        <v>0</v>
      </c>
      <c r="EY25" s="2">
        <v>0</v>
      </c>
      <c r="EZ25" s="2">
        <v>0</v>
      </c>
      <c r="FA25" s="2">
        <v>0</v>
      </c>
      <c r="FB25" s="2">
        <v>0</v>
      </c>
      <c r="FC25" s="3">
        <v>0</v>
      </c>
      <c r="FD25" s="2">
        <v>0</v>
      </c>
      <c r="FE25" s="2">
        <v>0</v>
      </c>
      <c r="FF25" s="2">
        <v>0</v>
      </c>
      <c r="FG25" s="2">
        <v>0</v>
      </c>
      <c r="FH25" s="2">
        <v>0</v>
      </c>
      <c r="FI25" s="2">
        <v>0</v>
      </c>
      <c r="FJ25" s="3">
        <v>0</v>
      </c>
      <c r="FK25" s="2">
        <v>0</v>
      </c>
      <c r="FL25" s="2">
        <v>0</v>
      </c>
      <c r="FM25" s="2">
        <v>0</v>
      </c>
      <c r="FN25" s="2">
        <v>0</v>
      </c>
      <c r="FO25" s="2">
        <v>0</v>
      </c>
      <c r="FP25" s="2">
        <v>0</v>
      </c>
      <c r="FQ25" s="3">
        <v>0</v>
      </c>
      <c r="FR25" s="2">
        <v>0</v>
      </c>
      <c r="FS25" s="2">
        <v>0</v>
      </c>
      <c r="FT25" s="2">
        <v>0</v>
      </c>
      <c r="FU25" s="2">
        <v>0</v>
      </c>
      <c r="FV25" s="2">
        <v>0</v>
      </c>
      <c r="FW25" s="2">
        <v>0</v>
      </c>
      <c r="FX25" s="3">
        <v>0</v>
      </c>
      <c r="FY25" s="2">
        <v>0</v>
      </c>
      <c r="FZ25" s="2">
        <v>0</v>
      </c>
      <c r="GA25" s="2">
        <v>0</v>
      </c>
      <c r="GB25" s="2">
        <v>0</v>
      </c>
      <c r="GC25" s="2">
        <v>0</v>
      </c>
      <c r="GD25" s="2">
        <v>0</v>
      </c>
      <c r="GE25" s="3">
        <v>0</v>
      </c>
      <c r="GF25" s="2">
        <v>0</v>
      </c>
      <c r="GG25" s="2">
        <v>0</v>
      </c>
      <c r="GH25" s="2">
        <v>0</v>
      </c>
      <c r="GI25" s="2">
        <v>0</v>
      </c>
      <c r="GJ25" s="2">
        <v>0</v>
      </c>
      <c r="GK25" s="2">
        <v>0</v>
      </c>
      <c r="GL25" s="3">
        <v>0</v>
      </c>
      <c r="GM25" s="2">
        <v>0</v>
      </c>
      <c r="GN25" s="2">
        <v>0</v>
      </c>
      <c r="GO25" s="2">
        <v>0</v>
      </c>
      <c r="GP25" s="2">
        <v>0</v>
      </c>
      <c r="GQ25" s="2">
        <v>0</v>
      </c>
      <c r="GR25" s="2">
        <v>0</v>
      </c>
      <c r="GS25" s="3">
        <v>0</v>
      </c>
      <c r="GT25" s="2">
        <v>0</v>
      </c>
      <c r="GU25" s="2">
        <v>0</v>
      </c>
      <c r="GV25" s="2">
        <v>0</v>
      </c>
      <c r="GW25" s="2">
        <v>0</v>
      </c>
      <c r="GX25" s="2">
        <v>0</v>
      </c>
      <c r="GY25" s="2">
        <v>0</v>
      </c>
      <c r="GZ25" s="3">
        <v>0</v>
      </c>
      <c r="HA25" s="2">
        <v>0</v>
      </c>
      <c r="HB25" s="2">
        <v>0</v>
      </c>
      <c r="HC25" s="2">
        <v>0</v>
      </c>
      <c r="HD25" s="2">
        <v>0</v>
      </c>
      <c r="HE25" s="2">
        <v>0</v>
      </c>
      <c r="HF25" s="2">
        <v>0</v>
      </c>
      <c r="HG25" s="2">
        <v>0</v>
      </c>
      <c r="HH25" s="2">
        <v>0</v>
      </c>
      <c r="HI25" s="2">
        <v>0</v>
      </c>
      <c r="HJ25" s="2">
        <v>0</v>
      </c>
      <c r="HK25" s="2">
        <v>0</v>
      </c>
      <c r="HL25" s="2">
        <v>0</v>
      </c>
      <c r="HM25" s="2">
        <v>0</v>
      </c>
      <c r="HN25" s="2">
        <v>0</v>
      </c>
      <c r="HO25" s="91">
        <v>0</v>
      </c>
      <c r="HP25" s="2">
        <v>0</v>
      </c>
      <c r="HQ25" s="2">
        <v>0</v>
      </c>
      <c r="HR25" s="2">
        <v>0</v>
      </c>
      <c r="HS25" s="2">
        <v>0</v>
      </c>
      <c r="HT25" s="2">
        <v>0</v>
      </c>
      <c r="HU25" s="3">
        <v>0</v>
      </c>
    </row>
    <row r="26" spans="1:229">
      <c r="A26" s="2">
        <f>T26*N26</f>
        <v>0</v>
      </c>
      <c r="B26" s="2">
        <f>U26*N26</f>
        <v>0</v>
      </c>
      <c r="C26" s="2">
        <f>V26*N26</f>
        <v>0</v>
      </c>
      <c r="D26" s="2">
        <f>W26*N26</f>
        <v>0</v>
      </c>
      <c r="E26" s="2">
        <f>X26*N26</f>
        <v>0</v>
      </c>
      <c r="F26" s="2">
        <f>Y26*N26</f>
        <v>0</v>
      </c>
      <c r="G26" s="2">
        <f>Z26*N26</f>
        <v>0</v>
      </c>
      <c r="H26" s="242">
        <f>N26</f>
        <v>0.5</v>
      </c>
      <c r="I26" s="242">
        <f>N26</f>
        <v>0.5</v>
      </c>
      <c r="J26" s="242">
        <f>N26</f>
        <v>0.5</v>
      </c>
      <c r="K26" s="242">
        <f>N26</f>
        <v>0.5</v>
      </c>
      <c r="L26" s="242">
        <f>N26</f>
        <v>0.5</v>
      </c>
      <c r="M26" s="242">
        <f>N26</f>
        <v>0.5</v>
      </c>
      <c r="N26" s="242">
        <v>0.5</v>
      </c>
      <c r="O26" s="247" t="s">
        <v>9147</v>
      </c>
      <c r="P26" s="179">
        <f>(SUM(T26:Z26))</f>
        <v>0</v>
      </c>
      <c r="Q26" s="4">
        <f>R26*5</f>
        <v>5</v>
      </c>
      <c r="R26" s="4">
        <v>1</v>
      </c>
      <c r="S26" s="179">
        <f>P26-Q26</f>
        <v>-5</v>
      </c>
      <c r="AA26" s="2">
        <v>0</v>
      </c>
      <c r="AB26" s="2">
        <v>1</v>
      </c>
      <c r="AC26" s="2">
        <v>1</v>
      </c>
      <c r="AD26" s="2">
        <v>0</v>
      </c>
      <c r="AE26" s="2">
        <v>0</v>
      </c>
      <c r="AF26" s="2">
        <v>0</v>
      </c>
      <c r="AG26" s="3">
        <v>0</v>
      </c>
      <c r="AH26" s="2">
        <v>0</v>
      </c>
      <c r="AI26" s="2">
        <v>0</v>
      </c>
      <c r="AJ26" s="2">
        <v>0</v>
      </c>
      <c r="AK26" s="2">
        <v>1</v>
      </c>
      <c r="AL26" s="2">
        <v>0</v>
      </c>
      <c r="AM26" s="2">
        <v>0</v>
      </c>
      <c r="AN26" s="3">
        <v>0</v>
      </c>
      <c r="AO26" s="2">
        <v>0</v>
      </c>
      <c r="AP26" s="2">
        <v>0</v>
      </c>
      <c r="AQ26" s="2">
        <v>0</v>
      </c>
      <c r="AR26" s="2">
        <v>1</v>
      </c>
      <c r="AS26" s="2">
        <v>1</v>
      </c>
      <c r="AT26" s="2">
        <v>1</v>
      </c>
      <c r="AU26" s="3">
        <v>1</v>
      </c>
      <c r="AV26" s="2">
        <v>0</v>
      </c>
      <c r="AW26" s="2">
        <v>0</v>
      </c>
      <c r="AX26" s="2">
        <v>1</v>
      </c>
      <c r="AY26" s="2">
        <v>1</v>
      </c>
      <c r="AZ26" s="2">
        <v>1</v>
      </c>
      <c r="BA26" s="2">
        <v>1</v>
      </c>
      <c r="BB26" s="3">
        <v>1</v>
      </c>
      <c r="BC26" s="2">
        <v>0</v>
      </c>
      <c r="BD26" s="2">
        <v>0</v>
      </c>
      <c r="BE26" s="2">
        <v>1</v>
      </c>
      <c r="BF26" s="2">
        <v>1</v>
      </c>
      <c r="BG26" s="2">
        <v>1</v>
      </c>
      <c r="BH26" s="2">
        <v>1</v>
      </c>
      <c r="BI26" s="3">
        <v>1</v>
      </c>
      <c r="BJ26" s="2">
        <v>0</v>
      </c>
      <c r="BK26" s="2">
        <v>0</v>
      </c>
      <c r="BL26" s="2">
        <v>1</v>
      </c>
      <c r="BM26" s="2">
        <v>1</v>
      </c>
      <c r="BN26" s="2">
        <v>1</v>
      </c>
      <c r="BO26" s="2">
        <v>1</v>
      </c>
      <c r="BP26" s="3">
        <v>1</v>
      </c>
      <c r="BQ26" s="2">
        <v>0</v>
      </c>
      <c r="BR26" s="2">
        <v>0</v>
      </c>
      <c r="BS26" s="2">
        <v>2</v>
      </c>
      <c r="BT26" s="2">
        <v>2</v>
      </c>
      <c r="BU26" s="2">
        <v>2</v>
      </c>
      <c r="BV26" s="2">
        <v>2</v>
      </c>
      <c r="BW26" s="3">
        <v>2</v>
      </c>
      <c r="BX26" s="2">
        <v>0</v>
      </c>
      <c r="BY26" s="2">
        <v>0</v>
      </c>
      <c r="BZ26" s="2">
        <v>2</v>
      </c>
      <c r="CA26" s="2">
        <v>0</v>
      </c>
      <c r="CB26" s="2">
        <v>0</v>
      </c>
      <c r="CC26" s="2">
        <v>2</v>
      </c>
      <c r="CD26" s="3">
        <v>2</v>
      </c>
      <c r="CE26" s="2">
        <v>0</v>
      </c>
      <c r="CF26" s="2">
        <v>0</v>
      </c>
      <c r="CG26" s="2">
        <v>2</v>
      </c>
      <c r="CH26" s="2">
        <v>2</v>
      </c>
      <c r="CI26" s="2">
        <v>2</v>
      </c>
      <c r="CJ26" s="2">
        <v>0</v>
      </c>
      <c r="CK26" s="3">
        <v>0</v>
      </c>
      <c r="CL26" s="2">
        <v>0</v>
      </c>
      <c r="CM26" s="2">
        <v>0</v>
      </c>
      <c r="CN26" s="2">
        <v>0</v>
      </c>
      <c r="CO26" s="2">
        <v>2</v>
      </c>
      <c r="CP26" s="2">
        <v>0</v>
      </c>
      <c r="CQ26" s="2">
        <v>0</v>
      </c>
      <c r="CR26" s="3">
        <v>2</v>
      </c>
      <c r="CS26" s="2">
        <v>2</v>
      </c>
      <c r="CT26" s="2">
        <v>0</v>
      </c>
      <c r="CU26" s="2">
        <v>0</v>
      </c>
      <c r="CV26" s="2">
        <v>2</v>
      </c>
      <c r="CW26" s="2">
        <v>2</v>
      </c>
      <c r="CX26" s="2">
        <v>2</v>
      </c>
      <c r="CY26" s="3">
        <v>0</v>
      </c>
      <c r="CZ26" s="2">
        <v>0</v>
      </c>
      <c r="DA26" s="2">
        <v>0</v>
      </c>
      <c r="DB26" s="2">
        <v>0</v>
      </c>
      <c r="DC26" s="2">
        <v>2</v>
      </c>
      <c r="DD26" s="2">
        <v>0</v>
      </c>
      <c r="DE26" s="2">
        <v>0</v>
      </c>
      <c r="DF26" s="3">
        <v>0</v>
      </c>
      <c r="DG26" s="2">
        <v>0</v>
      </c>
      <c r="DH26" s="2">
        <v>0</v>
      </c>
      <c r="DI26" s="2">
        <v>0</v>
      </c>
      <c r="DJ26" s="2">
        <v>0</v>
      </c>
      <c r="DK26" s="2">
        <v>0</v>
      </c>
      <c r="DL26" s="2">
        <v>0</v>
      </c>
      <c r="DM26" s="3">
        <v>2</v>
      </c>
      <c r="DN26" s="2">
        <v>0</v>
      </c>
      <c r="DO26" s="2">
        <v>2</v>
      </c>
      <c r="DP26" s="2">
        <v>2</v>
      </c>
      <c r="DQ26" s="2">
        <v>2</v>
      </c>
      <c r="DR26" s="2">
        <v>2</v>
      </c>
      <c r="DS26" s="2">
        <v>2</v>
      </c>
      <c r="DT26" s="3">
        <v>2</v>
      </c>
      <c r="DU26" s="2">
        <v>0</v>
      </c>
      <c r="DV26" s="2">
        <v>0</v>
      </c>
      <c r="DW26" s="2">
        <v>0</v>
      </c>
      <c r="DX26" s="2">
        <v>2</v>
      </c>
      <c r="DY26" s="2">
        <v>2</v>
      </c>
      <c r="DZ26" s="2">
        <v>2</v>
      </c>
      <c r="EA26" s="3">
        <v>0</v>
      </c>
      <c r="EB26" s="2">
        <v>2</v>
      </c>
      <c r="EC26" s="2">
        <v>2</v>
      </c>
      <c r="ED26" s="2">
        <v>0</v>
      </c>
      <c r="EE26" s="2">
        <v>2</v>
      </c>
      <c r="EF26" s="2">
        <v>0</v>
      </c>
      <c r="EG26" s="2">
        <v>2</v>
      </c>
      <c r="EH26" s="3">
        <v>2</v>
      </c>
      <c r="EI26" s="2">
        <v>0</v>
      </c>
      <c r="EJ26" s="2">
        <v>0</v>
      </c>
      <c r="EK26" s="2">
        <v>0</v>
      </c>
      <c r="EL26" s="2">
        <v>0</v>
      </c>
      <c r="EM26" s="2">
        <v>2</v>
      </c>
      <c r="EN26" s="2">
        <v>2</v>
      </c>
      <c r="EO26" s="3">
        <v>2</v>
      </c>
      <c r="EP26" s="2">
        <v>0</v>
      </c>
      <c r="EQ26" s="2">
        <v>0</v>
      </c>
      <c r="ER26" s="2">
        <v>0</v>
      </c>
      <c r="ES26" s="2">
        <v>0</v>
      </c>
      <c r="ET26" s="2">
        <v>2</v>
      </c>
      <c r="EU26" s="2">
        <v>2</v>
      </c>
      <c r="EV26" s="3">
        <v>0</v>
      </c>
      <c r="EW26" s="2">
        <v>0</v>
      </c>
      <c r="EX26" s="2">
        <v>0</v>
      </c>
      <c r="EY26" s="2">
        <v>0</v>
      </c>
      <c r="EZ26" s="2">
        <v>2</v>
      </c>
      <c r="FA26" s="2">
        <v>2</v>
      </c>
      <c r="FB26" s="2">
        <v>2</v>
      </c>
      <c r="FC26" s="3">
        <v>2</v>
      </c>
      <c r="FD26" s="2">
        <v>0</v>
      </c>
      <c r="FE26" s="2">
        <v>0</v>
      </c>
      <c r="FF26" s="2">
        <v>0</v>
      </c>
      <c r="FG26" s="2">
        <v>0</v>
      </c>
      <c r="FH26" s="2">
        <v>0</v>
      </c>
      <c r="FI26" s="2">
        <v>2</v>
      </c>
      <c r="FJ26" s="3">
        <v>2</v>
      </c>
      <c r="FK26" s="2">
        <v>0</v>
      </c>
      <c r="FL26" s="2">
        <v>0</v>
      </c>
      <c r="FM26" s="2">
        <v>1</v>
      </c>
      <c r="FN26" s="2">
        <v>2</v>
      </c>
      <c r="FO26" s="2">
        <v>2</v>
      </c>
      <c r="FP26" s="2">
        <v>2</v>
      </c>
      <c r="FQ26" s="3">
        <v>2</v>
      </c>
      <c r="FR26" s="2">
        <v>0</v>
      </c>
      <c r="FS26" s="2">
        <v>0</v>
      </c>
      <c r="FT26" s="2">
        <v>0</v>
      </c>
      <c r="FU26" s="2">
        <v>0</v>
      </c>
      <c r="FV26" s="2">
        <v>0</v>
      </c>
      <c r="FW26" s="2">
        <v>0</v>
      </c>
      <c r="FX26" s="3">
        <v>8</v>
      </c>
      <c r="FY26" s="2">
        <v>0</v>
      </c>
      <c r="FZ26" s="2">
        <v>0</v>
      </c>
      <c r="GA26" s="2">
        <v>0</v>
      </c>
      <c r="GB26" s="2">
        <v>0</v>
      </c>
      <c r="GC26" s="2">
        <v>0</v>
      </c>
      <c r="GD26" s="2">
        <v>0</v>
      </c>
      <c r="GE26" s="3">
        <v>0</v>
      </c>
      <c r="GF26" s="2">
        <v>0</v>
      </c>
      <c r="GG26" s="2">
        <v>0</v>
      </c>
      <c r="GH26" s="2">
        <v>0</v>
      </c>
      <c r="GI26" s="2">
        <v>0</v>
      </c>
      <c r="GJ26" s="2">
        <v>0</v>
      </c>
      <c r="GK26" s="2">
        <v>0</v>
      </c>
      <c r="GL26" s="3">
        <v>0</v>
      </c>
      <c r="GM26" s="2">
        <v>0</v>
      </c>
      <c r="GN26" s="2">
        <v>0</v>
      </c>
      <c r="GO26" s="2">
        <v>0</v>
      </c>
      <c r="GP26" s="2">
        <v>12</v>
      </c>
      <c r="GQ26" s="2">
        <v>9</v>
      </c>
      <c r="GR26" s="2">
        <v>0</v>
      </c>
      <c r="GS26" s="3">
        <v>0</v>
      </c>
      <c r="GT26" s="2">
        <v>0</v>
      </c>
      <c r="GU26" s="2">
        <v>0</v>
      </c>
      <c r="GV26" s="2">
        <v>0</v>
      </c>
      <c r="GW26" s="2">
        <v>0</v>
      </c>
      <c r="GX26" s="2">
        <v>0</v>
      </c>
      <c r="GY26" s="2">
        <v>0</v>
      </c>
      <c r="GZ26" s="3">
        <v>0</v>
      </c>
      <c r="HA26" s="2">
        <v>0</v>
      </c>
      <c r="HB26" s="2">
        <v>0</v>
      </c>
      <c r="HC26" s="2">
        <v>0</v>
      </c>
      <c r="HD26" s="2">
        <v>0</v>
      </c>
      <c r="HE26" s="2">
        <v>0</v>
      </c>
      <c r="HF26" s="2">
        <v>0</v>
      </c>
      <c r="HG26" s="2">
        <v>0</v>
      </c>
      <c r="HH26" s="2">
        <v>0</v>
      </c>
      <c r="HI26" s="2">
        <v>0</v>
      </c>
      <c r="HJ26" s="2">
        <v>0</v>
      </c>
      <c r="HK26" s="2">
        <v>0</v>
      </c>
      <c r="HL26" s="2">
        <v>0</v>
      </c>
      <c r="HM26" s="2">
        <v>0</v>
      </c>
      <c r="HN26" s="2">
        <v>0</v>
      </c>
      <c r="HO26" s="91">
        <v>0</v>
      </c>
      <c r="HP26" s="2">
        <v>0</v>
      </c>
      <c r="HQ26" s="2">
        <v>0</v>
      </c>
      <c r="HR26" s="2">
        <v>0</v>
      </c>
      <c r="HS26" s="2">
        <v>1</v>
      </c>
      <c r="HT26" s="2">
        <v>3</v>
      </c>
      <c r="HU26" s="3">
        <v>2</v>
      </c>
    </row>
    <row r="27" spans="1:229">
      <c r="A27" s="2">
        <f>T27*N27</f>
        <v>0</v>
      </c>
      <c r="B27" s="2">
        <f>U27*N27</f>
        <v>0</v>
      </c>
      <c r="C27" s="2">
        <f>V27*N27</f>
        <v>0</v>
      </c>
      <c r="D27" s="2">
        <f>W27*N27</f>
        <v>0</v>
      </c>
      <c r="E27" s="2">
        <f>X27*N27</f>
        <v>0</v>
      </c>
      <c r="F27" s="2">
        <f>Y27*N27</f>
        <v>0</v>
      </c>
      <c r="G27" s="2">
        <f>Z27*N27</f>
        <v>0</v>
      </c>
      <c r="H27" s="242">
        <f>N27</f>
        <v>1</v>
      </c>
      <c r="I27" s="242">
        <f>N27</f>
        <v>1</v>
      </c>
      <c r="J27" s="242">
        <f>N27</f>
        <v>1</v>
      </c>
      <c r="K27" s="242">
        <f>N27</f>
        <v>1</v>
      </c>
      <c r="L27" s="242">
        <f>N27</f>
        <v>1</v>
      </c>
      <c r="M27" s="242">
        <f>N27</f>
        <v>1</v>
      </c>
      <c r="N27" s="242">
        <v>1</v>
      </c>
      <c r="O27" s="100" t="s">
        <v>9150</v>
      </c>
      <c r="P27" s="179">
        <f>(SUM(T27:Z27))</f>
        <v>0</v>
      </c>
      <c r="Q27" s="4">
        <v>4</v>
      </c>
      <c r="R27" s="4">
        <v>1</v>
      </c>
      <c r="S27" s="179">
        <f>P27-Q27</f>
        <v>-4</v>
      </c>
      <c r="AA27" s="2">
        <v>0</v>
      </c>
      <c r="AB27" s="2">
        <v>1</v>
      </c>
      <c r="AC27" s="2">
        <v>1</v>
      </c>
      <c r="AD27" s="2">
        <v>0</v>
      </c>
      <c r="AE27" s="2">
        <v>0</v>
      </c>
      <c r="AF27" s="2">
        <v>0</v>
      </c>
      <c r="AG27" s="3">
        <v>0</v>
      </c>
      <c r="AH27" s="2">
        <v>0</v>
      </c>
      <c r="AI27" s="2">
        <v>0</v>
      </c>
      <c r="AJ27" s="2">
        <v>0</v>
      </c>
      <c r="AK27" s="2">
        <v>1</v>
      </c>
      <c r="AL27" s="2">
        <v>1</v>
      </c>
      <c r="AM27" s="2">
        <v>0</v>
      </c>
      <c r="AN27" s="3">
        <v>0</v>
      </c>
      <c r="AO27" s="2">
        <v>0</v>
      </c>
      <c r="AP27" s="2">
        <v>0</v>
      </c>
      <c r="AQ27" s="2">
        <v>0</v>
      </c>
      <c r="AR27" s="2">
        <v>0</v>
      </c>
      <c r="AS27" s="2">
        <v>1</v>
      </c>
      <c r="AT27" s="2">
        <v>1</v>
      </c>
      <c r="AU27" s="3">
        <v>1</v>
      </c>
      <c r="AV27" s="2">
        <v>0</v>
      </c>
      <c r="AW27" s="2">
        <v>0</v>
      </c>
      <c r="AX27" s="2">
        <v>0</v>
      </c>
      <c r="AY27" s="2">
        <v>3</v>
      </c>
      <c r="AZ27" s="2">
        <v>0</v>
      </c>
      <c r="BA27" s="2">
        <v>1</v>
      </c>
      <c r="BB27" s="3">
        <v>1</v>
      </c>
      <c r="BC27" s="2">
        <v>0</v>
      </c>
      <c r="BD27" s="2">
        <v>0</v>
      </c>
      <c r="BE27" s="2">
        <v>0</v>
      </c>
      <c r="BF27" s="2">
        <v>0</v>
      </c>
      <c r="BG27" s="2">
        <v>0</v>
      </c>
      <c r="BH27" s="2">
        <v>0</v>
      </c>
      <c r="BI27" s="3">
        <v>0</v>
      </c>
      <c r="BJ27" s="2">
        <v>0</v>
      </c>
      <c r="BK27" s="2">
        <v>0</v>
      </c>
      <c r="BL27" s="2">
        <v>0</v>
      </c>
      <c r="BM27" s="2">
        <v>0</v>
      </c>
      <c r="BN27" s="2">
        <v>0</v>
      </c>
      <c r="BO27" s="2">
        <v>1</v>
      </c>
      <c r="BP27" s="3">
        <v>0</v>
      </c>
      <c r="BQ27" s="2">
        <v>0</v>
      </c>
      <c r="BR27" s="2">
        <v>0</v>
      </c>
      <c r="BS27" s="2">
        <v>0</v>
      </c>
      <c r="BT27" s="2">
        <v>0</v>
      </c>
      <c r="BU27" s="2">
        <v>0</v>
      </c>
      <c r="BV27" s="2">
        <v>0</v>
      </c>
      <c r="BW27" s="3">
        <v>0</v>
      </c>
      <c r="BX27" s="2">
        <v>0</v>
      </c>
      <c r="BY27" s="2">
        <v>0</v>
      </c>
      <c r="BZ27" s="2">
        <v>0</v>
      </c>
      <c r="CA27" s="2">
        <v>0</v>
      </c>
      <c r="CB27" s="2">
        <v>0</v>
      </c>
      <c r="CC27" s="2">
        <v>0</v>
      </c>
      <c r="CD27" s="3">
        <v>0</v>
      </c>
      <c r="CE27" s="2">
        <v>0</v>
      </c>
      <c r="CF27" s="2">
        <v>0</v>
      </c>
      <c r="CG27" s="2">
        <v>1</v>
      </c>
      <c r="CH27" s="2">
        <v>1</v>
      </c>
      <c r="CI27" s="2">
        <v>1</v>
      </c>
      <c r="CJ27" s="2">
        <v>0</v>
      </c>
      <c r="CK27" s="3">
        <v>0</v>
      </c>
      <c r="CL27" s="2">
        <v>0</v>
      </c>
      <c r="CM27" s="2">
        <v>0</v>
      </c>
      <c r="CN27" s="2">
        <v>1</v>
      </c>
      <c r="CO27" s="2">
        <v>1</v>
      </c>
      <c r="CP27" s="2">
        <v>1</v>
      </c>
      <c r="CQ27" s="2">
        <v>1</v>
      </c>
      <c r="CR27" s="3">
        <v>1</v>
      </c>
      <c r="CS27" s="2">
        <v>0</v>
      </c>
      <c r="CT27" s="2">
        <v>0</v>
      </c>
      <c r="CU27" s="2">
        <v>0</v>
      </c>
      <c r="CV27" s="2">
        <v>2</v>
      </c>
      <c r="CW27" s="2">
        <v>2</v>
      </c>
      <c r="CX27" s="2">
        <v>2</v>
      </c>
      <c r="CY27" s="3">
        <v>0</v>
      </c>
      <c r="CZ27" s="2">
        <v>0</v>
      </c>
      <c r="DA27" s="2">
        <v>0</v>
      </c>
      <c r="DB27" s="2">
        <v>0</v>
      </c>
      <c r="DC27" s="2">
        <v>2</v>
      </c>
      <c r="DD27" s="2">
        <v>0</v>
      </c>
      <c r="DE27" s="2">
        <v>0</v>
      </c>
      <c r="DF27" s="3">
        <v>0</v>
      </c>
      <c r="DG27" s="2">
        <v>0</v>
      </c>
      <c r="DH27" s="2">
        <v>0</v>
      </c>
      <c r="DI27" s="2">
        <v>0</v>
      </c>
      <c r="DJ27" s="2">
        <v>0</v>
      </c>
      <c r="DK27" s="2">
        <v>0</v>
      </c>
      <c r="DL27" s="2">
        <v>0</v>
      </c>
      <c r="DM27" s="3">
        <v>2</v>
      </c>
      <c r="DN27" s="2">
        <v>0</v>
      </c>
      <c r="DO27" s="2">
        <v>2</v>
      </c>
      <c r="DP27" s="2">
        <v>2</v>
      </c>
      <c r="DQ27" s="2">
        <v>0</v>
      </c>
      <c r="DR27" s="2">
        <v>2</v>
      </c>
      <c r="DS27" s="2">
        <v>2</v>
      </c>
      <c r="DT27" s="3">
        <v>2</v>
      </c>
      <c r="DU27" s="2">
        <v>2</v>
      </c>
      <c r="DV27" s="2">
        <v>0</v>
      </c>
      <c r="DW27" s="2">
        <v>0</v>
      </c>
      <c r="DX27" s="2">
        <v>2</v>
      </c>
      <c r="DY27" s="2">
        <v>1</v>
      </c>
      <c r="DZ27" s="2">
        <v>1</v>
      </c>
      <c r="EA27" s="3">
        <v>1</v>
      </c>
      <c r="EB27" s="2">
        <v>0</v>
      </c>
      <c r="EC27" s="2">
        <v>0</v>
      </c>
      <c r="ED27" s="2">
        <v>0</v>
      </c>
      <c r="EE27" s="2">
        <v>0</v>
      </c>
      <c r="EF27" s="2">
        <v>0</v>
      </c>
      <c r="EG27" s="2">
        <v>0</v>
      </c>
      <c r="EH27" s="3">
        <v>0</v>
      </c>
      <c r="EI27" s="2">
        <v>0</v>
      </c>
      <c r="EJ27" s="2">
        <v>0</v>
      </c>
      <c r="EK27" s="2">
        <v>0</v>
      </c>
      <c r="EL27" s="2">
        <v>0</v>
      </c>
      <c r="EM27" s="2">
        <v>0</v>
      </c>
      <c r="EN27" s="2">
        <v>0</v>
      </c>
      <c r="EO27" s="3">
        <v>0</v>
      </c>
      <c r="EP27" s="2">
        <v>0</v>
      </c>
      <c r="EQ27" s="2">
        <v>0</v>
      </c>
      <c r="ER27" s="2">
        <v>0</v>
      </c>
      <c r="ES27" s="2">
        <v>0</v>
      </c>
      <c r="ET27" s="2">
        <v>0</v>
      </c>
      <c r="EU27" s="2">
        <v>0</v>
      </c>
      <c r="EV27" s="3">
        <v>0</v>
      </c>
      <c r="EW27" s="2">
        <v>0</v>
      </c>
      <c r="EX27" s="2">
        <v>0</v>
      </c>
      <c r="EY27" s="2">
        <v>0</v>
      </c>
      <c r="EZ27" s="2">
        <v>0</v>
      </c>
      <c r="FA27" s="2">
        <v>0</v>
      </c>
      <c r="FB27" s="2">
        <v>0</v>
      </c>
      <c r="FC27" s="3">
        <v>0</v>
      </c>
      <c r="FD27" s="2">
        <v>0</v>
      </c>
      <c r="FE27" s="2">
        <v>0</v>
      </c>
      <c r="FF27" s="2">
        <v>0</v>
      </c>
      <c r="FG27" s="2">
        <v>0</v>
      </c>
      <c r="FH27" s="2">
        <v>0</v>
      </c>
      <c r="FI27" s="2">
        <v>0</v>
      </c>
      <c r="FJ27" s="3">
        <v>0</v>
      </c>
      <c r="FK27" s="2">
        <v>0</v>
      </c>
      <c r="FL27" s="2">
        <v>0</v>
      </c>
      <c r="FM27" s="2">
        <v>0</v>
      </c>
      <c r="FN27" s="2">
        <v>0</v>
      </c>
      <c r="FO27" s="2">
        <v>0</v>
      </c>
      <c r="FP27" s="2">
        <v>0</v>
      </c>
      <c r="FQ27" s="3">
        <v>0</v>
      </c>
      <c r="FR27" s="2">
        <v>0</v>
      </c>
      <c r="FS27" s="2">
        <v>0</v>
      </c>
      <c r="FT27" s="2">
        <v>0</v>
      </c>
      <c r="FU27" s="2">
        <v>0</v>
      </c>
      <c r="FV27" s="2">
        <v>0</v>
      </c>
      <c r="FW27" s="2">
        <v>0</v>
      </c>
      <c r="FX27" s="3">
        <v>0</v>
      </c>
      <c r="FY27" s="2">
        <v>0</v>
      </c>
      <c r="FZ27" s="2">
        <v>0</v>
      </c>
      <c r="GA27" s="2">
        <v>0</v>
      </c>
      <c r="GB27" s="2">
        <v>0</v>
      </c>
      <c r="GC27" s="2">
        <v>0</v>
      </c>
      <c r="GD27" s="2">
        <v>0</v>
      </c>
      <c r="GE27" s="3">
        <v>0</v>
      </c>
      <c r="GF27" s="2">
        <v>0</v>
      </c>
      <c r="GG27" s="2">
        <v>0</v>
      </c>
      <c r="GH27" s="2">
        <v>0</v>
      </c>
      <c r="GI27" s="2">
        <v>0</v>
      </c>
      <c r="GJ27" s="2">
        <v>0</v>
      </c>
      <c r="GK27" s="2">
        <v>0</v>
      </c>
      <c r="GL27" s="3">
        <v>0</v>
      </c>
      <c r="GM27" s="2">
        <v>0</v>
      </c>
      <c r="GN27" s="2">
        <v>0</v>
      </c>
      <c r="GO27" s="2">
        <v>0</v>
      </c>
      <c r="GP27" s="2">
        <v>0</v>
      </c>
      <c r="GQ27" s="2">
        <v>0</v>
      </c>
      <c r="GR27" s="2">
        <v>0</v>
      </c>
      <c r="GS27" s="3">
        <v>0</v>
      </c>
      <c r="GT27" s="2">
        <v>0</v>
      </c>
      <c r="GU27" s="2">
        <v>0</v>
      </c>
      <c r="GV27" s="2">
        <v>0</v>
      </c>
      <c r="GW27" s="2">
        <v>0</v>
      </c>
      <c r="GX27" s="2">
        <v>0</v>
      </c>
      <c r="GY27" s="2">
        <v>0</v>
      </c>
      <c r="GZ27" s="3">
        <v>0</v>
      </c>
      <c r="HA27" s="2">
        <v>0</v>
      </c>
      <c r="HB27" s="2">
        <v>0</v>
      </c>
      <c r="HC27" s="2">
        <v>0</v>
      </c>
      <c r="HD27" s="2">
        <v>0</v>
      </c>
      <c r="HE27" s="2">
        <v>0</v>
      </c>
      <c r="HF27" s="2">
        <v>0</v>
      </c>
      <c r="HG27" s="2">
        <v>0</v>
      </c>
      <c r="HH27" s="2">
        <v>0</v>
      </c>
      <c r="HI27" s="2">
        <v>0</v>
      </c>
      <c r="HJ27" s="2">
        <v>0</v>
      </c>
      <c r="HK27" s="2">
        <v>0</v>
      </c>
      <c r="HL27" s="2">
        <v>0</v>
      </c>
      <c r="HM27" s="2">
        <v>0</v>
      </c>
      <c r="HN27" s="2">
        <v>0</v>
      </c>
      <c r="HO27" s="91">
        <v>0</v>
      </c>
      <c r="HP27" s="2">
        <v>0</v>
      </c>
      <c r="HQ27" s="2">
        <v>0</v>
      </c>
      <c r="HR27" s="2">
        <v>0</v>
      </c>
      <c r="HS27" s="2">
        <v>0</v>
      </c>
      <c r="HT27" s="2">
        <v>0</v>
      </c>
      <c r="HU27" s="3">
        <v>0</v>
      </c>
    </row>
    <row r="28" spans="1:229">
      <c r="A28" s="2">
        <f>T28*N28</f>
        <v>0</v>
      </c>
      <c r="B28" s="2">
        <f>U28*N28</f>
        <v>0</v>
      </c>
      <c r="C28" s="2">
        <f>V28*N28</f>
        <v>0</v>
      </c>
      <c r="D28" s="2">
        <f>W28*N28</f>
        <v>0</v>
      </c>
      <c r="E28" s="2">
        <f>X28*N28</f>
        <v>0</v>
      </c>
      <c r="F28" s="2">
        <f>Y28*N28</f>
        <v>0</v>
      </c>
      <c r="G28" s="2">
        <f>Z28*N28</f>
        <v>0</v>
      </c>
      <c r="H28" s="242">
        <f>N28</f>
        <v>1</v>
      </c>
      <c r="I28" s="242">
        <f>N28</f>
        <v>1</v>
      </c>
      <c r="J28" s="242">
        <f>N28</f>
        <v>1</v>
      </c>
      <c r="K28" s="242">
        <f>N28</f>
        <v>1</v>
      </c>
      <c r="L28" s="242">
        <f>N28</f>
        <v>1</v>
      </c>
      <c r="M28" s="242">
        <f>N28</f>
        <v>1</v>
      </c>
      <c r="N28" s="242">
        <v>1</v>
      </c>
      <c r="O28" s="100" t="s">
        <v>8050</v>
      </c>
      <c r="P28" s="179">
        <f>(SUM(T28:Z28))</f>
        <v>0</v>
      </c>
      <c r="Q28" s="4">
        <v>1</v>
      </c>
      <c r="R28" s="4">
        <v>1</v>
      </c>
      <c r="S28" s="179">
        <f>P28-Q28</f>
        <v>-1</v>
      </c>
      <c r="AA28" s="2">
        <v>0</v>
      </c>
      <c r="AB28" s="2">
        <v>1</v>
      </c>
      <c r="AC28" s="2">
        <v>1</v>
      </c>
      <c r="AD28" s="2">
        <v>1</v>
      </c>
      <c r="AE28" s="2">
        <v>0</v>
      </c>
      <c r="AF28" s="2">
        <v>0</v>
      </c>
      <c r="AG28" s="3">
        <v>0</v>
      </c>
      <c r="AH28" s="2">
        <v>0</v>
      </c>
      <c r="AI28" s="2">
        <v>0</v>
      </c>
      <c r="AJ28" s="2">
        <v>0</v>
      </c>
      <c r="AK28" s="2">
        <v>1</v>
      </c>
      <c r="AL28" s="2">
        <v>1</v>
      </c>
      <c r="AM28" s="2">
        <v>0</v>
      </c>
      <c r="AN28" s="3">
        <v>0</v>
      </c>
      <c r="AO28" s="2">
        <v>0</v>
      </c>
      <c r="AP28" s="2">
        <v>0</v>
      </c>
      <c r="AQ28" s="2">
        <v>0</v>
      </c>
      <c r="AR28" s="2">
        <v>0</v>
      </c>
      <c r="AS28" s="2">
        <v>0</v>
      </c>
      <c r="AT28" s="2">
        <v>1</v>
      </c>
      <c r="AU28" s="3">
        <v>0</v>
      </c>
      <c r="AV28" s="2">
        <v>0</v>
      </c>
      <c r="AW28" s="2">
        <v>0</v>
      </c>
      <c r="AX28" s="2">
        <v>0</v>
      </c>
      <c r="AY28" s="2">
        <v>0</v>
      </c>
      <c r="AZ28" s="2">
        <v>0</v>
      </c>
      <c r="BA28" s="2">
        <v>0</v>
      </c>
      <c r="BB28" s="3">
        <v>1</v>
      </c>
      <c r="BC28" s="2">
        <v>0</v>
      </c>
      <c r="BD28" s="2">
        <v>0</v>
      </c>
      <c r="BE28" s="2">
        <v>0</v>
      </c>
      <c r="BF28" s="2">
        <v>0</v>
      </c>
      <c r="BG28" s="2">
        <v>1</v>
      </c>
      <c r="BH28" s="2">
        <v>0</v>
      </c>
      <c r="BI28" s="3">
        <v>0</v>
      </c>
      <c r="BJ28" s="2">
        <v>0</v>
      </c>
      <c r="BK28" s="2">
        <v>0</v>
      </c>
      <c r="BL28" s="2">
        <v>0</v>
      </c>
      <c r="BM28" s="2">
        <v>0</v>
      </c>
      <c r="BN28" s="2">
        <v>0</v>
      </c>
      <c r="BO28" s="2">
        <v>0</v>
      </c>
      <c r="BP28" s="3">
        <v>0</v>
      </c>
      <c r="BQ28" s="2">
        <v>0</v>
      </c>
      <c r="BR28" s="2">
        <v>0</v>
      </c>
      <c r="BS28" s="2">
        <v>0</v>
      </c>
      <c r="BT28" s="2">
        <v>0</v>
      </c>
      <c r="BU28" s="2">
        <v>0</v>
      </c>
      <c r="BV28" s="2">
        <v>0</v>
      </c>
      <c r="BW28" s="3">
        <v>0</v>
      </c>
      <c r="BX28" s="2">
        <v>0</v>
      </c>
      <c r="BY28" s="2">
        <v>0</v>
      </c>
      <c r="BZ28" s="2">
        <v>0</v>
      </c>
      <c r="CA28" s="2">
        <v>0</v>
      </c>
      <c r="CB28" s="2">
        <v>0</v>
      </c>
      <c r="CC28" s="2">
        <v>0</v>
      </c>
      <c r="CD28" s="3">
        <v>0</v>
      </c>
      <c r="CE28" s="2">
        <v>0</v>
      </c>
      <c r="CF28" s="2">
        <v>0</v>
      </c>
      <c r="CG28" s="2">
        <v>1</v>
      </c>
      <c r="CH28" s="2">
        <v>1</v>
      </c>
      <c r="CI28" s="2">
        <v>1</v>
      </c>
      <c r="CJ28" s="2">
        <v>0</v>
      </c>
      <c r="CK28" s="3">
        <v>0</v>
      </c>
      <c r="CL28" s="2">
        <v>0</v>
      </c>
      <c r="CM28" s="2">
        <v>0</v>
      </c>
      <c r="CN28" s="2">
        <v>1</v>
      </c>
      <c r="CO28" s="2">
        <v>1</v>
      </c>
      <c r="CP28" s="2">
        <v>1</v>
      </c>
      <c r="CQ28" s="2">
        <v>1</v>
      </c>
      <c r="CR28" s="3">
        <v>1</v>
      </c>
      <c r="CS28" s="2">
        <v>0</v>
      </c>
      <c r="CT28" s="2">
        <v>0</v>
      </c>
      <c r="CU28" s="2">
        <v>0</v>
      </c>
      <c r="CV28" s="2">
        <v>1</v>
      </c>
      <c r="CW28" s="2">
        <v>1</v>
      </c>
      <c r="CX28" s="2">
        <v>1</v>
      </c>
      <c r="CY28" s="3">
        <v>0</v>
      </c>
      <c r="CZ28" s="2">
        <v>0</v>
      </c>
      <c r="DA28" s="2">
        <v>0</v>
      </c>
      <c r="DB28" s="2">
        <v>0</v>
      </c>
      <c r="DC28" s="2">
        <v>1</v>
      </c>
      <c r="DD28" s="2">
        <v>0</v>
      </c>
      <c r="DE28" s="2">
        <v>0</v>
      </c>
      <c r="DF28" s="3">
        <v>0</v>
      </c>
      <c r="DG28" s="2">
        <v>0</v>
      </c>
      <c r="DH28" s="2">
        <v>0</v>
      </c>
      <c r="DI28" s="2">
        <v>0</v>
      </c>
      <c r="DJ28" s="2">
        <v>0</v>
      </c>
      <c r="DK28" s="2">
        <v>0</v>
      </c>
      <c r="DL28" s="2">
        <v>1</v>
      </c>
      <c r="DM28" s="3">
        <v>1</v>
      </c>
      <c r="DN28" s="2">
        <v>0</v>
      </c>
      <c r="DO28" s="2">
        <v>1</v>
      </c>
      <c r="DP28" s="2">
        <v>1</v>
      </c>
      <c r="DQ28" s="2">
        <v>0</v>
      </c>
      <c r="DR28" s="2">
        <v>1</v>
      </c>
      <c r="DS28" s="2">
        <v>1</v>
      </c>
      <c r="DT28" s="3">
        <v>1</v>
      </c>
      <c r="DU28" s="2">
        <v>1</v>
      </c>
      <c r="DV28" s="2">
        <v>0</v>
      </c>
      <c r="DW28" s="2">
        <v>0</v>
      </c>
      <c r="DX28" s="2">
        <v>1</v>
      </c>
      <c r="DY28" s="2">
        <v>1</v>
      </c>
      <c r="DZ28" s="2">
        <v>1</v>
      </c>
      <c r="EA28" s="3">
        <v>1</v>
      </c>
      <c r="EB28" s="2">
        <v>2</v>
      </c>
      <c r="EC28" s="2">
        <v>0</v>
      </c>
      <c r="ED28" s="2">
        <v>0</v>
      </c>
      <c r="EE28" s="2">
        <v>0</v>
      </c>
      <c r="EF28" s="2">
        <v>4</v>
      </c>
      <c r="EG28" s="2">
        <v>0</v>
      </c>
      <c r="EH28" s="3">
        <v>1</v>
      </c>
      <c r="EI28" s="2">
        <v>0</v>
      </c>
      <c r="EJ28" s="2">
        <v>0</v>
      </c>
      <c r="EK28" s="2">
        <v>0</v>
      </c>
      <c r="EL28" s="2">
        <v>0</v>
      </c>
      <c r="EM28" s="2">
        <v>2</v>
      </c>
      <c r="EN28" s="2">
        <v>1</v>
      </c>
      <c r="EO28" s="3">
        <v>1</v>
      </c>
      <c r="EP28" s="2">
        <v>0</v>
      </c>
      <c r="EQ28" s="2">
        <v>0</v>
      </c>
      <c r="ER28" s="2">
        <v>0</v>
      </c>
      <c r="ES28" s="2">
        <v>0</v>
      </c>
      <c r="ET28" s="2">
        <v>1</v>
      </c>
      <c r="EU28" s="2">
        <v>1</v>
      </c>
      <c r="EV28" s="3">
        <v>1</v>
      </c>
      <c r="EW28" s="2">
        <v>0</v>
      </c>
      <c r="EX28" s="2">
        <v>0</v>
      </c>
      <c r="EY28" s="2">
        <v>0</v>
      </c>
      <c r="EZ28" s="2">
        <v>2</v>
      </c>
      <c r="FA28" s="2">
        <v>1</v>
      </c>
      <c r="FB28" s="2">
        <v>2</v>
      </c>
      <c r="FC28" s="3">
        <v>0</v>
      </c>
      <c r="FD28" s="2">
        <v>0</v>
      </c>
      <c r="FE28" s="2">
        <v>0</v>
      </c>
      <c r="FF28" s="2">
        <v>0</v>
      </c>
      <c r="FG28" s="2">
        <v>0</v>
      </c>
      <c r="FH28" s="2">
        <v>0</v>
      </c>
      <c r="FI28" s="2">
        <v>0</v>
      </c>
      <c r="FJ28" s="3">
        <v>0</v>
      </c>
      <c r="FK28" s="2">
        <v>0</v>
      </c>
      <c r="FL28" s="2">
        <v>0</v>
      </c>
      <c r="FM28" s="2">
        <v>0</v>
      </c>
      <c r="FN28" s="2">
        <v>0</v>
      </c>
      <c r="FO28" s="2">
        <v>0</v>
      </c>
      <c r="FP28" s="2">
        <v>0</v>
      </c>
      <c r="FQ28" s="3">
        <v>0</v>
      </c>
      <c r="FR28" s="2">
        <v>0</v>
      </c>
      <c r="FS28" s="2">
        <v>0</v>
      </c>
      <c r="FT28" s="2">
        <v>0</v>
      </c>
      <c r="FU28" s="2">
        <v>0</v>
      </c>
      <c r="FV28" s="2">
        <v>0</v>
      </c>
      <c r="FW28" s="2">
        <v>0</v>
      </c>
      <c r="FX28" s="3">
        <v>0</v>
      </c>
      <c r="FY28" s="2">
        <v>0</v>
      </c>
      <c r="FZ28" s="2">
        <v>0</v>
      </c>
      <c r="GA28" s="2">
        <v>0</v>
      </c>
      <c r="GB28" s="2">
        <v>0</v>
      </c>
      <c r="GC28" s="2">
        <v>0</v>
      </c>
      <c r="GD28" s="2">
        <v>0</v>
      </c>
      <c r="GE28" s="3">
        <v>0</v>
      </c>
      <c r="GF28" s="2">
        <v>0</v>
      </c>
      <c r="GG28" s="2">
        <v>0</v>
      </c>
      <c r="GH28" s="2">
        <v>0</v>
      </c>
      <c r="GI28" s="2">
        <v>0</v>
      </c>
      <c r="GJ28" s="2">
        <v>0</v>
      </c>
      <c r="GK28" s="2">
        <v>0</v>
      </c>
      <c r="GL28" s="3">
        <v>0</v>
      </c>
      <c r="GM28" s="2">
        <v>0</v>
      </c>
      <c r="GN28" s="2">
        <v>0</v>
      </c>
      <c r="GO28" s="2">
        <v>0</v>
      </c>
      <c r="GP28" s="2">
        <v>0</v>
      </c>
      <c r="GQ28" s="2">
        <v>0</v>
      </c>
      <c r="GR28" s="2">
        <v>0</v>
      </c>
      <c r="GS28" s="3">
        <v>0</v>
      </c>
      <c r="GT28" s="2">
        <v>0</v>
      </c>
      <c r="GU28" s="2">
        <v>0</v>
      </c>
      <c r="GV28" s="2">
        <v>0</v>
      </c>
      <c r="GW28" s="2">
        <v>0</v>
      </c>
      <c r="GX28" s="2">
        <v>0</v>
      </c>
      <c r="GY28" s="2">
        <v>0</v>
      </c>
      <c r="GZ28" s="3">
        <v>0</v>
      </c>
      <c r="HA28" s="2">
        <v>0</v>
      </c>
      <c r="HB28" s="2">
        <v>0</v>
      </c>
      <c r="HC28" s="2">
        <v>0</v>
      </c>
      <c r="HD28" s="2">
        <v>0</v>
      </c>
      <c r="HE28" s="2">
        <v>0</v>
      </c>
      <c r="HF28" s="2">
        <v>0</v>
      </c>
      <c r="HG28" s="2">
        <v>0</v>
      </c>
      <c r="HH28" s="2">
        <v>0</v>
      </c>
      <c r="HI28" s="2">
        <v>0</v>
      </c>
      <c r="HJ28" s="2">
        <v>0</v>
      </c>
      <c r="HK28" s="2">
        <v>0</v>
      </c>
      <c r="HL28" s="2">
        <v>0</v>
      </c>
      <c r="HM28" s="2">
        <v>0</v>
      </c>
      <c r="HN28" s="2">
        <v>0</v>
      </c>
      <c r="HO28" s="91">
        <v>0</v>
      </c>
      <c r="HP28" s="2">
        <v>0</v>
      </c>
      <c r="HQ28" s="2">
        <v>0</v>
      </c>
      <c r="HR28" s="2">
        <v>0</v>
      </c>
      <c r="HS28" s="2">
        <v>0</v>
      </c>
      <c r="HT28" s="2">
        <v>0</v>
      </c>
      <c r="HU28" s="3">
        <v>0</v>
      </c>
    </row>
    <row r="29" spans="1:229">
      <c r="A29" s="2">
        <f t="shared" si="59"/>
        <v>0</v>
      </c>
      <c r="B29" s="2">
        <f t="shared" si="60"/>
        <v>0</v>
      </c>
      <c r="C29" s="2">
        <f t="shared" si="61"/>
        <v>0</v>
      </c>
      <c r="D29" s="2">
        <f t="shared" si="62"/>
        <v>0</v>
      </c>
      <c r="E29" s="2">
        <f t="shared" si="63"/>
        <v>0</v>
      </c>
      <c r="F29" s="2">
        <f t="shared" si="64"/>
        <v>0</v>
      </c>
      <c r="G29" s="2">
        <f t="shared" si="65"/>
        <v>0</v>
      </c>
      <c r="H29" s="242">
        <f t="shared" si="66"/>
        <v>1</v>
      </c>
      <c r="I29" s="242">
        <f t="shared" si="67"/>
        <v>1</v>
      </c>
      <c r="J29" s="242">
        <f t="shared" si="68"/>
        <v>1</v>
      </c>
      <c r="K29" s="242">
        <f t="shared" si="69"/>
        <v>1</v>
      </c>
      <c r="L29" s="242">
        <f t="shared" si="70"/>
        <v>1</v>
      </c>
      <c r="M29" s="242">
        <f t="shared" si="71"/>
        <v>1</v>
      </c>
      <c r="N29" s="242">
        <v>1</v>
      </c>
      <c r="O29" s="248" t="s">
        <v>8749</v>
      </c>
      <c r="P29" s="179">
        <f t="shared" si="72"/>
        <v>0</v>
      </c>
      <c r="Q29" s="4" t="s">
        <v>62</v>
      </c>
      <c r="R29" s="4" t="s">
        <v>90</v>
      </c>
      <c r="S29" s="179" t="s">
        <v>62</v>
      </c>
      <c r="AA29" s="2">
        <v>0</v>
      </c>
      <c r="AB29" s="2">
        <v>0</v>
      </c>
      <c r="AC29" s="2">
        <v>0</v>
      </c>
      <c r="AD29" s="2">
        <v>0</v>
      </c>
      <c r="AE29" s="2">
        <v>0</v>
      </c>
      <c r="AF29" s="2">
        <v>0</v>
      </c>
      <c r="AG29" s="3">
        <v>6</v>
      </c>
      <c r="AH29" s="2">
        <v>0</v>
      </c>
      <c r="AI29" s="2">
        <v>0</v>
      </c>
      <c r="AJ29" s="2">
        <v>0</v>
      </c>
      <c r="AK29" s="2">
        <v>1</v>
      </c>
      <c r="AL29" s="2">
        <v>0</v>
      </c>
      <c r="AM29" s="2">
        <v>0</v>
      </c>
      <c r="AN29" s="3">
        <v>0</v>
      </c>
      <c r="AO29" s="2">
        <v>0</v>
      </c>
      <c r="AP29" s="2">
        <v>0</v>
      </c>
      <c r="AQ29" s="2">
        <v>0</v>
      </c>
      <c r="AR29" s="2">
        <v>0</v>
      </c>
      <c r="AS29" s="2">
        <v>7</v>
      </c>
      <c r="AT29" s="2">
        <v>0</v>
      </c>
      <c r="AU29" s="3">
        <v>0</v>
      </c>
      <c r="AV29" s="2">
        <v>0</v>
      </c>
      <c r="AW29" s="2">
        <v>0</v>
      </c>
      <c r="AX29" s="2">
        <v>1</v>
      </c>
      <c r="AY29" s="2">
        <v>0</v>
      </c>
      <c r="AZ29" s="2">
        <v>7</v>
      </c>
      <c r="BA29" s="2">
        <v>0</v>
      </c>
      <c r="BB29" s="3">
        <v>0</v>
      </c>
      <c r="BC29" s="2">
        <v>0</v>
      </c>
      <c r="BD29" s="2">
        <v>0</v>
      </c>
      <c r="BE29" s="2">
        <v>0</v>
      </c>
      <c r="BF29" s="2">
        <v>0</v>
      </c>
      <c r="BG29" s="2">
        <v>0</v>
      </c>
      <c r="BH29" s="2">
        <v>0</v>
      </c>
      <c r="BI29" s="3">
        <v>0</v>
      </c>
      <c r="BJ29" s="2">
        <v>0</v>
      </c>
      <c r="BK29" s="2">
        <v>0</v>
      </c>
      <c r="BL29" s="2">
        <v>0</v>
      </c>
      <c r="BM29" s="2">
        <v>0</v>
      </c>
      <c r="BN29" s="2">
        <v>0</v>
      </c>
      <c r="BO29" s="2">
        <v>0.16666666666666666</v>
      </c>
      <c r="BP29" s="3">
        <v>0</v>
      </c>
      <c r="BQ29" s="2">
        <v>0</v>
      </c>
      <c r="BR29" s="2">
        <v>0</v>
      </c>
      <c r="BS29" s="2">
        <v>0</v>
      </c>
      <c r="BT29" s="2">
        <v>0</v>
      </c>
      <c r="BU29" s="2">
        <v>7</v>
      </c>
      <c r="BV29" s="2">
        <v>0</v>
      </c>
      <c r="BW29" s="3">
        <v>0</v>
      </c>
      <c r="BX29" s="2">
        <v>0</v>
      </c>
      <c r="BY29" s="2">
        <v>0</v>
      </c>
      <c r="BZ29" s="2">
        <v>0</v>
      </c>
      <c r="CA29" s="2">
        <v>0</v>
      </c>
      <c r="CB29" s="2">
        <v>0</v>
      </c>
      <c r="CC29" s="2">
        <v>0</v>
      </c>
      <c r="CD29" s="3">
        <v>0</v>
      </c>
      <c r="CE29" s="2">
        <v>0</v>
      </c>
      <c r="CF29" s="2">
        <v>0</v>
      </c>
      <c r="CG29" s="2">
        <v>0</v>
      </c>
      <c r="CH29" s="2">
        <v>1</v>
      </c>
      <c r="CI29" s="2">
        <v>0</v>
      </c>
      <c r="CJ29" s="2">
        <v>0</v>
      </c>
      <c r="CK29" s="3">
        <v>0</v>
      </c>
      <c r="CL29" s="2">
        <v>0</v>
      </c>
      <c r="CM29" s="2">
        <v>0</v>
      </c>
      <c r="CN29" s="2">
        <v>0</v>
      </c>
      <c r="CO29" s="2">
        <v>0</v>
      </c>
      <c r="CP29" s="2">
        <v>0</v>
      </c>
      <c r="CQ29" s="2">
        <v>1</v>
      </c>
      <c r="CR29" s="3">
        <v>0</v>
      </c>
      <c r="CS29" s="2">
        <v>0</v>
      </c>
      <c r="CT29" s="2">
        <v>0</v>
      </c>
      <c r="CU29" s="2">
        <v>0</v>
      </c>
      <c r="CV29" s="2">
        <v>0</v>
      </c>
      <c r="CW29" s="2">
        <v>1</v>
      </c>
      <c r="CX29" s="2">
        <v>0</v>
      </c>
      <c r="CY29" s="3">
        <v>0</v>
      </c>
      <c r="CZ29" s="2">
        <v>0</v>
      </c>
      <c r="DA29" s="2">
        <v>0</v>
      </c>
      <c r="DB29" s="2">
        <v>0</v>
      </c>
      <c r="DC29" s="2">
        <v>0</v>
      </c>
      <c r="DD29" s="2">
        <v>0</v>
      </c>
      <c r="DE29" s="2">
        <v>0</v>
      </c>
      <c r="DF29" s="3">
        <v>0</v>
      </c>
      <c r="DG29" s="2">
        <v>0</v>
      </c>
      <c r="DH29" s="2">
        <v>0</v>
      </c>
      <c r="DI29" s="2">
        <v>0</v>
      </c>
      <c r="DJ29" s="2">
        <v>0</v>
      </c>
      <c r="DK29" s="2">
        <v>0</v>
      </c>
      <c r="DL29" s="2">
        <v>0</v>
      </c>
      <c r="DM29" s="3">
        <v>1</v>
      </c>
      <c r="DN29" s="2">
        <v>0</v>
      </c>
      <c r="DO29" s="2">
        <v>0</v>
      </c>
      <c r="DP29" s="2">
        <v>1</v>
      </c>
      <c r="DQ29" s="2">
        <v>0</v>
      </c>
      <c r="DR29" s="2">
        <v>1</v>
      </c>
      <c r="DS29" s="2">
        <v>1</v>
      </c>
      <c r="DT29" s="3">
        <v>1</v>
      </c>
      <c r="DU29" s="2">
        <v>0</v>
      </c>
      <c r="DV29" s="2">
        <v>0</v>
      </c>
      <c r="DW29" s="2">
        <v>0</v>
      </c>
      <c r="DX29" s="2">
        <v>1</v>
      </c>
      <c r="DY29" s="2">
        <v>1</v>
      </c>
      <c r="DZ29" s="2">
        <v>0</v>
      </c>
      <c r="EA29" s="3">
        <v>0</v>
      </c>
      <c r="EB29" s="2">
        <v>1</v>
      </c>
      <c r="EC29" s="2">
        <v>0</v>
      </c>
      <c r="ED29" s="2">
        <v>0</v>
      </c>
      <c r="EE29" s="2">
        <v>0</v>
      </c>
      <c r="EF29" s="2">
        <v>4</v>
      </c>
      <c r="EG29" s="2">
        <v>0</v>
      </c>
      <c r="EH29" s="3">
        <v>0</v>
      </c>
      <c r="EI29" s="2">
        <v>0</v>
      </c>
      <c r="EJ29" s="2">
        <v>0</v>
      </c>
      <c r="EK29" s="2">
        <v>0</v>
      </c>
      <c r="EL29" s="2">
        <v>0</v>
      </c>
      <c r="EM29" s="2">
        <v>0</v>
      </c>
      <c r="EN29" s="2">
        <v>0</v>
      </c>
      <c r="EO29" s="3">
        <v>0</v>
      </c>
      <c r="EP29" s="2">
        <v>0</v>
      </c>
      <c r="EQ29" s="2">
        <v>0</v>
      </c>
      <c r="ER29" s="2">
        <v>0</v>
      </c>
      <c r="ES29" s="2">
        <v>0</v>
      </c>
      <c r="ET29" s="2">
        <v>0</v>
      </c>
      <c r="EU29" s="2">
        <v>0</v>
      </c>
      <c r="EV29" s="3">
        <v>0</v>
      </c>
      <c r="EW29" s="2">
        <v>0</v>
      </c>
      <c r="EX29" s="2">
        <v>0</v>
      </c>
      <c r="EY29" s="2">
        <v>0</v>
      </c>
      <c r="EZ29" s="2">
        <v>0</v>
      </c>
      <c r="FA29" s="2">
        <v>0</v>
      </c>
      <c r="FB29" s="2">
        <v>0</v>
      </c>
      <c r="FC29" s="3">
        <v>0</v>
      </c>
      <c r="FD29" s="2">
        <v>0</v>
      </c>
      <c r="FE29" s="2">
        <v>0</v>
      </c>
      <c r="FF29" s="2">
        <v>0</v>
      </c>
      <c r="FG29" s="2">
        <v>0</v>
      </c>
      <c r="FH29" s="2">
        <v>0</v>
      </c>
      <c r="FI29" s="2">
        <v>0</v>
      </c>
      <c r="FJ29" s="3">
        <v>0</v>
      </c>
      <c r="FK29" s="2">
        <v>0</v>
      </c>
      <c r="FL29" s="2">
        <v>0</v>
      </c>
      <c r="FM29" s="2">
        <v>0</v>
      </c>
      <c r="FN29" s="2">
        <v>0</v>
      </c>
      <c r="FO29" s="2">
        <v>0</v>
      </c>
      <c r="FP29" s="2">
        <v>0</v>
      </c>
      <c r="FQ29" s="3">
        <v>0</v>
      </c>
      <c r="FR29" s="2">
        <v>0</v>
      </c>
      <c r="FS29" s="2">
        <v>0</v>
      </c>
      <c r="FT29" s="2">
        <v>0</v>
      </c>
      <c r="FU29" s="2">
        <v>0</v>
      </c>
      <c r="FV29" s="2">
        <v>0</v>
      </c>
      <c r="FW29" s="2">
        <v>0</v>
      </c>
      <c r="FX29" s="3">
        <v>0</v>
      </c>
      <c r="FY29" s="2">
        <v>0</v>
      </c>
      <c r="FZ29" s="2">
        <v>0</v>
      </c>
      <c r="GA29" s="2">
        <v>0</v>
      </c>
      <c r="GB29" s="2">
        <v>0</v>
      </c>
      <c r="GC29" s="2">
        <v>0</v>
      </c>
      <c r="GD29" s="2">
        <v>0</v>
      </c>
      <c r="GE29" s="3">
        <v>0</v>
      </c>
      <c r="GF29" s="2">
        <v>0</v>
      </c>
      <c r="GG29" s="2">
        <v>0</v>
      </c>
      <c r="GH29" s="2">
        <v>0</v>
      </c>
      <c r="GI29" s="2">
        <v>0</v>
      </c>
      <c r="GJ29" s="2">
        <v>0</v>
      </c>
      <c r="GK29" s="2">
        <v>0</v>
      </c>
      <c r="GL29" s="3">
        <v>0</v>
      </c>
      <c r="GM29" s="2">
        <v>0</v>
      </c>
      <c r="GN29" s="2">
        <v>0</v>
      </c>
      <c r="GO29" s="2">
        <v>0</v>
      </c>
      <c r="GP29" s="2">
        <v>0</v>
      </c>
      <c r="GQ29" s="2">
        <v>0</v>
      </c>
      <c r="GR29" s="2">
        <v>0</v>
      </c>
      <c r="GS29" s="3">
        <v>0</v>
      </c>
      <c r="GT29" s="2">
        <v>0</v>
      </c>
      <c r="GU29" s="2">
        <v>0</v>
      </c>
      <c r="GV29" s="2">
        <v>0</v>
      </c>
      <c r="GW29" s="2">
        <v>0</v>
      </c>
      <c r="GX29" s="2">
        <v>0</v>
      </c>
      <c r="GY29" s="2">
        <v>0</v>
      </c>
      <c r="GZ29" s="3">
        <v>0</v>
      </c>
      <c r="HA29" s="2">
        <v>0</v>
      </c>
      <c r="HB29" s="2">
        <v>0</v>
      </c>
      <c r="HC29" s="2">
        <v>0</v>
      </c>
      <c r="HD29" s="2">
        <v>0</v>
      </c>
      <c r="HE29" s="2">
        <v>0</v>
      </c>
      <c r="HF29" s="2">
        <v>0</v>
      </c>
      <c r="HG29" s="2">
        <v>0</v>
      </c>
      <c r="HH29" s="2">
        <v>0</v>
      </c>
      <c r="HI29" s="2">
        <v>0</v>
      </c>
      <c r="HJ29" s="2">
        <v>0</v>
      </c>
      <c r="HK29" s="2">
        <v>0</v>
      </c>
      <c r="HL29" s="2">
        <v>0</v>
      </c>
      <c r="HM29" s="2">
        <v>0</v>
      </c>
      <c r="HN29" s="2">
        <v>0</v>
      </c>
      <c r="HO29" s="91">
        <v>0</v>
      </c>
      <c r="HP29" s="2">
        <v>0</v>
      </c>
      <c r="HQ29" s="2">
        <v>0</v>
      </c>
      <c r="HR29" s="2">
        <v>0</v>
      </c>
      <c r="HS29" s="2">
        <v>0</v>
      </c>
      <c r="HT29" s="2">
        <v>0</v>
      </c>
      <c r="HU29" s="3">
        <v>0</v>
      </c>
    </row>
    <row r="30" spans="1:229">
      <c r="A30" s="2">
        <f t="shared" si="59"/>
        <v>0</v>
      </c>
      <c r="B30" s="2">
        <f t="shared" si="60"/>
        <v>0</v>
      </c>
      <c r="C30" s="2">
        <f t="shared" si="61"/>
        <v>0</v>
      </c>
      <c r="D30" s="2">
        <f t="shared" si="62"/>
        <v>0</v>
      </c>
      <c r="E30" s="2">
        <f t="shared" si="63"/>
        <v>0</v>
      </c>
      <c r="F30" s="2">
        <f t="shared" si="64"/>
        <v>0</v>
      </c>
      <c r="G30" s="2">
        <f t="shared" si="65"/>
        <v>0</v>
      </c>
      <c r="H30" s="242">
        <f t="shared" si="66"/>
        <v>1</v>
      </c>
      <c r="I30" s="242">
        <f t="shared" si="67"/>
        <v>1</v>
      </c>
      <c r="J30" s="242">
        <f t="shared" si="68"/>
        <v>1</v>
      </c>
      <c r="K30" s="242">
        <f t="shared" si="69"/>
        <v>1</v>
      </c>
      <c r="L30" s="242">
        <f t="shared" si="70"/>
        <v>1</v>
      </c>
      <c r="M30" s="242">
        <f t="shared" si="71"/>
        <v>1</v>
      </c>
      <c r="N30" s="242">
        <v>1</v>
      </c>
      <c r="O30" s="248" t="s">
        <v>8750</v>
      </c>
      <c r="P30" s="179">
        <f t="shared" si="72"/>
        <v>0</v>
      </c>
      <c r="Q30" s="4" t="s">
        <v>62</v>
      </c>
      <c r="R30" s="4" t="s">
        <v>90</v>
      </c>
      <c r="S30" s="179" t="s">
        <v>62</v>
      </c>
      <c r="AA30" s="2">
        <v>0</v>
      </c>
      <c r="AB30" s="2">
        <v>1</v>
      </c>
      <c r="AC30" s="2">
        <v>1</v>
      </c>
      <c r="AD30" s="2">
        <v>0</v>
      </c>
      <c r="AE30" s="2">
        <v>0</v>
      </c>
      <c r="AF30" s="2">
        <v>0</v>
      </c>
      <c r="AG30" s="3">
        <v>0</v>
      </c>
      <c r="AH30" s="2">
        <v>0</v>
      </c>
      <c r="AI30" s="2">
        <v>0</v>
      </c>
      <c r="AJ30" s="2">
        <v>0</v>
      </c>
      <c r="AK30" s="2">
        <v>4</v>
      </c>
      <c r="AL30" s="2">
        <v>0</v>
      </c>
      <c r="AM30" s="2">
        <v>0</v>
      </c>
      <c r="AN30" s="3">
        <v>0</v>
      </c>
      <c r="AO30" s="2">
        <v>0</v>
      </c>
      <c r="AP30" s="2">
        <v>0</v>
      </c>
      <c r="AQ30" s="2">
        <v>0</v>
      </c>
      <c r="AR30" s="2">
        <v>0</v>
      </c>
      <c r="AS30" s="2">
        <v>0</v>
      </c>
      <c r="AT30" s="2">
        <v>0</v>
      </c>
      <c r="AU30" s="3">
        <v>2</v>
      </c>
      <c r="AV30" s="2">
        <v>0</v>
      </c>
      <c r="AW30" s="2">
        <v>0</v>
      </c>
      <c r="AX30" s="2">
        <v>9</v>
      </c>
      <c r="AY30" s="2">
        <v>0</v>
      </c>
      <c r="AZ30" s="2">
        <v>4</v>
      </c>
      <c r="BA30" s="2">
        <v>0</v>
      </c>
      <c r="BB30" s="3">
        <v>0</v>
      </c>
      <c r="BC30" s="2">
        <v>0</v>
      </c>
      <c r="BD30" s="2">
        <v>0</v>
      </c>
      <c r="BE30" s="2">
        <v>0</v>
      </c>
      <c r="BF30" s="2">
        <v>0</v>
      </c>
      <c r="BG30" s="2">
        <v>0</v>
      </c>
      <c r="BH30" s="2">
        <v>0</v>
      </c>
      <c r="BI30" s="3">
        <v>1</v>
      </c>
      <c r="BJ30" s="2">
        <v>0</v>
      </c>
      <c r="BK30" s="2">
        <v>0</v>
      </c>
      <c r="BL30" s="2">
        <v>0</v>
      </c>
      <c r="BM30" s="2">
        <v>0</v>
      </c>
      <c r="BN30" s="2">
        <v>0</v>
      </c>
      <c r="BO30" s="2">
        <v>1</v>
      </c>
      <c r="BP30" s="3">
        <v>1.5</v>
      </c>
      <c r="BQ30" s="2">
        <v>1</v>
      </c>
      <c r="BR30" s="2">
        <v>1</v>
      </c>
      <c r="BS30" s="2">
        <v>4</v>
      </c>
      <c r="BT30" s="2">
        <v>0</v>
      </c>
      <c r="BU30" s="2">
        <v>7</v>
      </c>
      <c r="BV30" s="2">
        <v>0</v>
      </c>
      <c r="BW30" s="3">
        <v>0</v>
      </c>
      <c r="BX30" s="2">
        <v>0</v>
      </c>
      <c r="BY30" s="2">
        <v>0</v>
      </c>
      <c r="BZ30" s="2">
        <v>0</v>
      </c>
      <c r="CA30" s="2">
        <v>0</v>
      </c>
      <c r="CB30" s="2">
        <v>0</v>
      </c>
      <c r="CC30" s="2">
        <v>0</v>
      </c>
      <c r="CD30" s="3">
        <v>0</v>
      </c>
      <c r="CE30" s="2">
        <v>0</v>
      </c>
      <c r="CF30" s="2">
        <v>0</v>
      </c>
      <c r="CG30" s="2">
        <v>0</v>
      </c>
      <c r="CH30" s="2">
        <v>2</v>
      </c>
      <c r="CI30" s="2">
        <v>0</v>
      </c>
      <c r="CJ30" s="2">
        <v>0</v>
      </c>
      <c r="CK30" s="3">
        <v>0</v>
      </c>
      <c r="CL30" s="2">
        <v>0</v>
      </c>
      <c r="CM30" s="2">
        <v>0</v>
      </c>
      <c r="CN30" s="2">
        <v>0</v>
      </c>
      <c r="CO30" s="2">
        <v>0</v>
      </c>
      <c r="CP30" s="2">
        <v>0</v>
      </c>
      <c r="CQ30" s="2">
        <v>0</v>
      </c>
      <c r="CR30" s="3">
        <v>0</v>
      </c>
      <c r="CS30" s="2">
        <v>0</v>
      </c>
      <c r="CT30" s="2">
        <v>0</v>
      </c>
      <c r="CU30" s="2">
        <v>0</v>
      </c>
      <c r="CV30" s="2">
        <v>0</v>
      </c>
      <c r="CW30" s="2">
        <v>1</v>
      </c>
      <c r="CX30" s="2">
        <v>0</v>
      </c>
      <c r="CY30" s="3">
        <v>0</v>
      </c>
      <c r="CZ30" s="2">
        <v>0</v>
      </c>
      <c r="DA30" s="2">
        <v>0</v>
      </c>
      <c r="DB30" s="2">
        <v>0</v>
      </c>
      <c r="DC30" s="2">
        <v>0</v>
      </c>
      <c r="DD30" s="2">
        <v>0</v>
      </c>
      <c r="DE30" s="2">
        <v>1</v>
      </c>
      <c r="DF30" s="3">
        <v>0</v>
      </c>
      <c r="DG30" s="2">
        <v>0</v>
      </c>
      <c r="DH30" s="2">
        <v>0</v>
      </c>
      <c r="DI30" s="2">
        <v>0</v>
      </c>
      <c r="DJ30" s="2">
        <v>0</v>
      </c>
      <c r="DK30" s="2">
        <v>1</v>
      </c>
      <c r="DL30" s="2">
        <v>0</v>
      </c>
      <c r="DM30" s="3">
        <v>4</v>
      </c>
      <c r="DN30" s="2">
        <v>0</v>
      </c>
      <c r="DO30" s="2">
        <v>0</v>
      </c>
      <c r="DP30" s="2">
        <v>4</v>
      </c>
      <c r="DQ30" s="2">
        <v>0</v>
      </c>
      <c r="DR30" s="2">
        <v>4</v>
      </c>
      <c r="DS30" s="2">
        <v>1</v>
      </c>
      <c r="DT30" s="3">
        <v>4</v>
      </c>
      <c r="DU30" s="2">
        <v>0</v>
      </c>
      <c r="DV30" s="2">
        <v>0</v>
      </c>
      <c r="DW30" s="2">
        <v>0</v>
      </c>
      <c r="DX30" s="2">
        <v>1</v>
      </c>
      <c r="DY30" s="2">
        <v>4</v>
      </c>
      <c r="DZ30" s="2">
        <v>18</v>
      </c>
      <c r="EA30" s="3">
        <v>0</v>
      </c>
      <c r="EB30" s="2">
        <v>4</v>
      </c>
      <c r="EC30" s="2">
        <v>0</v>
      </c>
      <c r="ED30" s="2">
        <v>0</v>
      </c>
      <c r="EE30" s="2">
        <v>0</v>
      </c>
      <c r="EF30" s="2">
        <v>5</v>
      </c>
      <c r="EG30" s="2">
        <v>11</v>
      </c>
      <c r="EH30" s="3">
        <v>0</v>
      </c>
      <c r="EI30" s="2">
        <v>0</v>
      </c>
      <c r="EJ30" s="2">
        <v>0</v>
      </c>
      <c r="EK30" s="2">
        <v>0</v>
      </c>
      <c r="EL30" s="2">
        <v>0</v>
      </c>
      <c r="EM30" s="2">
        <v>0</v>
      </c>
      <c r="EN30" s="2">
        <v>8</v>
      </c>
      <c r="EO30" s="3">
        <v>2</v>
      </c>
      <c r="EP30" s="2">
        <v>0</v>
      </c>
      <c r="EQ30" s="2">
        <v>0</v>
      </c>
      <c r="ER30" s="2">
        <v>6</v>
      </c>
      <c r="ES30" s="2">
        <v>0</v>
      </c>
      <c r="ET30" s="2">
        <v>1</v>
      </c>
      <c r="EU30" s="2">
        <v>0</v>
      </c>
      <c r="EV30" s="3">
        <v>0</v>
      </c>
      <c r="EW30" s="2">
        <v>0</v>
      </c>
      <c r="EX30" s="2">
        <v>0</v>
      </c>
      <c r="EY30" s="2">
        <v>0</v>
      </c>
      <c r="EZ30" s="2">
        <v>8</v>
      </c>
      <c r="FA30" s="2">
        <v>2</v>
      </c>
      <c r="FB30" s="2">
        <v>8</v>
      </c>
      <c r="FC30" s="3">
        <v>1</v>
      </c>
      <c r="FD30" s="2">
        <v>0</v>
      </c>
      <c r="FE30" s="2">
        <v>0</v>
      </c>
      <c r="FF30" s="2">
        <v>0</v>
      </c>
      <c r="FG30" s="2">
        <v>0</v>
      </c>
      <c r="FH30" s="2">
        <v>0</v>
      </c>
      <c r="FI30" s="2">
        <v>2</v>
      </c>
      <c r="FJ30" s="3">
        <v>0</v>
      </c>
      <c r="FK30" s="2">
        <v>0</v>
      </c>
      <c r="FL30" s="2">
        <v>0</v>
      </c>
      <c r="FM30" s="2">
        <v>0</v>
      </c>
      <c r="FN30" s="2">
        <v>4</v>
      </c>
      <c r="FO30" s="2">
        <v>10</v>
      </c>
      <c r="FP30" s="2">
        <v>0</v>
      </c>
      <c r="FQ30" s="3">
        <v>0</v>
      </c>
      <c r="FR30" s="2">
        <v>0</v>
      </c>
      <c r="FS30" s="2">
        <v>0</v>
      </c>
      <c r="FT30" s="2">
        <v>0</v>
      </c>
      <c r="FU30" s="2">
        <v>18</v>
      </c>
      <c r="FV30" s="2">
        <v>10</v>
      </c>
      <c r="FW30" s="2">
        <v>7</v>
      </c>
      <c r="FX30" s="3">
        <v>0</v>
      </c>
      <c r="FY30" s="2">
        <v>0</v>
      </c>
      <c r="FZ30" s="2">
        <v>6</v>
      </c>
      <c r="GA30" s="2">
        <v>6</v>
      </c>
      <c r="GB30" s="2">
        <v>9</v>
      </c>
      <c r="GC30" s="2">
        <v>2</v>
      </c>
      <c r="GD30" s="2">
        <v>6</v>
      </c>
      <c r="GE30" s="3">
        <v>2</v>
      </c>
      <c r="GF30" s="2">
        <v>0</v>
      </c>
      <c r="GG30" s="2">
        <v>0</v>
      </c>
      <c r="GH30" s="2">
        <v>0</v>
      </c>
      <c r="GI30" s="2">
        <v>13</v>
      </c>
      <c r="GJ30" s="2">
        <v>5</v>
      </c>
      <c r="GK30" s="2">
        <v>8</v>
      </c>
      <c r="GL30" s="3">
        <v>10</v>
      </c>
      <c r="GM30" s="2">
        <v>0</v>
      </c>
      <c r="GN30" s="2">
        <v>0</v>
      </c>
      <c r="GO30" s="2">
        <v>3</v>
      </c>
      <c r="GP30" s="2">
        <v>8</v>
      </c>
      <c r="GQ30" s="2">
        <v>10</v>
      </c>
      <c r="GR30" s="2">
        <v>8</v>
      </c>
      <c r="GS30" s="3">
        <v>2</v>
      </c>
      <c r="GT30" s="2">
        <v>10</v>
      </c>
      <c r="GU30" s="2">
        <v>0</v>
      </c>
      <c r="GV30" s="2">
        <v>10</v>
      </c>
      <c r="GW30" s="2">
        <v>0</v>
      </c>
      <c r="GX30" s="2">
        <v>10</v>
      </c>
      <c r="GY30" s="2">
        <v>7</v>
      </c>
      <c r="GZ30" s="3">
        <v>0</v>
      </c>
      <c r="HA30" s="2">
        <v>0</v>
      </c>
      <c r="HB30" s="2">
        <v>0</v>
      </c>
      <c r="HC30" s="2">
        <v>10</v>
      </c>
      <c r="HD30" s="2">
        <v>10</v>
      </c>
      <c r="HE30" s="2">
        <v>10</v>
      </c>
      <c r="HF30" s="2">
        <v>0</v>
      </c>
      <c r="HG30" s="2">
        <v>0</v>
      </c>
      <c r="HH30" s="2">
        <v>0</v>
      </c>
      <c r="HI30" s="2">
        <v>0</v>
      </c>
      <c r="HJ30" s="2">
        <v>4</v>
      </c>
      <c r="HK30" s="2">
        <v>7</v>
      </c>
      <c r="HL30" s="2">
        <v>0</v>
      </c>
      <c r="HM30" s="2">
        <v>8</v>
      </c>
      <c r="HN30" s="2">
        <v>0</v>
      </c>
      <c r="HO30" s="91">
        <v>0</v>
      </c>
      <c r="HP30" s="2">
        <v>0</v>
      </c>
      <c r="HQ30" s="2">
        <v>0</v>
      </c>
      <c r="HR30" s="2">
        <v>0</v>
      </c>
      <c r="HS30" s="2">
        <v>3</v>
      </c>
      <c r="HT30" s="2">
        <v>3</v>
      </c>
      <c r="HU30" s="3">
        <v>3</v>
      </c>
    </row>
    <row r="31" spans="1:229">
      <c r="A31" s="2">
        <f t="shared" si="46"/>
        <v>0</v>
      </c>
      <c r="B31" s="2">
        <f t="shared" si="47"/>
        <v>0</v>
      </c>
      <c r="C31" s="2">
        <f t="shared" si="48"/>
        <v>0</v>
      </c>
      <c r="D31" s="2">
        <f t="shared" si="49"/>
        <v>0</v>
      </c>
      <c r="E31" s="2">
        <f t="shared" si="50"/>
        <v>0</v>
      </c>
      <c r="F31" s="2">
        <f t="shared" si="51"/>
        <v>0</v>
      </c>
      <c r="G31" s="2">
        <f t="shared" si="52"/>
        <v>0</v>
      </c>
      <c r="H31" s="242">
        <f t="shared" si="53"/>
        <v>1</v>
      </c>
      <c r="I31" s="242">
        <f t="shared" si="54"/>
        <v>1</v>
      </c>
      <c r="J31" s="242">
        <f t="shared" si="55"/>
        <v>1</v>
      </c>
      <c r="K31" s="242">
        <f t="shared" si="56"/>
        <v>1</v>
      </c>
      <c r="L31" s="242">
        <f t="shared" si="57"/>
        <v>1</v>
      </c>
      <c r="M31" s="242">
        <f t="shared" si="58"/>
        <v>1</v>
      </c>
      <c r="N31" s="242">
        <v>1</v>
      </c>
      <c r="O31" s="248" t="s">
        <v>8751</v>
      </c>
      <c r="P31" s="179">
        <f t="shared" si="72"/>
        <v>0</v>
      </c>
      <c r="Q31" s="4">
        <v>3</v>
      </c>
      <c r="R31" s="4">
        <v>1</v>
      </c>
      <c r="S31" s="179">
        <f t="shared" ref="S31:S36" si="74">P31-Q31</f>
        <v>-3</v>
      </c>
      <c r="AA31" s="2">
        <v>0</v>
      </c>
      <c r="AB31" s="2">
        <v>2</v>
      </c>
      <c r="AC31" s="2">
        <v>1</v>
      </c>
      <c r="AD31" s="2">
        <v>0</v>
      </c>
      <c r="AE31" s="2">
        <v>0</v>
      </c>
      <c r="AF31" s="2">
        <v>0</v>
      </c>
      <c r="AG31" s="3">
        <v>0</v>
      </c>
      <c r="AH31" s="2">
        <v>0</v>
      </c>
      <c r="AI31" s="2">
        <v>0</v>
      </c>
      <c r="AJ31" s="2">
        <v>0</v>
      </c>
      <c r="AK31" s="2">
        <v>1</v>
      </c>
      <c r="AL31" s="2">
        <v>0</v>
      </c>
      <c r="AM31" s="2">
        <v>0</v>
      </c>
      <c r="AN31" s="3">
        <v>0</v>
      </c>
      <c r="AO31" s="2">
        <v>0</v>
      </c>
      <c r="AP31" s="2">
        <v>0</v>
      </c>
      <c r="AQ31" s="2">
        <v>0</v>
      </c>
      <c r="AR31" s="2">
        <v>0</v>
      </c>
      <c r="AS31" s="2">
        <v>1</v>
      </c>
      <c r="AT31" s="2">
        <v>1</v>
      </c>
      <c r="AU31" s="3">
        <v>0</v>
      </c>
      <c r="AV31" s="2">
        <v>0</v>
      </c>
      <c r="AW31" s="2">
        <v>0</v>
      </c>
      <c r="AX31" s="2">
        <v>0</v>
      </c>
      <c r="AY31" s="2">
        <v>2</v>
      </c>
      <c r="AZ31" s="2">
        <v>0</v>
      </c>
      <c r="BA31" s="2">
        <v>1</v>
      </c>
      <c r="BB31" s="3">
        <v>0</v>
      </c>
      <c r="BC31" s="2">
        <v>0</v>
      </c>
      <c r="BD31" s="2">
        <v>0</v>
      </c>
      <c r="BE31" s="2">
        <v>0</v>
      </c>
      <c r="BF31" s="2">
        <v>0</v>
      </c>
      <c r="BG31" s="2">
        <v>0</v>
      </c>
      <c r="BH31" s="2">
        <v>0</v>
      </c>
      <c r="BI31" s="3">
        <v>0</v>
      </c>
      <c r="BJ31" s="2">
        <v>0</v>
      </c>
      <c r="BK31" s="2">
        <v>0</v>
      </c>
      <c r="BL31" s="2">
        <v>0</v>
      </c>
      <c r="BM31" s="2">
        <v>0</v>
      </c>
      <c r="BN31" s="2">
        <v>1</v>
      </c>
      <c r="BO31" s="2">
        <v>0</v>
      </c>
      <c r="BP31" s="3">
        <v>0</v>
      </c>
      <c r="BQ31" s="2">
        <v>0</v>
      </c>
      <c r="BR31" s="2">
        <v>0</v>
      </c>
      <c r="BS31" s="2">
        <v>0</v>
      </c>
      <c r="BT31" s="2">
        <v>0</v>
      </c>
      <c r="BU31" s="2">
        <v>0</v>
      </c>
      <c r="BV31" s="2">
        <v>1</v>
      </c>
      <c r="BW31" s="3">
        <v>0</v>
      </c>
      <c r="BX31" s="2">
        <v>0</v>
      </c>
      <c r="BY31" s="2">
        <v>0</v>
      </c>
      <c r="BZ31" s="2">
        <v>0</v>
      </c>
      <c r="CA31" s="2">
        <v>0</v>
      </c>
      <c r="CB31" s="2">
        <v>0</v>
      </c>
      <c r="CC31" s="2">
        <v>0</v>
      </c>
      <c r="CD31" s="3">
        <v>0</v>
      </c>
      <c r="CE31" s="2">
        <v>0</v>
      </c>
      <c r="CF31" s="2">
        <v>0</v>
      </c>
      <c r="CG31" s="2">
        <v>0</v>
      </c>
      <c r="CH31" s="2">
        <v>1</v>
      </c>
      <c r="CI31" s="2">
        <v>0</v>
      </c>
      <c r="CJ31" s="2">
        <v>0</v>
      </c>
      <c r="CK31" s="3">
        <v>0</v>
      </c>
      <c r="CL31" s="2">
        <v>0</v>
      </c>
      <c r="CM31" s="2">
        <v>0</v>
      </c>
      <c r="CN31" s="2">
        <v>0</v>
      </c>
      <c r="CO31" s="2">
        <v>0</v>
      </c>
      <c r="CP31" s="2">
        <v>0</v>
      </c>
      <c r="CQ31" s="2">
        <v>1</v>
      </c>
      <c r="CR31" s="3">
        <v>0</v>
      </c>
      <c r="CS31" s="2">
        <v>1</v>
      </c>
      <c r="CT31" s="2">
        <v>1</v>
      </c>
      <c r="CU31" s="2">
        <v>1</v>
      </c>
      <c r="CV31" s="2">
        <v>1</v>
      </c>
      <c r="CW31" s="2">
        <v>1</v>
      </c>
      <c r="CX31" s="2">
        <v>0</v>
      </c>
      <c r="CY31" s="3">
        <v>0</v>
      </c>
      <c r="CZ31" s="2">
        <v>0</v>
      </c>
      <c r="DA31" s="2">
        <v>0</v>
      </c>
      <c r="DB31" s="2">
        <v>0</v>
      </c>
      <c r="DC31" s="2">
        <v>0</v>
      </c>
      <c r="DD31" s="2">
        <v>1</v>
      </c>
      <c r="DE31" s="2">
        <v>1</v>
      </c>
      <c r="DF31" s="3">
        <v>0</v>
      </c>
      <c r="DG31" s="2">
        <v>0</v>
      </c>
      <c r="DH31" s="2">
        <v>0</v>
      </c>
      <c r="DI31" s="2">
        <v>1</v>
      </c>
      <c r="DJ31" s="2">
        <v>1</v>
      </c>
      <c r="DK31" s="2">
        <v>1</v>
      </c>
      <c r="DL31" s="2">
        <v>1</v>
      </c>
      <c r="DM31" s="3">
        <v>1</v>
      </c>
      <c r="DN31" s="2">
        <v>0</v>
      </c>
      <c r="DO31" s="2">
        <v>0</v>
      </c>
      <c r="DP31" s="2">
        <v>0</v>
      </c>
      <c r="DQ31" s="2">
        <v>0</v>
      </c>
      <c r="DR31" s="2">
        <v>1</v>
      </c>
      <c r="DS31" s="2">
        <v>1</v>
      </c>
      <c r="DT31" s="3">
        <v>1</v>
      </c>
      <c r="DU31" s="2">
        <v>0</v>
      </c>
      <c r="DV31" s="2">
        <v>0</v>
      </c>
      <c r="DW31" s="2">
        <v>0</v>
      </c>
      <c r="DX31" s="2">
        <v>1</v>
      </c>
      <c r="DY31" s="2">
        <v>1</v>
      </c>
      <c r="DZ31" s="2">
        <v>0</v>
      </c>
      <c r="EA31" s="3">
        <v>0</v>
      </c>
      <c r="EB31" s="2">
        <v>1</v>
      </c>
      <c r="EC31" s="2">
        <v>0</v>
      </c>
      <c r="ED31" s="2">
        <v>0</v>
      </c>
      <c r="EE31" s="2">
        <v>0</v>
      </c>
      <c r="EF31" s="2">
        <v>1</v>
      </c>
      <c r="EG31" s="2">
        <v>1</v>
      </c>
      <c r="EH31" s="3">
        <v>0</v>
      </c>
      <c r="EI31" s="2">
        <v>0</v>
      </c>
      <c r="EJ31" s="2">
        <v>0</v>
      </c>
      <c r="EK31" s="2">
        <v>0</v>
      </c>
      <c r="EL31" s="2">
        <v>0</v>
      </c>
      <c r="EM31" s="2">
        <v>0</v>
      </c>
      <c r="EN31" s="2">
        <v>2</v>
      </c>
      <c r="EO31" s="3">
        <v>0</v>
      </c>
      <c r="EP31" s="2">
        <v>0</v>
      </c>
      <c r="EQ31" s="2">
        <v>0</v>
      </c>
      <c r="ER31" s="2">
        <v>3</v>
      </c>
      <c r="ES31" s="2">
        <v>0</v>
      </c>
      <c r="ET31" s="2">
        <v>2</v>
      </c>
      <c r="EU31" s="2">
        <v>0</v>
      </c>
      <c r="EV31" s="3">
        <v>0</v>
      </c>
      <c r="EW31" s="2">
        <v>0</v>
      </c>
      <c r="EX31" s="2">
        <v>0</v>
      </c>
      <c r="EY31" s="2">
        <v>0</v>
      </c>
      <c r="EZ31" s="2">
        <v>0</v>
      </c>
      <c r="FA31" s="2">
        <v>2</v>
      </c>
      <c r="FB31" s="2">
        <v>2</v>
      </c>
      <c r="FC31" s="3">
        <v>0</v>
      </c>
      <c r="FD31" s="2">
        <v>0</v>
      </c>
      <c r="FE31" s="2">
        <v>0</v>
      </c>
      <c r="FF31" s="2">
        <v>0</v>
      </c>
      <c r="FG31" s="2">
        <v>0</v>
      </c>
      <c r="FH31" s="2">
        <v>0</v>
      </c>
      <c r="FI31" s="2">
        <v>2</v>
      </c>
      <c r="FJ31" s="3">
        <v>2</v>
      </c>
      <c r="FK31" s="2">
        <v>0</v>
      </c>
      <c r="FL31" s="2">
        <v>0</v>
      </c>
      <c r="FM31" s="2">
        <v>0</v>
      </c>
      <c r="FN31" s="2">
        <v>0</v>
      </c>
      <c r="FO31" s="2">
        <v>0</v>
      </c>
      <c r="FP31" s="2">
        <v>0</v>
      </c>
      <c r="FQ31" s="3">
        <v>0</v>
      </c>
      <c r="FR31" s="2">
        <v>0</v>
      </c>
      <c r="FS31" s="2">
        <v>0</v>
      </c>
      <c r="FT31" s="2">
        <v>0</v>
      </c>
      <c r="FU31" s="2">
        <v>0</v>
      </c>
      <c r="FV31" s="2">
        <v>0</v>
      </c>
      <c r="FW31" s="2">
        <v>0</v>
      </c>
      <c r="FX31" s="3">
        <v>0</v>
      </c>
      <c r="FY31" s="2">
        <v>0</v>
      </c>
      <c r="FZ31" s="2">
        <v>0</v>
      </c>
      <c r="GA31" s="2">
        <v>0</v>
      </c>
      <c r="GB31" s="2">
        <v>0</v>
      </c>
      <c r="GC31" s="2">
        <v>0</v>
      </c>
      <c r="GD31" s="2">
        <v>0</v>
      </c>
      <c r="GE31" s="3">
        <v>0</v>
      </c>
      <c r="GF31" s="2">
        <v>0</v>
      </c>
      <c r="GG31" s="2">
        <v>0</v>
      </c>
      <c r="GH31" s="2">
        <v>0</v>
      </c>
      <c r="GI31" s="2">
        <v>0</v>
      </c>
      <c r="GJ31" s="2">
        <v>0</v>
      </c>
      <c r="GK31" s="2">
        <v>0</v>
      </c>
      <c r="GL31" s="3">
        <v>0</v>
      </c>
      <c r="GM31" s="2">
        <v>0</v>
      </c>
      <c r="GN31" s="2">
        <v>0</v>
      </c>
      <c r="GO31" s="2">
        <v>0</v>
      </c>
      <c r="GP31" s="2">
        <v>0</v>
      </c>
      <c r="GQ31" s="2">
        <v>0</v>
      </c>
      <c r="GR31" s="2">
        <v>0</v>
      </c>
      <c r="GS31" s="3">
        <v>0</v>
      </c>
      <c r="GT31" s="2">
        <v>0</v>
      </c>
      <c r="GU31" s="2">
        <v>0</v>
      </c>
      <c r="GV31" s="2">
        <v>0</v>
      </c>
      <c r="GW31" s="2">
        <v>0</v>
      </c>
      <c r="GX31" s="2">
        <v>0</v>
      </c>
      <c r="GY31" s="2">
        <v>0</v>
      </c>
      <c r="GZ31" s="3">
        <v>0</v>
      </c>
      <c r="HA31" s="2">
        <v>0</v>
      </c>
      <c r="HB31" s="2">
        <v>0</v>
      </c>
      <c r="HC31" s="2">
        <v>0</v>
      </c>
      <c r="HD31" s="2">
        <v>0</v>
      </c>
      <c r="HE31" s="2">
        <v>0</v>
      </c>
      <c r="HF31" s="2">
        <v>0</v>
      </c>
      <c r="HG31" s="2">
        <v>0</v>
      </c>
      <c r="HH31" s="2">
        <v>0</v>
      </c>
      <c r="HI31" s="2">
        <v>0</v>
      </c>
      <c r="HJ31" s="2">
        <v>0</v>
      </c>
      <c r="HK31" s="2">
        <v>0</v>
      </c>
      <c r="HL31" s="2">
        <v>0</v>
      </c>
      <c r="HM31" s="2">
        <v>0</v>
      </c>
      <c r="HN31" s="2">
        <v>0</v>
      </c>
      <c r="HO31" s="91">
        <v>0</v>
      </c>
      <c r="HP31" s="2">
        <v>0</v>
      </c>
      <c r="HQ31" s="2">
        <v>0</v>
      </c>
      <c r="HR31" s="2">
        <v>0</v>
      </c>
      <c r="HS31" s="2">
        <v>0</v>
      </c>
      <c r="HT31" s="2">
        <v>0</v>
      </c>
      <c r="HU31" s="3">
        <v>0</v>
      </c>
    </row>
    <row r="32" spans="1:229">
      <c r="A32" s="2">
        <f t="shared" si="46"/>
        <v>0</v>
      </c>
      <c r="B32" s="2">
        <f t="shared" si="47"/>
        <v>0</v>
      </c>
      <c r="C32" s="2">
        <f t="shared" si="48"/>
        <v>0</v>
      </c>
      <c r="D32" s="2">
        <f t="shared" si="49"/>
        <v>0</v>
      </c>
      <c r="E32" s="2">
        <f t="shared" si="50"/>
        <v>0</v>
      </c>
      <c r="F32" s="2">
        <f t="shared" si="51"/>
        <v>0</v>
      </c>
      <c r="G32" s="2">
        <f t="shared" si="52"/>
        <v>0</v>
      </c>
      <c r="H32" s="242">
        <f t="shared" si="53"/>
        <v>1</v>
      </c>
      <c r="I32" s="242">
        <f t="shared" si="54"/>
        <v>1</v>
      </c>
      <c r="J32" s="242">
        <f t="shared" si="55"/>
        <v>1</v>
      </c>
      <c r="K32" s="242">
        <f t="shared" si="56"/>
        <v>1</v>
      </c>
      <c r="L32" s="242">
        <f t="shared" si="57"/>
        <v>1</v>
      </c>
      <c r="M32" s="242">
        <f t="shared" si="58"/>
        <v>1</v>
      </c>
      <c r="N32" s="242">
        <v>1</v>
      </c>
      <c r="O32" s="248" t="s">
        <v>8747</v>
      </c>
      <c r="P32" s="179">
        <f t="shared" si="72"/>
        <v>0</v>
      </c>
      <c r="Q32" s="4">
        <v>3</v>
      </c>
      <c r="R32" s="4">
        <v>1</v>
      </c>
      <c r="S32" s="179">
        <f t="shared" si="74"/>
        <v>-3</v>
      </c>
      <c r="AA32" s="2">
        <v>0</v>
      </c>
      <c r="AB32" s="2">
        <v>0</v>
      </c>
      <c r="AC32" s="2">
        <v>0</v>
      </c>
      <c r="AD32" s="2">
        <v>0</v>
      </c>
      <c r="AE32" s="2">
        <v>0</v>
      </c>
      <c r="AF32" s="2">
        <v>0</v>
      </c>
      <c r="AG32" s="3">
        <v>0</v>
      </c>
      <c r="AH32" s="2">
        <v>0</v>
      </c>
      <c r="AI32" s="2">
        <v>0</v>
      </c>
      <c r="AJ32" s="2">
        <v>0</v>
      </c>
      <c r="AK32" s="2">
        <v>3</v>
      </c>
      <c r="AL32" s="2">
        <v>0</v>
      </c>
      <c r="AM32" s="2">
        <v>0</v>
      </c>
      <c r="AN32" s="3">
        <v>9</v>
      </c>
      <c r="AO32" s="2">
        <v>0</v>
      </c>
      <c r="AP32" s="2">
        <v>0</v>
      </c>
      <c r="AQ32" s="2">
        <v>0</v>
      </c>
      <c r="AR32" s="2">
        <v>0</v>
      </c>
      <c r="AS32" s="2">
        <v>1</v>
      </c>
      <c r="AT32" s="2">
        <v>0</v>
      </c>
      <c r="AU32" s="3">
        <v>0</v>
      </c>
      <c r="AV32" s="2">
        <v>0</v>
      </c>
      <c r="AW32" s="2">
        <v>0</v>
      </c>
      <c r="AX32" s="2">
        <v>0</v>
      </c>
      <c r="AY32" s="2">
        <v>0</v>
      </c>
      <c r="AZ32" s="2">
        <v>0</v>
      </c>
      <c r="BA32" s="2">
        <v>1</v>
      </c>
      <c r="BB32" s="3">
        <v>0.5</v>
      </c>
      <c r="BC32" s="2">
        <v>0</v>
      </c>
      <c r="BD32" s="2">
        <v>0</v>
      </c>
      <c r="BE32" s="2">
        <v>0</v>
      </c>
      <c r="BF32" s="2">
        <v>0</v>
      </c>
      <c r="BG32" s="2">
        <v>0</v>
      </c>
      <c r="BH32" s="2">
        <v>0</v>
      </c>
      <c r="BI32" s="3">
        <v>1</v>
      </c>
      <c r="BJ32" s="2">
        <v>0</v>
      </c>
      <c r="BK32" s="2">
        <v>0</v>
      </c>
      <c r="BL32" s="2">
        <v>0</v>
      </c>
      <c r="BM32" s="2">
        <v>0</v>
      </c>
      <c r="BN32" s="2">
        <v>1</v>
      </c>
      <c r="BO32" s="2">
        <v>0</v>
      </c>
      <c r="BP32" s="3">
        <v>0</v>
      </c>
      <c r="BQ32" s="2">
        <v>0</v>
      </c>
      <c r="BR32" s="2">
        <v>0</v>
      </c>
      <c r="BS32" s="2">
        <v>0</v>
      </c>
      <c r="BT32" s="2">
        <v>0</v>
      </c>
      <c r="BU32" s="2">
        <v>0</v>
      </c>
      <c r="BV32" s="2">
        <v>2.5</v>
      </c>
      <c r="BW32" s="3">
        <v>0</v>
      </c>
      <c r="BX32" s="2">
        <v>0</v>
      </c>
      <c r="BY32" s="2">
        <v>0</v>
      </c>
      <c r="BZ32" s="2">
        <v>0</v>
      </c>
      <c r="CA32" s="2">
        <v>0</v>
      </c>
      <c r="CB32" s="2">
        <v>0</v>
      </c>
      <c r="CC32" s="2">
        <v>0</v>
      </c>
      <c r="CD32" s="3">
        <v>0</v>
      </c>
      <c r="CE32" s="2">
        <v>0</v>
      </c>
      <c r="CF32" s="2">
        <v>0</v>
      </c>
      <c r="CG32" s="2">
        <v>0</v>
      </c>
      <c r="CH32" s="2">
        <v>2</v>
      </c>
      <c r="CI32" s="2">
        <v>0</v>
      </c>
      <c r="CJ32" s="2">
        <v>0</v>
      </c>
      <c r="CK32" s="3">
        <v>0</v>
      </c>
      <c r="CL32" s="2">
        <v>0</v>
      </c>
      <c r="CM32" s="2">
        <v>0</v>
      </c>
      <c r="CN32" s="2">
        <v>0</v>
      </c>
      <c r="CO32" s="2">
        <v>0</v>
      </c>
      <c r="CP32" s="2">
        <v>0</v>
      </c>
      <c r="CQ32" s="2">
        <v>0</v>
      </c>
      <c r="CR32" s="3">
        <v>1</v>
      </c>
      <c r="CS32" s="2">
        <v>0</v>
      </c>
      <c r="CT32" s="2">
        <v>0</v>
      </c>
      <c r="CU32" s="2">
        <v>0</v>
      </c>
      <c r="CV32" s="2">
        <v>0</v>
      </c>
      <c r="CW32" s="2">
        <v>0</v>
      </c>
      <c r="CX32" s="2">
        <v>0</v>
      </c>
      <c r="CY32" s="3">
        <v>0</v>
      </c>
      <c r="CZ32" s="2">
        <v>0</v>
      </c>
      <c r="DA32" s="2">
        <v>0</v>
      </c>
      <c r="DB32" s="2">
        <v>0</v>
      </c>
      <c r="DC32" s="2">
        <v>1</v>
      </c>
      <c r="DD32" s="2">
        <v>0</v>
      </c>
      <c r="DE32" s="2">
        <v>1</v>
      </c>
      <c r="DF32" s="3">
        <v>0</v>
      </c>
      <c r="DG32" s="2">
        <v>0</v>
      </c>
      <c r="DH32" s="2">
        <v>0</v>
      </c>
      <c r="DI32" s="2">
        <v>0</v>
      </c>
      <c r="DJ32" s="2">
        <v>0</v>
      </c>
      <c r="DK32" s="2">
        <v>0</v>
      </c>
      <c r="DL32" s="2">
        <v>0</v>
      </c>
      <c r="DM32" s="3">
        <v>3</v>
      </c>
      <c r="DN32" s="2">
        <v>0</v>
      </c>
      <c r="DO32" s="2">
        <v>0</v>
      </c>
      <c r="DP32" s="2">
        <v>0</v>
      </c>
      <c r="DQ32" s="2">
        <v>4</v>
      </c>
      <c r="DR32" s="2">
        <v>0</v>
      </c>
      <c r="DS32" s="2">
        <v>0</v>
      </c>
      <c r="DT32" s="3">
        <v>4</v>
      </c>
      <c r="DU32" s="2">
        <v>0</v>
      </c>
      <c r="DV32" s="2">
        <v>0</v>
      </c>
      <c r="DW32" s="2">
        <v>0</v>
      </c>
      <c r="DX32" s="2">
        <v>4</v>
      </c>
      <c r="DY32" s="2">
        <v>0</v>
      </c>
      <c r="DZ32" s="2">
        <v>0</v>
      </c>
      <c r="EA32" s="3">
        <v>52</v>
      </c>
      <c r="EB32" s="2">
        <v>1</v>
      </c>
      <c r="EC32" s="2">
        <v>0</v>
      </c>
      <c r="ED32" s="2">
        <v>0</v>
      </c>
      <c r="EE32" s="2">
        <v>0</v>
      </c>
      <c r="EF32" s="2">
        <v>0</v>
      </c>
      <c r="EG32" s="2">
        <v>6</v>
      </c>
      <c r="EH32" s="3">
        <v>0</v>
      </c>
      <c r="EI32" s="2">
        <v>0</v>
      </c>
      <c r="EJ32" s="2">
        <v>0</v>
      </c>
      <c r="EK32" s="2">
        <v>0</v>
      </c>
      <c r="EL32" s="2">
        <v>0</v>
      </c>
      <c r="EM32" s="2">
        <v>4</v>
      </c>
      <c r="EN32" s="2">
        <v>4</v>
      </c>
      <c r="EO32" s="3">
        <v>0</v>
      </c>
      <c r="EP32" s="2">
        <v>2</v>
      </c>
      <c r="EQ32" s="2">
        <v>2</v>
      </c>
      <c r="ER32" s="2">
        <v>2</v>
      </c>
      <c r="ES32" s="2">
        <v>2</v>
      </c>
      <c r="ET32" s="2">
        <v>2</v>
      </c>
      <c r="EU32" s="2">
        <v>0</v>
      </c>
      <c r="EV32" s="3">
        <v>0</v>
      </c>
      <c r="EW32" s="2">
        <v>0</v>
      </c>
      <c r="EX32" s="2">
        <v>0</v>
      </c>
      <c r="EY32" s="2">
        <v>0</v>
      </c>
      <c r="EZ32" s="2">
        <v>0</v>
      </c>
      <c r="FA32" s="2">
        <v>2</v>
      </c>
      <c r="FB32" s="2">
        <v>2</v>
      </c>
      <c r="FC32" s="3">
        <v>0</v>
      </c>
      <c r="FD32" s="2">
        <v>0</v>
      </c>
      <c r="FE32" s="2">
        <v>0</v>
      </c>
      <c r="FF32" s="2">
        <v>0</v>
      </c>
      <c r="FG32" s="2">
        <v>0</v>
      </c>
      <c r="FH32" s="2">
        <v>0</v>
      </c>
      <c r="FI32" s="2">
        <v>0</v>
      </c>
      <c r="FJ32" s="3">
        <v>3</v>
      </c>
      <c r="FK32" s="2">
        <v>0</v>
      </c>
      <c r="FL32" s="2">
        <v>0</v>
      </c>
      <c r="FM32" s="2">
        <v>0</v>
      </c>
      <c r="FN32" s="2">
        <v>1</v>
      </c>
      <c r="FO32" s="2">
        <v>0</v>
      </c>
      <c r="FP32" s="2">
        <v>0</v>
      </c>
      <c r="FQ32" s="3">
        <v>0</v>
      </c>
      <c r="FR32" s="2">
        <v>0</v>
      </c>
      <c r="FS32" s="2">
        <v>0</v>
      </c>
      <c r="FT32" s="2">
        <v>0</v>
      </c>
      <c r="FU32" s="2">
        <v>0</v>
      </c>
      <c r="FV32" s="2">
        <v>10</v>
      </c>
      <c r="FW32" s="2">
        <v>6</v>
      </c>
      <c r="FX32" s="3">
        <v>0</v>
      </c>
      <c r="FY32" s="2">
        <v>0</v>
      </c>
      <c r="FZ32" s="2">
        <v>0</v>
      </c>
      <c r="GA32" s="2">
        <v>0</v>
      </c>
      <c r="GB32" s="2">
        <v>0</v>
      </c>
      <c r="GC32" s="2">
        <v>0</v>
      </c>
      <c r="GE32" s="3">
        <v>0</v>
      </c>
      <c r="GF32" s="2">
        <v>0</v>
      </c>
      <c r="GG32" s="2">
        <v>0</v>
      </c>
      <c r="GH32" s="2">
        <v>0</v>
      </c>
      <c r="GI32" s="2">
        <v>8</v>
      </c>
      <c r="GJ32" s="2">
        <v>3</v>
      </c>
      <c r="GK32" s="2">
        <v>0</v>
      </c>
      <c r="GL32" s="3">
        <v>0</v>
      </c>
      <c r="GM32" s="2">
        <v>8</v>
      </c>
      <c r="GN32" s="2">
        <v>2</v>
      </c>
      <c r="GO32" s="2">
        <v>0</v>
      </c>
      <c r="GP32" s="2">
        <v>0</v>
      </c>
      <c r="GQ32" s="2">
        <v>5</v>
      </c>
      <c r="GR32" s="2">
        <v>12</v>
      </c>
      <c r="GS32" s="3">
        <v>8</v>
      </c>
      <c r="GT32" s="2">
        <v>0</v>
      </c>
      <c r="GU32" s="2">
        <v>0</v>
      </c>
      <c r="GV32" s="2">
        <v>5</v>
      </c>
      <c r="GW32" s="2">
        <v>0</v>
      </c>
      <c r="GX32" s="2">
        <v>0</v>
      </c>
      <c r="GY32" s="2">
        <v>10</v>
      </c>
      <c r="GZ32" s="3">
        <v>0</v>
      </c>
      <c r="HA32" s="2">
        <v>0</v>
      </c>
      <c r="HB32" s="2">
        <v>0</v>
      </c>
      <c r="HC32" s="2">
        <v>0</v>
      </c>
      <c r="HD32" s="2">
        <v>5</v>
      </c>
      <c r="HE32" s="2">
        <v>5</v>
      </c>
      <c r="HF32" s="2">
        <v>0</v>
      </c>
      <c r="HG32" s="2">
        <v>0</v>
      </c>
      <c r="HH32" s="2">
        <v>0</v>
      </c>
      <c r="HI32" s="2">
        <v>0</v>
      </c>
      <c r="HJ32" s="2">
        <v>0</v>
      </c>
      <c r="HK32" s="2">
        <v>4</v>
      </c>
      <c r="HL32" s="2">
        <v>0</v>
      </c>
      <c r="HM32" s="2">
        <v>5</v>
      </c>
      <c r="HN32" s="2">
        <v>0</v>
      </c>
      <c r="HO32" s="91">
        <v>0</v>
      </c>
      <c r="HP32" s="2">
        <v>0</v>
      </c>
      <c r="HQ32" s="2">
        <v>0</v>
      </c>
      <c r="HR32" s="2">
        <v>0</v>
      </c>
      <c r="HS32" s="2">
        <v>1</v>
      </c>
      <c r="HT32" s="2">
        <v>3</v>
      </c>
      <c r="HU32" s="3">
        <v>3</v>
      </c>
    </row>
    <row r="33" spans="1:229">
      <c r="A33" s="2">
        <f t="shared" si="46"/>
        <v>0</v>
      </c>
      <c r="B33" s="2">
        <f t="shared" si="47"/>
        <v>0</v>
      </c>
      <c r="C33" s="2">
        <f t="shared" si="48"/>
        <v>0</v>
      </c>
      <c r="D33" s="2">
        <f t="shared" si="49"/>
        <v>0</v>
      </c>
      <c r="E33" s="2">
        <f t="shared" si="50"/>
        <v>0</v>
      </c>
      <c r="F33" s="2">
        <f t="shared" si="51"/>
        <v>0</v>
      </c>
      <c r="G33" s="2">
        <f t="shared" si="52"/>
        <v>0</v>
      </c>
      <c r="H33" s="242">
        <f t="shared" si="53"/>
        <v>1</v>
      </c>
      <c r="I33" s="242">
        <f t="shared" si="54"/>
        <v>1</v>
      </c>
      <c r="J33" s="242">
        <f t="shared" si="55"/>
        <v>1</v>
      </c>
      <c r="K33" s="242">
        <f t="shared" si="56"/>
        <v>1</v>
      </c>
      <c r="L33" s="242">
        <f t="shared" si="57"/>
        <v>1</v>
      </c>
      <c r="M33" s="242">
        <f t="shared" si="58"/>
        <v>1</v>
      </c>
      <c r="N33" s="242">
        <v>1</v>
      </c>
      <c r="O33" s="248" t="s">
        <v>8748</v>
      </c>
      <c r="P33" s="179">
        <f t="shared" si="72"/>
        <v>0</v>
      </c>
      <c r="Q33" s="4">
        <v>3</v>
      </c>
      <c r="R33" s="4">
        <v>1</v>
      </c>
      <c r="S33" s="179">
        <f t="shared" si="74"/>
        <v>-3</v>
      </c>
      <c r="AA33" s="2">
        <v>0</v>
      </c>
      <c r="AB33" s="2">
        <v>0</v>
      </c>
      <c r="AC33" s="2">
        <v>1</v>
      </c>
      <c r="AD33" s="2">
        <v>0</v>
      </c>
      <c r="AE33" s="2">
        <v>0</v>
      </c>
      <c r="AF33" s="2">
        <v>0</v>
      </c>
      <c r="AG33" s="3">
        <v>0</v>
      </c>
      <c r="AH33" s="2">
        <v>0</v>
      </c>
      <c r="AI33" s="2">
        <v>0</v>
      </c>
      <c r="AJ33" s="2">
        <v>0</v>
      </c>
      <c r="AK33" s="2">
        <v>1</v>
      </c>
      <c r="AL33" s="2">
        <v>0</v>
      </c>
      <c r="AM33" s="2">
        <v>0</v>
      </c>
      <c r="AN33" s="3">
        <v>9</v>
      </c>
      <c r="AO33" s="2">
        <v>0</v>
      </c>
      <c r="AP33" s="2">
        <v>0</v>
      </c>
      <c r="AQ33" s="2">
        <v>0</v>
      </c>
      <c r="AR33" s="2">
        <v>0</v>
      </c>
      <c r="AS33" s="2">
        <v>0</v>
      </c>
      <c r="AT33" s="2">
        <v>0</v>
      </c>
      <c r="AU33" s="3">
        <v>0</v>
      </c>
      <c r="AV33" s="2">
        <v>0</v>
      </c>
      <c r="AW33" s="2">
        <v>0</v>
      </c>
      <c r="AX33" s="2">
        <v>0</v>
      </c>
      <c r="AY33" s="2">
        <v>0</v>
      </c>
      <c r="AZ33" s="2">
        <v>0</v>
      </c>
      <c r="BA33" s="2">
        <v>0</v>
      </c>
      <c r="BB33" s="3">
        <v>0</v>
      </c>
      <c r="BC33" s="2">
        <v>0</v>
      </c>
      <c r="BD33" s="2">
        <v>0</v>
      </c>
      <c r="BE33" s="2">
        <v>0</v>
      </c>
      <c r="BF33" s="2">
        <v>0</v>
      </c>
      <c r="BG33" s="2">
        <v>0</v>
      </c>
      <c r="BH33" s="2">
        <v>0</v>
      </c>
      <c r="BI33" s="3">
        <v>0</v>
      </c>
      <c r="BJ33" s="2">
        <v>0</v>
      </c>
      <c r="BK33" s="2">
        <v>0</v>
      </c>
      <c r="BL33" s="2">
        <v>0</v>
      </c>
      <c r="BM33" s="2">
        <v>0</v>
      </c>
      <c r="BN33" s="2">
        <v>0</v>
      </c>
      <c r="BO33" s="2">
        <v>0</v>
      </c>
      <c r="BP33" s="3">
        <v>0</v>
      </c>
      <c r="BQ33" s="2">
        <v>0</v>
      </c>
      <c r="BR33" s="2">
        <v>0</v>
      </c>
      <c r="BS33" s="2">
        <v>0</v>
      </c>
      <c r="BT33" s="2">
        <v>1</v>
      </c>
      <c r="BU33" s="2">
        <v>0</v>
      </c>
      <c r="BV33" s="2">
        <v>2</v>
      </c>
      <c r="BW33" s="3">
        <v>0</v>
      </c>
      <c r="BX33" s="2">
        <v>0</v>
      </c>
      <c r="BY33" s="2">
        <v>0</v>
      </c>
      <c r="BZ33" s="2">
        <v>0</v>
      </c>
      <c r="CA33" s="2">
        <v>0</v>
      </c>
      <c r="CB33" s="2">
        <v>0</v>
      </c>
      <c r="CC33" s="2">
        <v>0</v>
      </c>
      <c r="CD33" s="3">
        <v>0</v>
      </c>
      <c r="CE33" s="2">
        <v>0</v>
      </c>
      <c r="CF33" s="2">
        <v>0</v>
      </c>
      <c r="CG33" s="2">
        <v>0</v>
      </c>
      <c r="CH33" s="2">
        <v>4</v>
      </c>
      <c r="CI33" s="2">
        <v>0</v>
      </c>
      <c r="CJ33" s="2">
        <v>0</v>
      </c>
      <c r="CK33" s="3">
        <v>0</v>
      </c>
      <c r="CL33" s="2">
        <v>0</v>
      </c>
      <c r="CM33" s="2">
        <v>0</v>
      </c>
      <c r="CN33" s="2">
        <v>0</v>
      </c>
      <c r="CO33" s="2">
        <v>0</v>
      </c>
      <c r="CP33" s="2">
        <v>0</v>
      </c>
      <c r="CQ33" s="2">
        <v>0</v>
      </c>
      <c r="CR33" s="3">
        <v>0</v>
      </c>
      <c r="CS33" s="2">
        <v>0</v>
      </c>
      <c r="CT33" s="2">
        <v>0</v>
      </c>
      <c r="CU33" s="2">
        <v>0</v>
      </c>
      <c r="CV33" s="2">
        <v>0</v>
      </c>
      <c r="CW33" s="2">
        <v>1</v>
      </c>
      <c r="CX33" s="2">
        <v>0</v>
      </c>
      <c r="CY33" s="3">
        <v>0</v>
      </c>
      <c r="CZ33" s="2">
        <v>0</v>
      </c>
      <c r="DA33" s="2">
        <v>0</v>
      </c>
      <c r="DB33" s="2">
        <v>0</v>
      </c>
      <c r="DC33" s="2">
        <v>0</v>
      </c>
      <c r="DD33" s="2">
        <v>0</v>
      </c>
      <c r="DE33" s="2">
        <v>1</v>
      </c>
      <c r="DF33" s="3">
        <v>0</v>
      </c>
      <c r="DG33" s="2">
        <v>0</v>
      </c>
      <c r="DH33" s="2">
        <v>1</v>
      </c>
      <c r="DI33" s="2">
        <v>0</v>
      </c>
      <c r="DJ33" s="2">
        <v>0</v>
      </c>
      <c r="DK33" s="2">
        <v>5</v>
      </c>
      <c r="DL33" s="2">
        <v>0</v>
      </c>
      <c r="DM33" s="3">
        <v>1</v>
      </c>
      <c r="DN33" s="2">
        <v>0</v>
      </c>
      <c r="DO33" s="2">
        <v>5</v>
      </c>
      <c r="DP33" s="2">
        <v>4</v>
      </c>
      <c r="DQ33" s="2">
        <v>1</v>
      </c>
      <c r="DR33" s="2">
        <v>2</v>
      </c>
      <c r="DS33" s="2">
        <v>0</v>
      </c>
      <c r="DT33" s="3">
        <v>3</v>
      </c>
      <c r="DU33" s="2">
        <v>0</v>
      </c>
      <c r="DV33" s="2">
        <v>0</v>
      </c>
      <c r="DW33" s="2">
        <v>0</v>
      </c>
      <c r="DX33" s="2">
        <v>5</v>
      </c>
      <c r="DY33" s="2">
        <v>4</v>
      </c>
      <c r="DZ33" s="2">
        <v>0</v>
      </c>
      <c r="EA33" s="3">
        <v>0</v>
      </c>
      <c r="EB33" s="2">
        <v>6</v>
      </c>
      <c r="EC33" s="2">
        <v>0</v>
      </c>
      <c r="ED33" s="2">
        <v>0</v>
      </c>
      <c r="EE33" s="2">
        <v>0</v>
      </c>
      <c r="EF33" s="2">
        <v>8</v>
      </c>
      <c r="EG33" s="2">
        <v>13</v>
      </c>
      <c r="EH33" s="3">
        <v>2</v>
      </c>
      <c r="EI33" s="2">
        <v>0</v>
      </c>
      <c r="EJ33" s="2">
        <v>0</v>
      </c>
      <c r="EK33" s="2">
        <v>0</v>
      </c>
      <c r="EL33" s="2">
        <v>1</v>
      </c>
      <c r="EM33" s="2">
        <v>2</v>
      </c>
      <c r="EN33" s="2">
        <v>8</v>
      </c>
      <c r="EO33" s="3">
        <v>0</v>
      </c>
      <c r="EP33" s="2">
        <v>0</v>
      </c>
      <c r="EQ33" s="2">
        <v>0</v>
      </c>
      <c r="ER33" s="2">
        <v>8</v>
      </c>
      <c r="ES33" s="2">
        <v>0</v>
      </c>
      <c r="ET33" s="2">
        <v>8</v>
      </c>
      <c r="EU33" s="2">
        <v>1</v>
      </c>
      <c r="EV33" s="3">
        <v>3</v>
      </c>
      <c r="EW33" s="2">
        <v>0</v>
      </c>
      <c r="EX33" s="2">
        <v>0</v>
      </c>
      <c r="EY33" s="2">
        <v>0</v>
      </c>
      <c r="EZ33" s="2">
        <v>0</v>
      </c>
      <c r="FA33" s="2">
        <v>8</v>
      </c>
      <c r="FB33" s="2">
        <v>8</v>
      </c>
      <c r="FC33" s="3">
        <v>0</v>
      </c>
      <c r="FD33" s="2">
        <v>0</v>
      </c>
      <c r="FE33" s="2">
        <v>0</v>
      </c>
      <c r="FF33" s="2">
        <v>0</v>
      </c>
      <c r="FG33" s="2">
        <v>0</v>
      </c>
      <c r="FH33" s="2">
        <v>0</v>
      </c>
      <c r="FI33" s="2">
        <v>2</v>
      </c>
      <c r="FJ33" s="3">
        <v>0</v>
      </c>
      <c r="FK33" s="2">
        <v>0</v>
      </c>
      <c r="FL33" s="2">
        <v>0</v>
      </c>
      <c r="FM33" s="2">
        <v>0</v>
      </c>
      <c r="FN33" s="2">
        <v>10</v>
      </c>
      <c r="FO33" s="2">
        <v>6</v>
      </c>
      <c r="FP33" s="2">
        <v>0</v>
      </c>
      <c r="FQ33" s="3">
        <v>0</v>
      </c>
      <c r="FR33" s="2">
        <v>0</v>
      </c>
      <c r="FS33" s="2">
        <v>0</v>
      </c>
      <c r="FT33" s="2">
        <v>0</v>
      </c>
      <c r="FU33" s="2">
        <v>10</v>
      </c>
      <c r="FV33" s="2">
        <v>10</v>
      </c>
      <c r="FW33" s="2">
        <v>4</v>
      </c>
      <c r="FX33" s="3">
        <v>0</v>
      </c>
      <c r="FY33" s="2">
        <v>3</v>
      </c>
      <c r="FZ33" s="2">
        <v>0</v>
      </c>
      <c r="GA33" s="2">
        <v>1</v>
      </c>
      <c r="GB33" s="2">
        <v>23</v>
      </c>
      <c r="GC33" s="2">
        <v>5</v>
      </c>
      <c r="GD33" s="2">
        <v>4</v>
      </c>
      <c r="GE33" s="3">
        <v>3</v>
      </c>
      <c r="GF33" s="2">
        <v>4</v>
      </c>
      <c r="GG33" s="2">
        <v>0</v>
      </c>
      <c r="GH33" s="2">
        <v>0</v>
      </c>
      <c r="GI33" s="2">
        <v>8</v>
      </c>
      <c r="GJ33" s="2">
        <v>10</v>
      </c>
      <c r="GK33" s="2">
        <v>13</v>
      </c>
      <c r="GL33" s="3">
        <v>5</v>
      </c>
      <c r="GM33" s="2">
        <v>0</v>
      </c>
      <c r="GN33" s="2">
        <v>1</v>
      </c>
      <c r="GO33" s="2">
        <v>2</v>
      </c>
      <c r="GP33" s="2">
        <v>8</v>
      </c>
      <c r="GQ33" s="2">
        <v>8</v>
      </c>
      <c r="GR33" s="2">
        <v>8</v>
      </c>
      <c r="GS33" s="3">
        <v>2</v>
      </c>
      <c r="GT33" s="2">
        <v>6</v>
      </c>
      <c r="GU33" s="2">
        <v>0</v>
      </c>
      <c r="GV33" s="2">
        <v>10</v>
      </c>
      <c r="GW33" s="2">
        <v>4</v>
      </c>
      <c r="GX33" s="2">
        <v>10</v>
      </c>
      <c r="GY33" s="2">
        <v>10</v>
      </c>
      <c r="GZ33" s="3">
        <v>10</v>
      </c>
      <c r="HA33" s="2">
        <v>0</v>
      </c>
      <c r="HB33" s="2">
        <v>0</v>
      </c>
      <c r="HC33" s="2">
        <v>10</v>
      </c>
      <c r="HD33" s="2">
        <v>10</v>
      </c>
      <c r="HE33" s="2">
        <v>10</v>
      </c>
      <c r="HF33" s="2">
        <v>10</v>
      </c>
      <c r="HG33" s="2">
        <v>5</v>
      </c>
      <c r="HH33" s="2">
        <v>0</v>
      </c>
      <c r="HI33" s="2">
        <v>0</v>
      </c>
      <c r="HJ33" s="2">
        <v>10</v>
      </c>
      <c r="HK33" s="2">
        <v>8</v>
      </c>
      <c r="HL33" s="2">
        <v>10</v>
      </c>
      <c r="HM33" s="2">
        <v>5</v>
      </c>
      <c r="HN33" s="2">
        <v>0</v>
      </c>
      <c r="HO33" s="91">
        <v>5</v>
      </c>
      <c r="HP33" s="2">
        <v>7</v>
      </c>
      <c r="HQ33" s="2">
        <v>10</v>
      </c>
      <c r="HR33" s="2">
        <v>10</v>
      </c>
      <c r="HS33" s="2">
        <v>3</v>
      </c>
      <c r="HT33" s="2">
        <v>3</v>
      </c>
      <c r="HU33" s="3">
        <v>3</v>
      </c>
    </row>
    <row r="34" spans="1:229">
      <c r="A34" s="2">
        <f t="shared" ref="A34:A36" si="75">T34*N34</f>
        <v>0</v>
      </c>
      <c r="B34" s="2">
        <f t="shared" ref="B34:B36" si="76">U34*N34</f>
        <v>0</v>
      </c>
      <c r="C34" s="2">
        <f t="shared" ref="C34:C36" si="77">V34*N34</f>
        <v>0</v>
      </c>
      <c r="D34" s="2">
        <f t="shared" ref="D34:D36" si="78">W34*N34</f>
        <v>0</v>
      </c>
      <c r="E34" s="2">
        <f t="shared" ref="E34:E36" si="79">X34*N34</f>
        <v>0</v>
      </c>
      <c r="F34" s="2">
        <f t="shared" ref="F34:F36" si="80">Y34*N34</f>
        <v>0</v>
      </c>
      <c r="G34" s="2">
        <f t="shared" ref="G34:G36" si="81">Z34*N34</f>
        <v>0</v>
      </c>
      <c r="H34" s="242">
        <f t="shared" ref="H34:H36" si="82">N34</f>
        <v>1</v>
      </c>
      <c r="I34" s="242">
        <f t="shared" ref="I34:I36" si="83">N34</f>
        <v>1</v>
      </c>
      <c r="J34" s="242">
        <f t="shared" ref="J34:J36" si="84">N34</f>
        <v>1</v>
      </c>
      <c r="K34" s="242">
        <f t="shared" ref="K34:K36" si="85">N34</f>
        <v>1</v>
      </c>
      <c r="L34" s="242">
        <f t="shared" ref="L34:L36" si="86">N34</f>
        <v>1</v>
      </c>
      <c r="M34" s="242">
        <f t="shared" ref="M34:M36" si="87">N34</f>
        <v>1</v>
      </c>
      <c r="N34" s="242">
        <v>1</v>
      </c>
      <c r="O34" s="100" t="s">
        <v>3829</v>
      </c>
      <c r="P34" s="179">
        <f t="shared" si="72"/>
        <v>0</v>
      </c>
      <c r="Q34" s="4">
        <v>3</v>
      </c>
      <c r="R34" s="4">
        <v>1</v>
      </c>
      <c r="S34" s="179">
        <f t="shared" si="74"/>
        <v>-3</v>
      </c>
      <c r="AA34" s="2">
        <v>0</v>
      </c>
      <c r="AB34" s="2">
        <v>1</v>
      </c>
      <c r="AC34" s="2">
        <v>1</v>
      </c>
      <c r="AD34" s="2">
        <v>0</v>
      </c>
      <c r="AE34" s="2">
        <v>0</v>
      </c>
      <c r="AF34" s="2">
        <v>0</v>
      </c>
      <c r="AG34" s="3">
        <v>0</v>
      </c>
      <c r="AH34" s="2">
        <v>0</v>
      </c>
      <c r="AI34" s="2">
        <v>0</v>
      </c>
      <c r="AJ34" s="2">
        <v>0</v>
      </c>
      <c r="AK34" s="2">
        <v>1</v>
      </c>
      <c r="AL34" s="2">
        <v>0</v>
      </c>
      <c r="AM34" s="2">
        <v>0</v>
      </c>
      <c r="AN34" s="3">
        <v>0</v>
      </c>
      <c r="AO34" s="2">
        <v>0</v>
      </c>
      <c r="AP34" s="2">
        <v>0</v>
      </c>
      <c r="AQ34" s="2">
        <v>0</v>
      </c>
      <c r="AR34" s="2">
        <v>0</v>
      </c>
      <c r="AS34" s="2">
        <v>0</v>
      </c>
      <c r="AT34" s="2">
        <v>0</v>
      </c>
      <c r="AU34" s="3">
        <v>0</v>
      </c>
      <c r="AV34" s="2">
        <v>0</v>
      </c>
      <c r="AW34" s="2">
        <v>0</v>
      </c>
      <c r="AX34" s="2">
        <v>0</v>
      </c>
      <c r="AY34" s="2">
        <v>0</v>
      </c>
      <c r="AZ34" s="2">
        <v>0</v>
      </c>
      <c r="BA34" s="2">
        <v>3</v>
      </c>
      <c r="BB34" s="3">
        <v>0</v>
      </c>
      <c r="BC34" s="2">
        <v>0</v>
      </c>
      <c r="BD34" s="2">
        <v>0</v>
      </c>
      <c r="BE34" s="2">
        <v>0</v>
      </c>
      <c r="BF34" s="2">
        <v>0</v>
      </c>
      <c r="BG34" s="2">
        <v>0</v>
      </c>
      <c r="BH34" s="2">
        <v>3</v>
      </c>
      <c r="BI34" s="3">
        <v>0</v>
      </c>
      <c r="BJ34" s="2">
        <v>0</v>
      </c>
      <c r="BK34" s="2">
        <v>0</v>
      </c>
      <c r="BL34" s="2">
        <v>0</v>
      </c>
      <c r="BM34" s="2">
        <v>0</v>
      </c>
      <c r="BN34" s="2">
        <v>0</v>
      </c>
      <c r="BO34" s="2">
        <v>0</v>
      </c>
      <c r="BP34" s="3">
        <v>0</v>
      </c>
      <c r="BQ34" s="2">
        <v>0</v>
      </c>
      <c r="BR34" s="2">
        <v>0</v>
      </c>
      <c r="BS34" s="2">
        <v>0</v>
      </c>
      <c r="BT34" s="2">
        <v>0</v>
      </c>
      <c r="BU34" s="2">
        <v>0</v>
      </c>
      <c r="BV34" s="2">
        <v>0</v>
      </c>
      <c r="BW34" s="3">
        <v>0</v>
      </c>
      <c r="BX34" s="2">
        <v>0</v>
      </c>
      <c r="BY34" s="2">
        <v>0</v>
      </c>
      <c r="BZ34" s="2">
        <v>0</v>
      </c>
      <c r="CA34" s="2">
        <v>0</v>
      </c>
      <c r="CB34" s="2">
        <v>0</v>
      </c>
      <c r="CC34" s="2">
        <v>0</v>
      </c>
      <c r="CD34" s="3">
        <v>0</v>
      </c>
      <c r="CE34" s="2">
        <v>0</v>
      </c>
      <c r="CF34" s="2">
        <v>0</v>
      </c>
      <c r="CG34" s="2">
        <v>0</v>
      </c>
      <c r="CH34" s="2">
        <v>1</v>
      </c>
      <c r="CI34" s="2">
        <v>1</v>
      </c>
      <c r="CJ34" s="2">
        <v>0</v>
      </c>
      <c r="CK34" s="3">
        <v>0</v>
      </c>
      <c r="CL34" s="2">
        <v>0</v>
      </c>
      <c r="CM34" s="2">
        <v>0</v>
      </c>
      <c r="CN34" s="2">
        <v>0</v>
      </c>
      <c r="CO34" s="2">
        <v>0</v>
      </c>
      <c r="CP34" s="2">
        <v>0</v>
      </c>
      <c r="CQ34" s="2">
        <v>0</v>
      </c>
      <c r="CR34" s="3">
        <v>0</v>
      </c>
      <c r="CS34" s="2">
        <v>0</v>
      </c>
      <c r="CT34" s="2">
        <v>0</v>
      </c>
      <c r="CU34" s="2">
        <v>0</v>
      </c>
      <c r="CV34" s="2">
        <v>0</v>
      </c>
      <c r="CW34" s="2">
        <v>2</v>
      </c>
      <c r="CX34" s="2">
        <v>0</v>
      </c>
      <c r="CY34" s="3">
        <v>0</v>
      </c>
      <c r="CZ34" s="2">
        <v>0</v>
      </c>
      <c r="DA34" s="2">
        <v>0</v>
      </c>
      <c r="DB34" s="2">
        <v>0</v>
      </c>
      <c r="DC34" s="2">
        <v>0</v>
      </c>
      <c r="DD34" s="2">
        <v>0</v>
      </c>
      <c r="DE34" s="2">
        <v>0</v>
      </c>
      <c r="DF34" s="3">
        <v>0</v>
      </c>
      <c r="DG34" s="2">
        <v>0</v>
      </c>
      <c r="DH34" s="2">
        <v>0</v>
      </c>
      <c r="DI34" s="2">
        <v>0</v>
      </c>
      <c r="DJ34" s="2">
        <v>0</v>
      </c>
      <c r="DK34" s="2">
        <v>0</v>
      </c>
      <c r="DL34" s="2">
        <v>0</v>
      </c>
      <c r="DM34" s="3">
        <v>0</v>
      </c>
      <c r="DN34" s="2">
        <v>0</v>
      </c>
      <c r="DO34" s="2">
        <v>0</v>
      </c>
      <c r="DP34" s="2">
        <v>0</v>
      </c>
      <c r="DQ34" s="2">
        <v>0</v>
      </c>
      <c r="DR34" s="2">
        <v>0</v>
      </c>
      <c r="DS34" s="2">
        <v>0</v>
      </c>
      <c r="DT34" s="3">
        <v>0</v>
      </c>
      <c r="DU34" s="2">
        <v>0</v>
      </c>
      <c r="DV34" s="2">
        <v>0</v>
      </c>
      <c r="DW34" s="2">
        <v>0</v>
      </c>
      <c r="DX34" s="2">
        <v>0</v>
      </c>
      <c r="DY34" s="2">
        <v>0</v>
      </c>
      <c r="DZ34" s="2">
        <v>0</v>
      </c>
      <c r="EA34" s="3">
        <v>0</v>
      </c>
      <c r="EB34" s="2">
        <v>0</v>
      </c>
      <c r="EC34" s="2">
        <v>0</v>
      </c>
      <c r="ED34" s="2">
        <v>0</v>
      </c>
      <c r="EE34" s="2">
        <v>0</v>
      </c>
      <c r="EF34" s="2">
        <v>0</v>
      </c>
      <c r="EG34" s="2">
        <v>0</v>
      </c>
      <c r="EH34" s="3">
        <v>0</v>
      </c>
      <c r="EI34" s="2">
        <v>0</v>
      </c>
      <c r="EJ34" s="2">
        <v>0</v>
      </c>
      <c r="EK34" s="2">
        <v>0</v>
      </c>
      <c r="EL34" s="2">
        <v>0</v>
      </c>
      <c r="EM34" s="2">
        <v>0</v>
      </c>
      <c r="EN34" s="2">
        <v>0</v>
      </c>
      <c r="EO34" s="3">
        <v>0</v>
      </c>
      <c r="EP34" s="2">
        <v>0</v>
      </c>
      <c r="EQ34" s="2">
        <v>0</v>
      </c>
      <c r="ER34" s="2">
        <v>0</v>
      </c>
      <c r="ES34" s="2">
        <v>0</v>
      </c>
      <c r="ET34" s="2">
        <v>0</v>
      </c>
      <c r="EU34" s="2">
        <v>0</v>
      </c>
      <c r="EV34" s="3">
        <v>0</v>
      </c>
      <c r="EW34" s="2">
        <v>0</v>
      </c>
      <c r="EX34" s="2">
        <v>0</v>
      </c>
      <c r="EY34" s="2">
        <v>0</v>
      </c>
      <c r="EZ34" s="2">
        <v>0</v>
      </c>
      <c r="FA34" s="2">
        <v>0</v>
      </c>
      <c r="FB34" s="2">
        <v>0</v>
      </c>
      <c r="FC34" s="3">
        <v>0</v>
      </c>
      <c r="FD34" s="2">
        <v>0</v>
      </c>
      <c r="FE34" s="2">
        <v>0</v>
      </c>
      <c r="FF34" s="2">
        <v>0</v>
      </c>
      <c r="FG34" s="2">
        <v>0</v>
      </c>
      <c r="FH34" s="2">
        <v>0</v>
      </c>
      <c r="FI34" s="2">
        <v>0</v>
      </c>
      <c r="FJ34" s="3">
        <v>0</v>
      </c>
      <c r="FK34" s="2">
        <v>0</v>
      </c>
      <c r="FL34" s="2">
        <v>0</v>
      </c>
      <c r="FM34" s="2">
        <v>0</v>
      </c>
      <c r="FN34" s="2">
        <v>0</v>
      </c>
      <c r="FO34" s="2">
        <v>0</v>
      </c>
      <c r="FP34" s="2">
        <v>0</v>
      </c>
      <c r="FQ34" s="3">
        <v>0</v>
      </c>
      <c r="FR34" s="2">
        <v>0</v>
      </c>
      <c r="FS34" s="2">
        <v>0</v>
      </c>
      <c r="FT34" s="2">
        <v>0</v>
      </c>
      <c r="FU34" s="2">
        <v>0</v>
      </c>
      <c r="FV34" s="2">
        <v>0</v>
      </c>
      <c r="FW34" s="2">
        <v>0</v>
      </c>
      <c r="FX34" s="3">
        <v>0</v>
      </c>
      <c r="FY34" s="2">
        <v>0</v>
      </c>
      <c r="FZ34" s="2">
        <v>0</v>
      </c>
      <c r="GA34" s="2">
        <v>0</v>
      </c>
      <c r="GB34" s="2">
        <v>0</v>
      </c>
      <c r="GC34" s="2">
        <v>0</v>
      </c>
      <c r="GD34" s="2">
        <v>0</v>
      </c>
      <c r="GE34" s="3">
        <v>0</v>
      </c>
      <c r="GF34" s="2">
        <v>0</v>
      </c>
      <c r="GG34" s="2">
        <v>0</v>
      </c>
      <c r="GH34" s="2">
        <v>0</v>
      </c>
      <c r="GI34" s="2">
        <v>0</v>
      </c>
      <c r="GJ34" s="2">
        <v>0</v>
      </c>
      <c r="GK34" s="2">
        <v>0</v>
      </c>
      <c r="GL34" s="3">
        <v>0</v>
      </c>
      <c r="GM34" s="2">
        <v>0</v>
      </c>
      <c r="GN34" s="2">
        <v>0</v>
      </c>
      <c r="GO34" s="2">
        <v>0</v>
      </c>
      <c r="GP34" s="2">
        <v>0</v>
      </c>
      <c r="GQ34" s="2">
        <v>0</v>
      </c>
      <c r="GR34" s="2">
        <v>0</v>
      </c>
      <c r="GS34" s="3">
        <v>0</v>
      </c>
      <c r="GT34" s="2">
        <v>0</v>
      </c>
      <c r="GU34" s="2">
        <v>0</v>
      </c>
      <c r="GV34" s="2">
        <v>0</v>
      </c>
      <c r="GW34" s="2">
        <v>0</v>
      </c>
      <c r="GX34" s="2">
        <v>0</v>
      </c>
      <c r="GY34" s="2">
        <v>0</v>
      </c>
      <c r="GZ34" s="3">
        <v>0</v>
      </c>
      <c r="HA34" s="2">
        <v>0</v>
      </c>
      <c r="HB34" s="2">
        <v>0</v>
      </c>
      <c r="HC34" s="2">
        <v>0</v>
      </c>
      <c r="HD34" s="2">
        <v>0</v>
      </c>
      <c r="HE34" s="2">
        <v>0</v>
      </c>
      <c r="HF34" s="2">
        <v>0</v>
      </c>
      <c r="HG34" s="2">
        <v>0</v>
      </c>
      <c r="HH34" s="2">
        <v>0</v>
      </c>
      <c r="HI34" s="2">
        <v>0</v>
      </c>
      <c r="HJ34" s="2">
        <v>0</v>
      </c>
      <c r="HK34" s="2">
        <v>0</v>
      </c>
      <c r="HL34" s="2">
        <v>0</v>
      </c>
      <c r="HM34" s="2">
        <v>0</v>
      </c>
      <c r="HN34" s="2">
        <v>0</v>
      </c>
      <c r="HO34" s="91">
        <v>0</v>
      </c>
      <c r="HP34" s="2">
        <v>0</v>
      </c>
      <c r="HQ34" s="2">
        <v>0</v>
      </c>
      <c r="HR34" s="2">
        <v>0</v>
      </c>
      <c r="HS34" s="2">
        <v>0</v>
      </c>
      <c r="HT34" s="2">
        <v>0</v>
      </c>
      <c r="HU34" s="3">
        <v>0</v>
      </c>
    </row>
    <row r="35" spans="1:229">
      <c r="A35" s="2">
        <f t="shared" si="75"/>
        <v>0</v>
      </c>
      <c r="B35" s="2">
        <f t="shared" si="76"/>
        <v>0</v>
      </c>
      <c r="C35" s="2">
        <f t="shared" si="77"/>
        <v>0</v>
      </c>
      <c r="D35" s="2">
        <f t="shared" si="78"/>
        <v>0</v>
      </c>
      <c r="E35" s="2">
        <f t="shared" si="79"/>
        <v>0</v>
      </c>
      <c r="F35" s="2">
        <f t="shared" si="80"/>
        <v>0</v>
      </c>
      <c r="G35" s="2">
        <f t="shared" si="81"/>
        <v>0</v>
      </c>
      <c r="H35" s="242">
        <f t="shared" si="82"/>
        <v>2</v>
      </c>
      <c r="I35" s="242">
        <f t="shared" si="83"/>
        <v>2</v>
      </c>
      <c r="J35" s="242">
        <f t="shared" si="84"/>
        <v>2</v>
      </c>
      <c r="K35" s="242">
        <f t="shared" si="85"/>
        <v>2</v>
      </c>
      <c r="L35" s="242">
        <f t="shared" si="86"/>
        <v>2</v>
      </c>
      <c r="M35" s="242">
        <f t="shared" si="87"/>
        <v>2</v>
      </c>
      <c r="N35" s="242">
        <v>2</v>
      </c>
      <c r="O35" s="100" t="s">
        <v>102</v>
      </c>
      <c r="P35" s="179">
        <f t="shared" si="72"/>
        <v>0</v>
      </c>
      <c r="Q35" s="4">
        <v>1</v>
      </c>
      <c r="R35" s="4">
        <v>1</v>
      </c>
      <c r="S35" s="179">
        <f t="shared" si="74"/>
        <v>-1</v>
      </c>
      <c r="AA35" s="2">
        <v>0</v>
      </c>
      <c r="AB35" s="2">
        <v>1</v>
      </c>
      <c r="AC35" s="2">
        <v>0</v>
      </c>
      <c r="AD35" s="2">
        <v>0</v>
      </c>
      <c r="AE35" s="2">
        <v>0</v>
      </c>
      <c r="AF35" s="2">
        <v>0</v>
      </c>
      <c r="AG35" s="3">
        <v>0</v>
      </c>
      <c r="AH35" s="2">
        <v>0</v>
      </c>
      <c r="AI35" s="2">
        <v>0</v>
      </c>
      <c r="AJ35" s="2">
        <v>0</v>
      </c>
      <c r="AK35" s="2">
        <v>1</v>
      </c>
      <c r="AL35" s="2">
        <v>0</v>
      </c>
      <c r="AM35" s="2">
        <v>0</v>
      </c>
      <c r="AN35" s="3">
        <v>0</v>
      </c>
      <c r="AO35" s="2">
        <v>0</v>
      </c>
      <c r="AP35" s="2">
        <v>0</v>
      </c>
      <c r="AQ35" s="2">
        <v>0</v>
      </c>
      <c r="AR35" s="2">
        <v>0</v>
      </c>
      <c r="AS35" s="2">
        <v>0</v>
      </c>
      <c r="AT35" s="2">
        <v>0</v>
      </c>
      <c r="AU35" s="3">
        <v>0</v>
      </c>
      <c r="AV35" s="2">
        <v>1</v>
      </c>
      <c r="AW35" s="2">
        <v>0</v>
      </c>
      <c r="AX35" s="2">
        <v>0</v>
      </c>
      <c r="AY35" s="2">
        <v>0</v>
      </c>
      <c r="AZ35" s="2">
        <v>0</v>
      </c>
      <c r="BA35" s="2">
        <v>0</v>
      </c>
      <c r="BB35" s="3">
        <v>0</v>
      </c>
      <c r="BC35" s="2">
        <v>0</v>
      </c>
      <c r="BD35" s="2">
        <v>0</v>
      </c>
      <c r="BE35" s="2">
        <v>0</v>
      </c>
      <c r="BF35" s="2">
        <v>0</v>
      </c>
      <c r="BG35" s="2">
        <v>0</v>
      </c>
      <c r="BH35" s="2">
        <v>0</v>
      </c>
      <c r="BI35" s="3">
        <v>0</v>
      </c>
      <c r="BJ35" s="2">
        <v>0</v>
      </c>
      <c r="BK35" s="2">
        <v>0</v>
      </c>
      <c r="BL35" s="2">
        <v>0</v>
      </c>
      <c r="BM35" s="2">
        <v>0</v>
      </c>
      <c r="BN35" s="2">
        <v>0</v>
      </c>
      <c r="BO35" s="2">
        <v>0</v>
      </c>
      <c r="BP35" s="3">
        <v>0</v>
      </c>
      <c r="BQ35" s="2">
        <v>0</v>
      </c>
      <c r="BR35" s="2">
        <v>0</v>
      </c>
      <c r="BS35" s="2">
        <v>0</v>
      </c>
      <c r="BT35" s="2">
        <v>0</v>
      </c>
      <c r="BU35" s="2">
        <v>0</v>
      </c>
      <c r="BV35" s="2">
        <v>0</v>
      </c>
      <c r="BW35" s="3">
        <v>0</v>
      </c>
      <c r="BX35" s="2">
        <v>0</v>
      </c>
      <c r="BY35" s="2">
        <v>0</v>
      </c>
      <c r="BZ35" s="2">
        <v>0</v>
      </c>
      <c r="CA35" s="2">
        <v>0</v>
      </c>
      <c r="CB35" s="2">
        <v>0</v>
      </c>
      <c r="CC35" s="2">
        <v>0</v>
      </c>
      <c r="CD35" s="3">
        <v>0</v>
      </c>
      <c r="CE35" s="2">
        <v>0</v>
      </c>
      <c r="CF35" s="2">
        <v>0</v>
      </c>
      <c r="CG35" s="2">
        <v>0</v>
      </c>
      <c r="CH35" s="2">
        <v>0</v>
      </c>
      <c r="CI35" s="2">
        <v>0</v>
      </c>
      <c r="CJ35" s="2">
        <v>0</v>
      </c>
      <c r="CK35" s="3">
        <v>0</v>
      </c>
      <c r="CL35" s="2">
        <v>0</v>
      </c>
      <c r="CM35" s="2">
        <v>0</v>
      </c>
      <c r="CN35" s="2">
        <v>0</v>
      </c>
      <c r="CO35" s="2">
        <v>0</v>
      </c>
      <c r="CP35" s="2">
        <v>0</v>
      </c>
      <c r="CQ35" s="2">
        <v>0</v>
      </c>
      <c r="CR35" s="3">
        <v>0</v>
      </c>
      <c r="CS35" s="2">
        <v>0</v>
      </c>
      <c r="CT35" s="2">
        <v>0</v>
      </c>
      <c r="CU35" s="2">
        <v>0</v>
      </c>
      <c r="CV35" s="2">
        <v>0</v>
      </c>
      <c r="CW35" s="2">
        <v>6.5</v>
      </c>
      <c r="CX35" s="2">
        <v>0</v>
      </c>
      <c r="CY35" s="3">
        <v>0</v>
      </c>
      <c r="CZ35" s="2">
        <v>0</v>
      </c>
      <c r="DA35" s="2">
        <v>0</v>
      </c>
      <c r="DB35" s="2">
        <v>0</v>
      </c>
      <c r="DC35" s="2">
        <v>0</v>
      </c>
      <c r="DD35" s="2">
        <v>0</v>
      </c>
      <c r="DE35" s="2">
        <v>0</v>
      </c>
      <c r="DF35" s="3">
        <v>0</v>
      </c>
      <c r="DG35" s="2">
        <v>0</v>
      </c>
      <c r="DH35" s="2">
        <v>0</v>
      </c>
      <c r="DI35" s="2">
        <v>0</v>
      </c>
      <c r="DJ35" s="2">
        <v>0</v>
      </c>
      <c r="DK35" s="2">
        <v>0</v>
      </c>
      <c r="DL35" s="2">
        <v>0</v>
      </c>
      <c r="DM35" s="3">
        <v>0</v>
      </c>
      <c r="DN35" s="2">
        <v>0</v>
      </c>
      <c r="DO35" s="2">
        <v>0</v>
      </c>
      <c r="DP35" s="2">
        <v>0</v>
      </c>
      <c r="DQ35" s="2">
        <v>0</v>
      </c>
      <c r="DR35" s="2">
        <v>0</v>
      </c>
      <c r="DS35" s="2">
        <v>0</v>
      </c>
      <c r="DT35" s="3">
        <v>0</v>
      </c>
      <c r="DU35" s="2">
        <v>0</v>
      </c>
      <c r="DV35" s="2">
        <v>0</v>
      </c>
      <c r="DW35" s="2">
        <v>0</v>
      </c>
      <c r="DX35" s="2">
        <v>0</v>
      </c>
      <c r="DY35" s="2">
        <v>0</v>
      </c>
      <c r="DZ35" s="2">
        <v>0</v>
      </c>
      <c r="EA35" s="3">
        <v>0</v>
      </c>
      <c r="EB35" s="2">
        <v>0</v>
      </c>
      <c r="EC35" s="2">
        <v>0</v>
      </c>
      <c r="ED35" s="2">
        <v>0</v>
      </c>
      <c r="EE35" s="2">
        <v>0</v>
      </c>
      <c r="EF35" s="2">
        <v>0</v>
      </c>
      <c r="EG35" s="2">
        <v>0</v>
      </c>
      <c r="EH35" s="3">
        <v>0</v>
      </c>
      <c r="EI35" s="2">
        <v>0</v>
      </c>
      <c r="EJ35" s="2">
        <v>0</v>
      </c>
      <c r="EK35" s="2">
        <v>0</v>
      </c>
      <c r="EL35" s="2">
        <v>0</v>
      </c>
      <c r="EM35" s="2">
        <v>0</v>
      </c>
      <c r="EN35" s="2">
        <v>0</v>
      </c>
      <c r="EO35" s="3">
        <v>0</v>
      </c>
      <c r="EP35" s="2">
        <v>0</v>
      </c>
      <c r="EQ35" s="2">
        <v>0</v>
      </c>
      <c r="ER35" s="2">
        <v>0</v>
      </c>
      <c r="ES35" s="2">
        <v>0</v>
      </c>
      <c r="ET35" s="2">
        <v>0</v>
      </c>
      <c r="EU35" s="2">
        <v>0</v>
      </c>
      <c r="EV35" s="3">
        <v>0</v>
      </c>
      <c r="EW35" s="2">
        <v>0</v>
      </c>
      <c r="EX35" s="2">
        <v>0</v>
      </c>
      <c r="EY35" s="2">
        <v>0</v>
      </c>
      <c r="EZ35" s="2">
        <v>0</v>
      </c>
      <c r="FA35" s="2">
        <v>0</v>
      </c>
      <c r="FB35" s="2">
        <v>0</v>
      </c>
      <c r="FC35" s="3">
        <v>0</v>
      </c>
      <c r="FD35" s="2">
        <v>0</v>
      </c>
      <c r="FE35" s="2">
        <v>0</v>
      </c>
      <c r="FF35" s="2">
        <v>0</v>
      </c>
      <c r="FG35" s="2">
        <v>0</v>
      </c>
      <c r="FH35" s="2">
        <v>0</v>
      </c>
      <c r="FI35" s="2">
        <v>0</v>
      </c>
      <c r="FJ35" s="3">
        <v>0</v>
      </c>
      <c r="FK35" s="2">
        <v>0</v>
      </c>
      <c r="FL35" s="2">
        <v>0</v>
      </c>
      <c r="FM35" s="2">
        <v>0</v>
      </c>
      <c r="FN35" s="2">
        <v>0</v>
      </c>
      <c r="FO35" s="2">
        <v>0</v>
      </c>
      <c r="FP35" s="2">
        <v>0</v>
      </c>
      <c r="FQ35" s="3">
        <v>0</v>
      </c>
      <c r="FR35" s="2">
        <v>0</v>
      </c>
      <c r="FS35" s="2">
        <v>0</v>
      </c>
      <c r="FT35" s="2">
        <v>0</v>
      </c>
      <c r="FU35" s="2">
        <v>0</v>
      </c>
      <c r="FV35" s="2">
        <v>0</v>
      </c>
      <c r="FW35" s="2">
        <v>0</v>
      </c>
      <c r="FX35" s="3">
        <v>0</v>
      </c>
      <c r="FY35" s="2">
        <v>0</v>
      </c>
      <c r="FZ35" s="2">
        <v>0</v>
      </c>
      <c r="GA35" s="2">
        <v>0</v>
      </c>
      <c r="GB35" s="2">
        <v>0</v>
      </c>
      <c r="GC35" s="2">
        <v>0</v>
      </c>
      <c r="GD35" s="2">
        <v>0</v>
      </c>
      <c r="GE35" s="3">
        <v>0</v>
      </c>
      <c r="GF35" s="2">
        <v>0</v>
      </c>
      <c r="GG35" s="2">
        <v>0</v>
      </c>
      <c r="GH35" s="2">
        <v>65</v>
      </c>
      <c r="GI35" s="2">
        <v>0</v>
      </c>
      <c r="GJ35" s="2">
        <v>0</v>
      </c>
      <c r="GK35" s="2">
        <v>0</v>
      </c>
      <c r="GL35" s="3">
        <v>0</v>
      </c>
      <c r="GM35" s="2">
        <v>0</v>
      </c>
      <c r="GN35" s="2">
        <v>0</v>
      </c>
      <c r="GO35" s="2">
        <v>0</v>
      </c>
      <c r="GP35" s="2">
        <v>0</v>
      </c>
      <c r="GQ35" s="2">
        <v>0</v>
      </c>
      <c r="GR35" s="2">
        <v>0</v>
      </c>
      <c r="GS35" s="3">
        <v>0</v>
      </c>
      <c r="GT35" s="2">
        <v>0</v>
      </c>
      <c r="GU35" s="2">
        <v>0</v>
      </c>
      <c r="GV35" s="2">
        <v>0</v>
      </c>
      <c r="GW35" s="2">
        <v>0</v>
      </c>
      <c r="GX35" s="2">
        <v>15</v>
      </c>
      <c r="GY35" s="2">
        <v>0</v>
      </c>
      <c r="GZ35" s="3">
        <v>0</v>
      </c>
      <c r="HA35" s="2">
        <v>0</v>
      </c>
      <c r="HB35" s="2">
        <v>74</v>
      </c>
      <c r="HC35" s="2">
        <v>0</v>
      </c>
      <c r="HD35" s="2">
        <v>0</v>
      </c>
      <c r="HE35" s="2">
        <v>0</v>
      </c>
      <c r="HF35" s="2">
        <v>0</v>
      </c>
      <c r="HG35" s="2">
        <v>0</v>
      </c>
      <c r="HH35" s="2">
        <v>84</v>
      </c>
      <c r="HI35" s="2">
        <v>0</v>
      </c>
      <c r="HJ35" s="2">
        <v>0</v>
      </c>
      <c r="HK35" s="2">
        <v>0</v>
      </c>
      <c r="HL35" s="2">
        <v>0</v>
      </c>
      <c r="HM35" s="2">
        <v>0</v>
      </c>
      <c r="HN35" s="2">
        <v>0</v>
      </c>
      <c r="HO35" s="91">
        <v>0</v>
      </c>
      <c r="HP35" s="2">
        <v>0</v>
      </c>
      <c r="HQ35" s="2">
        <v>0</v>
      </c>
      <c r="HR35" s="2">
        <v>0</v>
      </c>
      <c r="HS35" s="2">
        <v>0</v>
      </c>
      <c r="HT35" s="2">
        <v>0</v>
      </c>
      <c r="HU35" s="3">
        <v>0</v>
      </c>
    </row>
    <row r="36" spans="1:229">
      <c r="A36" s="2">
        <f t="shared" si="75"/>
        <v>0</v>
      </c>
      <c r="B36" s="2">
        <f t="shared" si="76"/>
        <v>0</v>
      </c>
      <c r="C36" s="2">
        <f t="shared" si="77"/>
        <v>0</v>
      </c>
      <c r="D36" s="2">
        <f t="shared" si="78"/>
        <v>0</v>
      </c>
      <c r="E36" s="2">
        <f t="shared" si="79"/>
        <v>0</v>
      </c>
      <c r="F36" s="2">
        <f t="shared" si="80"/>
        <v>0</v>
      </c>
      <c r="G36" s="2">
        <f t="shared" si="81"/>
        <v>0</v>
      </c>
      <c r="H36" s="242">
        <f t="shared" si="82"/>
        <v>1</v>
      </c>
      <c r="I36" s="242">
        <f t="shared" si="83"/>
        <v>1</v>
      </c>
      <c r="J36" s="242">
        <f t="shared" si="84"/>
        <v>1</v>
      </c>
      <c r="K36" s="242">
        <f t="shared" si="85"/>
        <v>1</v>
      </c>
      <c r="L36" s="242">
        <f t="shared" si="86"/>
        <v>1</v>
      </c>
      <c r="M36" s="242">
        <f t="shared" si="87"/>
        <v>1</v>
      </c>
      <c r="N36" s="242">
        <v>1</v>
      </c>
      <c r="O36" s="100" t="s">
        <v>7632</v>
      </c>
      <c r="P36" s="179">
        <f t="shared" si="72"/>
        <v>0</v>
      </c>
      <c r="Q36" s="4">
        <v>1</v>
      </c>
      <c r="R36" s="4">
        <v>1</v>
      </c>
      <c r="S36" s="179">
        <f t="shared" si="74"/>
        <v>-1</v>
      </c>
      <c r="AA36" s="2">
        <v>0</v>
      </c>
      <c r="AB36" s="2">
        <v>0</v>
      </c>
      <c r="AC36" s="2">
        <v>0</v>
      </c>
      <c r="AD36" s="2">
        <v>0</v>
      </c>
      <c r="AE36" s="2">
        <v>0</v>
      </c>
      <c r="AF36" s="2">
        <v>0</v>
      </c>
      <c r="AG36" s="3">
        <v>0</v>
      </c>
      <c r="AH36" s="2">
        <v>0</v>
      </c>
      <c r="AI36" s="2">
        <v>0</v>
      </c>
      <c r="AJ36" s="2">
        <v>0</v>
      </c>
      <c r="AK36" s="2">
        <v>0</v>
      </c>
      <c r="AL36" s="2">
        <v>0</v>
      </c>
      <c r="AM36" s="2">
        <v>0</v>
      </c>
      <c r="AN36" s="3">
        <v>0</v>
      </c>
      <c r="AO36" s="2">
        <v>0</v>
      </c>
      <c r="AP36" s="2">
        <v>0</v>
      </c>
      <c r="AQ36" s="2">
        <v>0</v>
      </c>
      <c r="AR36" s="2">
        <v>1</v>
      </c>
      <c r="AS36" s="2">
        <v>0</v>
      </c>
      <c r="AT36" s="2">
        <v>0</v>
      </c>
      <c r="AU36" s="3">
        <v>0</v>
      </c>
      <c r="AV36" s="2">
        <v>0</v>
      </c>
      <c r="AW36" s="2">
        <v>0</v>
      </c>
      <c r="AX36" s="2">
        <v>0</v>
      </c>
      <c r="AY36" s="2">
        <v>0</v>
      </c>
      <c r="AZ36" s="2">
        <v>0</v>
      </c>
      <c r="BA36" s="2">
        <v>0</v>
      </c>
      <c r="BB36" s="3">
        <v>0</v>
      </c>
      <c r="BC36" s="2">
        <v>0</v>
      </c>
      <c r="BD36" s="2">
        <v>0</v>
      </c>
      <c r="BE36" s="2">
        <v>0</v>
      </c>
      <c r="BF36" s="2">
        <v>0</v>
      </c>
      <c r="BG36" s="2">
        <v>0</v>
      </c>
      <c r="BH36" s="2">
        <v>0</v>
      </c>
      <c r="BI36" s="3">
        <v>0</v>
      </c>
      <c r="BJ36" s="2">
        <v>0</v>
      </c>
      <c r="BK36" s="2">
        <v>0</v>
      </c>
      <c r="BL36" s="2">
        <v>0</v>
      </c>
      <c r="BM36" s="2">
        <v>0</v>
      </c>
      <c r="BN36" s="2">
        <v>0</v>
      </c>
      <c r="BO36" s="2">
        <v>0</v>
      </c>
      <c r="BP36" s="3">
        <v>0</v>
      </c>
      <c r="BQ36" s="2">
        <v>0</v>
      </c>
      <c r="BR36" s="2">
        <v>0</v>
      </c>
      <c r="BS36" s="2">
        <v>0</v>
      </c>
      <c r="BT36" s="2">
        <v>0</v>
      </c>
      <c r="BU36" s="2">
        <v>0</v>
      </c>
      <c r="BV36" s="2">
        <v>0</v>
      </c>
      <c r="BW36" s="3">
        <v>0</v>
      </c>
      <c r="BX36" s="2">
        <v>0</v>
      </c>
      <c r="BY36" s="2">
        <v>0</v>
      </c>
      <c r="BZ36" s="2">
        <v>0</v>
      </c>
      <c r="CA36" s="2">
        <v>0</v>
      </c>
      <c r="CB36" s="2">
        <v>0</v>
      </c>
      <c r="CC36" s="2">
        <v>0</v>
      </c>
      <c r="CD36" s="3">
        <v>1</v>
      </c>
      <c r="CE36" s="2">
        <v>0</v>
      </c>
      <c r="CF36" s="2">
        <v>0</v>
      </c>
      <c r="CG36" s="2">
        <v>0</v>
      </c>
      <c r="CH36" s="2">
        <v>3</v>
      </c>
      <c r="CI36" s="2">
        <v>0</v>
      </c>
      <c r="CJ36" s="2">
        <v>0</v>
      </c>
      <c r="CK36" s="3">
        <v>0</v>
      </c>
      <c r="CL36" s="2">
        <v>0</v>
      </c>
      <c r="CM36" s="2">
        <v>0</v>
      </c>
      <c r="CN36" s="2">
        <v>0</v>
      </c>
      <c r="CO36" s="2">
        <v>0</v>
      </c>
      <c r="CP36" s="2">
        <v>0</v>
      </c>
      <c r="CQ36" s="2">
        <v>0</v>
      </c>
      <c r="CR36" s="3">
        <v>0</v>
      </c>
      <c r="CS36" s="2">
        <v>0</v>
      </c>
      <c r="CT36" s="2">
        <v>0</v>
      </c>
      <c r="CU36" s="2">
        <v>0</v>
      </c>
      <c r="CV36" s="2">
        <v>0</v>
      </c>
      <c r="CW36" s="2">
        <v>0</v>
      </c>
      <c r="CX36" s="2">
        <v>0</v>
      </c>
      <c r="CY36" s="3">
        <v>0</v>
      </c>
      <c r="CZ36" s="2">
        <v>0</v>
      </c>
      <c r="DA36" s="2">
        <v>0</v>
      </c>
      <c r="DB36" s="2">
        <v>0</v>
      </c>
      <c r="DC36" s="2">
        <v>0</v>
      </c>
      <c r="DD36" s="2">
        <v>0</v>
      </c>
      <c r="DE36" s="2">
        <v>2</v>
      </c>
      <c r="DF36" s="3">
        <v>0</v>
      </c>
      <c r="DG36" s="2">
        <v>0</v>
      </c>
      <c r="DH36" s="2">
        <v>0</v>
      </c>
      <c r="DI36" s="2">
        <v>0</v>
      </c>
      <c r="DJ36" s="2">
        <v>0</v>
      </c>
      <c r="DK36" s="2">
        <v>0</v>
      </c>
      <c r="DL36" s="2">
        <v>0</v>
      </c>
      <c r="DM36" s="3">
        <v>0</v>
      </c>
      <c r="DN36" s="2">
        <v>0</v>
      </c>
      <c r="DO36" s="2">
        <v>0</v>
      </c>
      <c r="DP36" s="2">
        <v>0</v>
      </c>
      <c r="DQ36" s="2">
        <v>0</v>
      </c>
      <c r="DR36" s="2">
        <v>0</v>
      </c>
      <c r="DS36" s="2">
        <v>0</v>
      </c>
      <c r="DT36" s="3">
        <v>2</v>
      </c>
      <c r="DU36" s="2">
        <v>0</v>
      </c>
      <c r="DV36" s="2">
        <v>0</v>
      </c>
      <c r="DW36" s="2">
        <v>0</v>
      </c>
      <c r="DX36" s="2">
        <v>0</v>
      </c>
      <c r="DY36" s="2">
        <v>0</v>
      </c>
      <c r="DZ36" s="2">
        <v>2</v>
      </c>
      <c r="EA36" s="3">
        <v>0</v>
      </c>
      <c r="EB36" s="2">
        <v>0</v>
      </c>
      <c r="EC36" s="2">
        <v>0</v>
      </c>
      <c r="ED36" s="2">
        <v>0</v>
      </c>
      <c r="EE36" s="2">
        <v>0</v>
      </c>
      <c r="EF36" s="2">
        <v>0</v>
      </c>
      <c r="EG36" s="2">
        <v>0</v>
      </c>
      <c r="EH36" s="3">
        <v>2</v>
      </c>
      <c r="EI36" s="2">
        <v>0</v>
      </c>
      <c r="EJ36" s="2">
        <v>0</v>
      </c>
      <c r="EK36" s="2">
        <v>0</v>
      </c>
      <c r="EL36" s="2">
        <v>0</v>
      </c>
      <c r="EM36" s="2">
        <v>0</v>
      </c>
      <c r="EN36" s="2">
        <v>0</v>
      </c>
      <c r="EO36" s="3">
        <v>2</v>
      </c>
      <c r="EP36" s="2">
        <v>0</v>
      </c>
      <c r="EQ36" s="2">
        <v>0</v>
      </c>
      <c r="ER36" s="2">
        <v>0</v>
      </c>
      <c r="ES36" s="2">
        <v>0</v>
      </c>
      <c r="ET36" s="2">
        <v>0</v>
      </c>
      <c r="EU36" s="2">
        <v>0</v>
      </c>
      <c r="EV36" s="3">
        <v>2</v>
      </c>
      <c r="EW36" s="2">
        <v>0</v>
      </c>
      <c r="EX36" s="2">
        <v>0</v>
      </c>
      <c r="EY36" s="2">
        <v>0</v>
      </c>
      <c r="EZ36" s="2">
        <v>0</v>
      </c>
      <c r="FA36" s="2">
        <v>0</v>
      </c>
      <c r="FB36" s="2">
        <v>0</v>
      </c>
      <c r="FC36" s="3">
        <v>2</v>
      </c>
      <c r="FD36" s="2">
        <v>0</v>
      </c>
      <c r="FE36" s="2">
        <v>0</v>
      </c>
      <c r="FF36" s="2">
        <v>0</v>
      </c>
      <c r="FG36" s="2">
        <v>0</v>
      </c>
      <c r="FH36" s="2">
        <v>0</v>
      </c>
      <c r="FI36" s="2">
        <v>0</v>
      </c>
      <c r="FJ36" s="3">
        <v>2</v>
      </c>
      <c r="FK36" s="2">
        <v>0</v>
      </c>
      <c r="FL36" s="2">
        <v>0</v>
      </c>
      <c r="FM36" s="2">
        <v>0</v>
      </c>
      <c r="FN36" s="2">
        <v>0</v>
      </c>
      <c r="FO36" s="2">
        <v>0</v>
      </c>
      <c r="FP36" s="2">
        <v>0</v>
      </c>
      <c r="FQ36" s="3">
        <v>3</v>
      </c>
      <c r="FR36" s="2">
        <v>0</v>
      </c>
      <c r="FS36" s="2">
        <v>0</v>
      </c>
      <c r="FT36" s="2">
        <v>1</v>
      </c>
      <c r="FU36" s="2">
        <v>0</v>
      </c>
      <c r="FV36" s="2">
        <v>0</v>
      </c>
      <c r="FW36" s="2">
        <v>0</v>
      </c>
      <c r="FX36" s="3">
        <v>0</v>
      </c>
      <c r="FY36" s="2">
        <v>0</v>
      </c>
      <c r="FZ36" s="2">
        <v>0</v>
      </c>
      <c r="GA36" s="2">
        <v>0</v>
      </c>
      <c r="GB36" s="2">
        <v>0</v>
      </c>
      <c r="GC36" s="2">
        <v>0</v>
      </c>
      <c r="GD36" s="2">
        <v>0</v>
      </c>
      <c r="GE36" s="3">
        <v>1</v>
      </c>
      <c r="GF36" s="2">
        <v>0</v>
      </c>
      <c r="GG36" s="2">
        <v>0</v>
      </c>
      <c r="GH36" s="2">
        <v>0</v>
      </c>
      <c r="GI36" s="2">
        <v>0</v>
      </c>
      <c r="GJ36" s="2">
        <v>0</v>
      </c>
      <c r="GK36" s="2">
        <v>0</v>
      </c>
      <c r="GL36" s="3">
        <v>1</v>
      </c>
      <c r="GM36" s="2">
        <v>0</v>
      </c>
      <c r="GN36" s="2">
        <v>0</v>
      </c>
      <c r="GO36" s="2">
        <v>0</v>
      </c>
      <c r="GP36" s="2">
        <v>0</v>
      </c>
      <c r="GQ36" s="2">
        <v>2</v>
      </c>
      <c r="GR36" s="2">
        <v>0</v>
      </c>
      <c r="GS36" s="3">
        <v>0</v>
      </c>
      <c r="GT36" s="2">
        <v>0</v>
      </c>
      <c r="GU36" s="2">
        <v>0</v>
      </c>
      <c r="GV36" s="2">
        <v>0</v>
      </c>
      <c r="GW36" s="2">
        <v>0</v>
      </c>
      <c r="GX36" s="2">
        <v>0</v>
      </c>
      <c r="GY36" s="2">
        <v>0</v>
      </c>
      <c r="GZ36" s="3">
        <v>0</v>
      </c>
      <c r="HA36" s="2">
        <v>0</v>
      </c>
      <c r="HB36" s="2">
        <v>1</v>
      </c>
      <c r="HC36" s="2">
        <v>0</v>
      </c>
      <c r="HD36" s="2">
        <v>0</v>
      </c>
      <c r="HE36" s="2">
        <v>0</v>
      </c>
      <c r="HF36" s="2">
        <v>0</v>
      </c>
      <c r="HG36" s="2">
        <v>0</v>
      </c>
      <c r="HH36" s="2">
        <v>0</v>
      </c>
      <c r="HI36" s="2">
        <v>0</v>
      </c>
      <c r="HJ36" s="2">
        <v>0</v>
      </c>
      <c r="HK36" s="2">
        <v>0</v>
      </c>
      <c r="HL36" s="2">
        <v>0</v>
      </c>
      <c r="HM36" s="2">
        <v>0</v>
      </c>
      <c r="HN36" s="2">
        <v>1</v>
      </c>
      <c r="HO36" s="91">
        <v>0</v>
      </c>
      <c r="HP36" s="2">
        <v>0</v>
      </c>
      <c r="HQ36" s="2">
        <v>0</v>
      </c>
      <c r="HR36" s="2">
        <v>0</v>
      </c>
      <c r="HS36" s="2">
        <v>0</v>
      </c>
      <c r="HT36" s="2">
        <v>0</v>
      </c>
      <c r="HU36" s="3">
        <v>1</v>
      </c>
    </row>
    <row r="37" spans="1:229">
      <c r="A37" s="2">
        <f>T37*N37</f>
        <v>0</v>
      </c>
      <c r="B37" s="2">
        <f>U37*N37</f>
        <v>0</v>
      </c>
      <c r="C37" s="2">
        <f>V37*N37</f>
        <v>0</v>
      </c>
      <c r="D37" s="2">
        <f>W37*N37</f>
        <v>0</v>
      </c>
      <c r="E37" s="2">
        <f>X37*N37</f>
        <v>0</v>
      </c>
      <c r="F37" s="2">
        <f>Y37*N37</f>
        <v>0</v>
      </c>
      <c r="G37" s="2">
        <f>Z37*N37</f>
        <v>0</v>
      </c>
      <c r="H37" s="242">
        <f>N37</f>
        <v>1</v>
      </c>
      <c r="I37" s="242">
        <f>N37</f>
        <v>1</v>
      </c>
      <c r="J37" s="242">
        <f>N37</f>
        <v>1</v>
      </c>
      <c r="K37" s="242">
        <f>N37</f>
        <v>1</v>
      </c>
      <c r="L37" s="242">
        <f>N37</f>
        <v>1</v>
      </c>
      <c r="M37" s="242">
        <f>N37</f>
        <v>1</v>
      </c>
      <c r="N37" s="242">
        <v>1</v>
      </c>
      <c r="O37" s="100" t="s">
        <v>9149</v>
      </c>
      <c r="P37" s="179">
        <f>(SUM(T37:Z37))</f>
        <v>0</v>
      </c>
      <c r="Q37" s="4">
        <v>1</v>
      </c>
      <c r="R37" s="4">
        <v>1</v>
      </c>
      <c r="S37" s="179">
        <f>P37-Q37</f>
        <v>-1</v>
      </c>
      <c r="AA37" s="2">
        <v>0</v>
      </c>
      <c r="AB37" s="2">
        <v>0</v>
      </c>
      <c r="AC37" s="2">
        <v>1</v>
      </c>
      <c r="AD37" s="2">
        <v>0</v>
      </c>
      <c r="AE37" s="2">
        <v>0</v>
      </c>
      <c r="AF37" s="2">
        <v>0</v>
      </c>
      <c r="AG37" s="3">
        <v>0</v>
      </c>
      <c r="AH37" s="2">
        <v>0</v>
      </c>
      <c r="AI37" s="2">
        <v>0</v>
      </c>
      <c r="AJ37" s="2">
        <v>0</v>
      </c>
      <c r="AK37" s="2">
        <v>0</v>
      </c>
      <c r="AL37" s="2">
        <v>0</v>
      </c>
      <c r="AM37" s="2">
        <v>0</v>
      </c>
      <c r="AN37" s="3">
        <v>0</v>
      </c>
      <c r="AO37" s="2">
        <v>0</v>
      </c>
      <c r="AP37" s="2">
        <v>0</v>
      </c>
      <c r="AQ37" s="2">
        <v>0</v>
      </c>
      <c r="AR37" s="2">
        <v>0</v>
      </c>
      <c r="AS37" s="2">
        <v>1</v>
      </c>
      <c r="AT37" s="2">
        <v>0</v>
      </c>
      <c r="AU37" s="3">
        <v>1</v>
      </c>
      <c r="AV37" s="2">
        <v>0</v>
      </c>
      <c r="AW37" s="2">
        <v>0</v>
      </c>
      <c r="AX37" s="2">
        <v>0</v>
      </c>
      <c r="AY37" s="2">
        <v>0</v>
      </c>
      <c r="AZ37" s="2">
        <v>0</v>
      </c>
      <c r="BA37" s="2">
        <v>0</v>
      </c>
      <c r="BB37" s="3">
        <v>1</v>
      </c>
      <c r="BC37" s="2">
        <v>0</v>
      </c>
      <c r="BD37" s="2">
        <v>0</v>
      </c>
      <c r="BE37" s="2">
        <v>0</v>
      </c>
      <c r="BF37" s="2">
        <v>0</v>
      </c>
      <c r="BG37" s="2">
        <v>0</v>
      </c>
      <c r="BH37" s="2">
        <v>0</v>
      </c>
      <c r="BI37" s="3">
        <v>1</v>
      </c>
      <c r="BJ37" s="2">
        <v>0</v>
      </c>
      <c r="BK37" s="2">
        <v>0</v>
      </c>
      <c r="BL37" s="2">
        <v>0</v>
      </c>
      <c r="BM37" s="2">
        <v>0</v>
      </c>
      <c r="BN37" s="2">
        <v>1</v>
      </c>
      <c r="BO37" s="2">
        <v>1</v>
      </c>
      <c r="BP37" s="3">
        <v>0</v>
      </c>
      <c r="BQ37" s="2">
        <v>0</v>
      </c>
      <c r="BR37" s="2">
        <v>0</v>
      </c>
      <c r="BS37" s="2">
        <v>0</v>
      </c>
      <c r="BT37" s="2">
        <v>0</v>
      </c>
      <c r="BU37" s="2">
        <v>0</v>
      </c>
      <c r="BV37" s="2">
        <v>0</v>
      </c>
      <c r="BW37" s="3">
        <v>0</v>
      </c>
      <c r="BX37" s="2">
        <v>0</v>
      </c>
      <c r="BY37" s="2">
        <v>0</v>
      </c>
      <c r="BZ37" s="2">
        <v>0</v>
      </c>
      <c r="CA37" s="2">
        <v>0</v>
      </c>
      <c r="CB37" s="2">
        <v>0</v>
      </c>
      <c r="CC37" s="2">
        <v>0</v>
      </c>
      <c r="CD37" s="3">
        <v>0</v>
      </c>
      <c r="CE37" s="2">
        <v>0</v>
      </c>
      <c r="CF37" s="2">
        <v>0</v>
      </c>
      <c r="CG37" s="2">
        <v>0</v>
      </c>
      <c r="CH37" s="2">
        <v>0</v>
      </c>
      <c r="CI37" s="2">
        <v>0</v>
      </c>
      <c r="CJ37" s="2">
        <v>0</v>
      </c>
      <c r="CK37" s="3">
        <v>0</v>
      </c>
      <c r="CL37" s="2">
        <v>0</v>
      </c>
      <c r="CM37" s="2">
        <v>0</v>
      </c>
      <c r="CN37" s="2">
        <v>0</v>
      </c>
      <c r="CO37" s="2">
        <v>0</v>
      </c>
      <c r="CP37" s="2">
        <v>0</v>
      </c>
      <c r="CQ37" s="2">
        <v>0</v>
      </c>
      <c r="CR37" s="3">
        <v>0</v>
      </c>
      <c r="CS37" s="2">
        <v>0</v>
      </c>
      <c r="CT37" s="2">
        <v>0</v>
      </c>
      <c r="CU37" s="2">
        <v>0</v>
      </c>
      <c r="CV37" s="2">
        <v>0</v>
      </c>
      <c r="CW37" s="2">
        <v>0</v>
      </c>
      <c r="CX37" s="2">
        <v>2</v>
      </c>
      <c r="CY37" s="3">
        <v>0</v>
      </c>
      <c r="CZ37" s="2">
        <v>0</v>
      </c>
      <c r="DA37" s="2">
        <v>0</v>
      </c>
      <c r="DB37" s="2">
        <v>0</v>
      </c>
      <c r="DC37" s="2">
        <v>0</v>
      </c>
      <c r="DD37" s="2">
        <v>0</v>
      </c>
      <c r="DE37" s="2">
        <v>0</v>
      </c>
      <c r="DF37" s="3">
        <v>0</v>
      </c>
      <c r="DG37" s="2">
        <v>0</v>
      </c>
      <c r="DH37" s="2">
        <v>0</v>
      </c>
      <c r="DI37" s="2">
        <v>0</v>
      </c>
      <c r="DJ37" s="2">
        <v>0</v>
      </c>
      <c r="DK37" s="2">
        <v>0</v>
      </c>
      <c r="DL37" s="2">
        <v>0</v>
      </c>
      <c r="DM37" s="3">
        <v>0</v>
      </c>
      <c r="DN37" s="2">
        <v>0</v>
      </c>
      <c r="DO37" s="2">
        <v>0</v>
      </c>
      <c r="DP37" s="2">
        <v>0</v>
      </c>
      <c r="DQ37" s="2">
        <v>0</v>
      </c>
      <c r="DR37" s="2">
        <v>0</v>
      </c>
      <c r="DS37" s="2">
        <v>0</v>
      </c>
      <c r="DT37" s="3">
        <v>2</v>
      </c>
      <c r="DU37" s="2">
        <v>0</v>
      </c>
      <c r="DV37" s="2">
        <v>0</v>
      </c>
      <c r="DW37" s="2">
        <v>0</v>
      </c>
      <c r="DX37" s="2">
        <v>0</v>
      </c>
      <c r="DY37" s="2">
        <v>0</v>
      </c>
      <c r="DZ37" s="2">
        <v>0</v>
      </c>
      <c r="EA37" s="3">
        <v>0</v>
      </c>
      <c r="EB37" s="2">
        <v>0</v>
      </c>
      <c r="EC37" s="2">
        <v>0</v>
      </c>
      <c r="ED37" s="2">
        <v>0</v>
      </c>
      <c r="EE37" s="2">
        <v>0</v>
      </c>
      <c r="EF37" s="2">
        <v>0</v>
      </c>
      <c r="EG37" s="2">
        <v>0</v>
      </c>
      <c r="EH37" s="3">
        <v>2</v>
      </c>
      <c r="EI37" s="2">
        <v>0</v>
      </c>
      <c r="EJ37" s="2">
        <v>0</v>
      </c>
      <c r="EK37" s="2">
        <v>0</v>
      </c>
      <c r="EL37" s="2">
        <v>0</v>
      </c>
      <c r="EM37" s="2">
        <v>0</v>
      </c>
      <c r="EN37" s="2">
        <v>0</v>
      </c>
      <c r="EO37" s="3">
        <v>2</v>
      </c>
      <c r="EP37" s="2">
        <v>0</v>
      </c>
      <c r="EQ37" s="2">
        <v>0</v>
      </c>
      <c r="ER37" s="2">
        <v>0</v>
      </c>
      <c r="ES37" s="2">
        <v>0</v>
      </c>
      <c r="ET37" s="2">
        <v>0</v>
      </c>
      <c r="EU37" s="2">
        <v>0</v>
      </c>
      <c r="EV37" s="3">
        <v>1</v>
      </c>
      <c r="EW37" s="2">
        <v>0</v>
      </c>
      <c r="EX37" s="2">
        <v>0</v>
      </c>
      <c r="EY37" s="2">
        <v>0</v>
      </c>
      <c r="EZ37" s="2">
        <v>0</v>
      </c>
      <c r="FA37" s="2">
        <v>0</v>
      </c>
      <c r="FB37" s="2">
        <v>0</v>
      </c>
      <c r="FC37" s="3">
        <v>0</v>
      </c>
      <c r="FD37" s="2">
        <v>0</v>
      </c>
      <c r="FE37" s="2">
        <v>0</v>
      </c>
      <c r="FF37" s="2">
        <v>0</v>
      </c>
      <c r="FG37" s="2">
        <v>0</v>
      </c>
      <c r="FH37" s="2">
        <v>0</v>
      </c>
      <c r="FI37" s="2">
        <v>0</v>
      </c>
      <c r="FJ37" s="3">
        <v>3</v>
      </c>
      <c r="FK37" s="2">
        <v>0</v>
      </c>
      <c r="FL37" s="2">
        <v>0</v>
      </c>
      <c r="FM37" s="2">
        <v>0</v>
      </c>
      <c r="FN37" s="2">
        <v>0</v>
      </c>
      <c r="FO37" s="2">
        <v>0</v>
      </c>
      <c r="FP37" s="2">
        <v>0</v>
      </c>
      <c r="FQ37" s="3">
        <v>3</v>
      </c>
      <c r="FR37" s="2">
        <v>0</v>
      </c>
      <c r="FS37" s="2">
        <v>0</v>
      </c>
      <c r="FT37" s="2">
        <v>0</v>
      </c>
      <c r="FU37" s="2">
        <v>0</v>
      </c>
      <c r="FV37" s="2">
        <v>0</v>
      </c>
      <c r="FW37" s="2">
        <v>0</v>
      </c>
      <c r="FX37" s="3">
        <v>3</v>
      </c>
      <c r="FY37" s="2">
        <v>0</v>
      </c>
      <c r="FZ37" s="2">
        <v>0</v>
      </c>
      <c r="GA37" s="2">
        <v>0</v>
      </c>
      <c r="GB37" s="2">
        <v>0</v>
      </c>
      <c r="GC37" s="2">
        <v>0</v>
      </c>
      <c r="GD37" s="2">
        <v>0</v>
      </c>
      <c r="GE37" s="3">
        <v>3</v>
      </c>
      <c r="GF37" s="2">
        <v>0</v>
      </c>
      <c r="GG37" s="2">
        <v>0</v>
      </c>
      <c r="GH37" s="2">
        <v>0</v>
      </c>
      <c r="GI37" s="2">
        <v>0</v>
      </c>
      <c r="GJ37" s="2">
        <v>0</v>
      </c>
      <c r="GK37" s="2">
        <v>0</v>
      </c>
      <c r="GL37" s="3">
        <v>0</v>
      </c>
      <c r="GM37" s="2">
        <v>0</v>
      </c>
      <c r="GN37" s="2">
        <v>0</v>
      </c>
      <c r="GO37" s="2">
        <v>0</v>
      </c>
      <c r="GP37" s="2">
        <v>0</v>
      </c>
      <c r="GQ37" s="2">
        <v>0</v>
      </c>
      <c r="GR37" s="2">
        <v>0</v>
      </c>
      <c r="GS37" s="3">
        <v>0</v>
      </c>
      <c r="GT37" s="2">
        <v>0</v>
      </c>
      <c r="GU37" s="2">
        <v>0</v>
      </c>
      <c r="GV37" s="2">
        <v>0</v>
      </c>
      <c r="GW37" s="2">
        <v>0</v>
      </c>
      <c r="GX37" s="2">
        <v>0</v>
      </c>
      <c r="GY37" s="2">
        <v>0</v>
      </c>
      <c r="GZ37" s="3">
        <v>0</v>
      </c>
      <c r="HA37" s="2">
        <v>0</v>
      </c>
      <c r="HB37" s="2">
        <v>0</v>
      </c>
      <c r="HC37" s="2">
        <v>0</v>
      </c>
      <c r="HD37" s="2">
        <v>0</v>
      </c>
      <c r="HE37" s="2">
        <v>0</v>
      </c>
      <c r="HF37" s="2">
        <v>0</v>
      </c>
      <c r="HG37" s="2">
        <v>0</v>
      </c>
      <c r="HH37" s="2">
        <v>0</v>
      </c>
      <c r="HI37" s="2">
        <v>0</v>
      </c>
      <c r="HJ37" s="2">
        <v>0</v>
      </c>
      <c r="HK37" s="2">
        <v>0</v>
      </c>
      <c r="HL37" s="2">
        <v>0</v>
      </c>
      <c r="HM37" s="2">
        <v>0</v>
      </c>
      <c r="HN37" s="2">
        <v>0</v>
      </c>
      <c r="HO37" s="91">
        <v>0</v>
      </c>
      <c r="HP37" s="2">
        <v>0</v>
      </c>
      <c r="HQ37" s="2">
        <v>0</v>
      </c>
      <c r="HR37" s="2">
        <v>0</v>
      </c>
      <c r="HS37" s="2">
        <v>0</v>
      </c>
      <c r="HT37" s="2">
        <v>0</v>
      </c>
      <c r="HU37" s="3">
        <v>0</v>
      </c>
    </row>
    <row r="38" spans="1:229">
      <c r="A38" s="2">
        <f t="shared" ref="A38:A39" si="88">T38*N38</f>
        <v>0</v>
      </c>
      <c r="B38" s="2">
        <f t="shared" ref="B38:B39" si="89">U38*N38</f>
        <v>0</v>
      </c>
      <c r="C38" s="2">
        <f t="shared" ref="C38:C39" si="90">V38*N38</f>
        <v>0</v>
      </c>
      <c r="D38" s="2">
        <f t="shared" ref="D38:D39" si="91">W38*N38</f>
        <v>0</v>
      </c>
      <c r="E38" s="2">
        <f t="shared" ref="E38:E39" si="92">X38*N38</f>
        <v>0</v>
      </c>
      <c r="F38" s="2">
        <f t="shared" ref="F38:F39" si="93">Y38*N38</f>
        <v>0</v>
      </c>
      <c r="G38" s="2">
        <f t="shared" ref="G38:G39" si="94">Z38*N38</f>
        <v>0</v>
      </c>
      <c r="H38" s="242">
        <f t="shared" ref="H38" si="95">N38</f>
        <v>1</v>
      </c>
      <c r="I38" s="242">
        <f t="shared" ref="I38" si="96">N38</f>
        <v>1</v>
      </c>
      <c r="J38" s="242">
        <f t="shared" ref="J38" si="97">N38</f>
        <v>1</v>
      </c>
      <c r="K38" s="242">
        <f t="shared" ref="K38" si="98">N38</f>
        <v>1</v>
      </c>
      <c r="L38" s="242">
        <f t="shared" ref="L38" si="99">N38</f>
        <v>1</v>
      </c>
      <c r="M38" s="242">
        <f t="shared" ref="M38" si="100">N38</f>
        <v>1</v>
      </c>
      <c r="N38" s="242">
        <v>1</v>
      </c>
      <c r="O38" s="100" t="s">
        <v>7623</v>
      </c>
      <c r="P38" s="179">
        <f t="shared" ref="P38" si="101">(SUM(T38:Z38))</f>
        <v>0</v>
      </c>
      <c r="Q38" s="4">
        <f>R38*5</f>
        <v>5</v>
      </c>
      <c r="R38" s="4">
        <v>1</v>
      </c>
      <c r="S38" s="179">
        <f t="shared" ref="S38" si="102">P38-Q38</f>
        <v>-5</v>
      </c>
      <c r="AA38" s="2">
        <v>0</v>
      </c>
      <c r="AB38" s="2">
        <v>1</v>
      </c>
      <c r="AC38" s="2">
        <v>1</v>
      </c>
      <c r="AD38" s="2">
        <v>0</v>
      </c>
      <c r="AE38" s="2">
        <v>1</v>
      </c>
      <c r="AF38" s="2">
        <v>0</v>
      </c>
      <c r="AG38" s="3">
        <v>0</v>
      </c>
      <c r="AH38" s="2">
        <v>0</v>
      </c>
      <c r="AI38" s="2">
        <v>0</v>
      </c>
      <c r="AJ38" s="2">
        <v>0</v>
      </c>
      <c r="AK38" s="2">
        <v>0.3</v>
      </c>
      <c r="AL38" s="2">
        <v>1</v>
      </c>
      <c r="AM38" s="2">
        <v>0</v>
      </c>
      <c r="AN38" s="3">
        <v>1</v>
      </c>
      <c r="AO38" s="2">
        <v>0</v>
      </c>
      <c r="AP38" s="2">
        <v>0</v>
      </c>
      <c r="AQ38" s="2">
        <v>0</v>
      </c>
      <c r="AR38" s="2">
        <v>1</v>
      </c>
      <c r="AS38" s="2">
        <v>0</v>
      </c>
      <c r="AT38" s="2">
        <v>0.5</v>
      </c>
      <c r="AU38" s="3">
        <v>1</v>
      </c>
      <c r="AV38" s="2">
        <v>0</v>
      </c>
      <c r="AW38" s="2">
        <v>0</v>
      </c>
      <c r="AX38" s="2">
        <v>1</v>
      </c>
      <c r="AY38" s="2">
        <v>0.5</v>
      </c>
      <c r="AZ38" s="2">
        <v>0</v>
      </c>
      <c r="BA38" s="2">
        <v>0.5</v>
      </c>
      <c r="BB38" s="3">
        <v>0.5</v>
      </c>
      <c r="BC38" s="2">
        <v>0</v>
      </c>
      <c r="BD38" s="2">
        <v>0</v>
      </c>
      <c r="BE38" s="2">
        <v>0.5</v>
      </c>
      <c r="BF38" s="2">
        <v>0.5</v>
      </c>
      <c r="BG38" s="2">
        <v>1</v>
      </c>
      <c r="BH38" s="2">
        <v>1</v>
      </c>
      <c r="BI38" s="3">
        <v>0.5</v>
      </c>
      <c r="BJ38" s="2">
        <v>0.5</v>
      </c>
      <c r="BK38" s="2">
        <v>0</v>
      </c>
      <c r="BL38" s="2">
        <v>0.5</v>
      </c>
      <c r="BM38" s="2">
        <v>0.5</v>
      </c>
      <c r="BN38" s="2">
        <v>1</v>
      </c>
      <c r="BO38" s="2">
        <v>0.5</v>
      </c>
      <c r="BP38" s="3">
        <v>1</v>
      </c>
      <c r="BQ38" s="2">
        <v>0</v>
      </c>
      <c r="BR38" s="2">
        <v>0</v>
      </c>
      <c r="BS38" s="2">
        <v>0.5</v>
      </c>
      <c r="BT38" s="2">
        <v>1</v>
      </c>
      <c r="BU38" s="2">
        <v>0.5</v>
      </c>
      <c r="BV38" s="2">
        <v>1</v>
      </c>
      <c r="BW38" s="3">
        <v>1</v>
      </c>
      <c r="BX38" s="2">
        <v>0</v>
      </c>
      <c r="BY38" s="2">
        <v>0</v>
      </c>
      <c r="BZ38" s="2">
        <v>0</v>
      </c>
      <c r="CA38" s="2">
        <v>0</v>
      </c>
      <c r="CB38" s="2">
        <v>0</v>
      </c>
      <c r="CC38" s="2">
        <v>1</v>
      </c>
      <c r="CD38" s="3">
        <v>1</v>
      </c>
      <c r="CE38" s="2">
        <v>30</v>
      </c>
      <c r="CF38" s="2">
        <v>30</v>
      </c>
      <c r="CG38" s="2">
        <v>30</v>
      </c>
      <c r="CH38" s="2">
        <v>18</v>
      </c>
      <c r="CI38" s="2">
        <v>18</v>
      </c>
      <c r="CJ38" s="2">
        <v>0</v>
      </c>
      <c r="CK38" s="3">
        <v>0</v>
      </c>
      <c r="CL38" s="2">
        <v>0</v>
      </c>
      <c r="CM38" s="2">
        <v>0</v>
      </c>
      <c r="CN38" s="2">
        <v>0</v>
      </c>
      <c r="CO38" s="2">
        <v>30</v>
      </c>
      <c r="CP38" s="2">
        <v>30</v>
      </c>
      <c r="CQ38" s="2">
        <v>30</v>
      </c>
      <c r="CR38" s="3">
        <v>30</v>
      </c>
      <c r="CS38" s="2">
        <v>30</v>
      </c>
      <c r="CT38" s="2">
        <v>30</v>
      </c>
      <c r="CU38" s="2">
        <v>30</v>
      </c>
      <c r="CV38" s="2">
        <v>30</v>
      </c>
      <c r="CW38" s="2">
        <v>30</v>
      </c>
      <c r="CX38" s="2">
        <v>30</v>
      </c>
      <c r="CY38" s="3">
        <v>0</v>
      </c>
      <c r="CZ38" s="2">
        <v>0</v>
      </c>
      <c r="DA38" s="2">
        <v>30</v>
      </c>
      <c r="DB38" s="2">
        <v>0</v>
      </c>
      <c r="DC38" s="2">
        <v>30</v>
      </c>
      <c r="DD38" s="2">
        <v>30</v>
      </c>
      <c r="DE38" s="2">
        <v>30</v>
      </c>
      <c r="DF38" s="3">
        <v>30</v>
      </c>
      <c r="DG38" s="2">
        <v>0</v>
      </c>
      <c r="DH38" s="2">
        <v>0</v>
      </c>
      <c r="DI38" s="2">
        <v>0</v>
      </c>
      <c r="DJ38" s="2">
        <v>0</v>
      </c>
      <c r="DK38" s="2">
        <v>30</v>
      </c>
      <c r="DL38" s="2">
        <v>16</v>
      </c>
      <c r="DM38" s="3">
        <v>17</v>
      </c>
      <c r="DN38" s="2">
        <v>0</v>
      </c>
      <c r="DO38" s="2">
        <v>18</v>
      </c>
      <c r="DP38" s="2">
        <v>18</v>
      </c>
      <c r="DQ38" s="2">
        <v>30</v>
      </c>
      <c r="DR38" s="2">
        <v>30</v>
      </c>
      <c r="DS38" s="2">
        <v>18</v>
      </c>
      <c r="DT38" s="3">
        <v>20</v>
      </c>
      <c r="DU38" s="2">
        <v>18</v>
      </c>
      <c r="DV38" s="2">
        <v>0</v>
      </c>
      <c r="DW38" s="2">
        <v>30</v>
      </c>
      <c r="DX38" s="2">
        <v>19</v>
      </c>
      <c r="DY38" s="2">
        <v>15</v>
      </c>
      <c r="DZ38" s="2">
        <v>16</v>
      </c>
      <c r="EA38" s="3">
        <v>0</v>
      </c>
      <c r="EB38" s="2">
        <v>18</v>
      </c>
      <c r="EC38" s="2">
        <v>30</v>
      </c>
      <c r="ED38" s="2">
        <v>0</v>
      </c>
      <c r="EE38" s="2">
        <v>30</v>
      </c>
      <c r="EF38" s="2">
        <v>20</v>
      </c>
      <c r="EG38" s="2">
        <v>30</v>
      </c>
      <c r="EH38" s="3">
        <v>16</v>
      </c>
      <c r="EI38" s="2">
        <v>0</v>
      </c>
      <c r="EJ38" s="2">
        <v>0</v>
      </c>
      <c r="EK38" s="2">
        <v>0</v>
      </c>
      <c r="EL38" s="2">
        <v>0</v>
      </c>
      <c r="EM38" s="2">
        <v>18</v>
      </c>
      <c r="EN38" s="2">
        <v>12</v>
      </c>
      <c r="EO38" s="3">
        <v>18</v>
      </c>
      <c r="EP38" s="2">
        <v>0</v>
      </c>
      <c r="EQ38" s="2">
        <v>30</v>
      </c>
      <c r="ER38" s="2">
        <v>40</v>
      </c>
      <c r="ES38" s="2">
        <v>0</v>
      </c>
      <c r="ET38" s="2">
        <v>15</v>
      </c>
      <c r="EU38" s="2">
        <v>18</v>
      </c>
      <c r="EV38" s="3">
        <v>18</v>
      </c>
      <c r="EW38" s="2">
        <v>0</v>
      </c>
      <c r="EX38" s="2">
        <v>0</v>
      </c>
      <c r="EY38" s="2">
        <v>18</v>
      </c>
      <c r="EZ38" s="2">
        <v>10</v>
      </c>
      <c r="FA38" s="2">
        <v>30</v>
      </c>
      <c r="FB38" s="2">
        <v>18</v>
      </c>
      <c r="FC38" s="3">
        <v>18</v>
      </c>
      <c r="FD38" s="2">
        <v>0</v>
      </c>
      <c r="FE38" s="2">
        <v>0</v>
      </c>
      <c r="FF38" s="2">
        <v>0</v>
      </c>
      <c r="FG38" s="2">
        <v>0</v>
      </c>
      <c r="FH38" s="2">
        <v>0</v>
      </c>
      <c r="FI38" s="2">
        <v>15</v>
      </c>
      <c r="FJ38" s="3">
        <v>18</v>
      </c>
      <c r="FK38" s="2">
        <v>0</v>
      </c>
      <c r="FL38" s="2">
        <v>0</v>
      </c>
      <c r="FM38" s="2">
        <v>13</v>
      </c>
      <c r="FN38" s="2">
        <v>15</v>
      </c>
      <c r="FO38" s="2">
        <v>17</v>
      </c>
      <c r="FP38" s="2">
        <v>15</v>
      </c>
      <c r="FQ38" s="3">
        <v>15</v>
      </c>
      <c r="FR38" s="2">
        <v>0</v>
      </c>
      <c r="FS38" s="2">
        <v>1</v>
      </c>
      <c r="FT38" s="2">
        <v>1</v>
      </c>
      <c r="FU38" s="2">
        <v>0</v>
      </c>
      <c r="FV38" s="2">
        <v>1</v>
      </c>
      <c r="FW38" s="2">
        <v>1</v>
      </c>
      <c r="FX38" s="3">
        <v>17</v>
      </c>
      <c r="FY38" s="2">
        <v>0</v>
      </c>
      <c r="FZ38" s="2">
        <v>0</v>
      </c>
      <c r="GA38" s="2">
        <v>17</v>
      </c>
      <c r="GB38" s="2">
        <v>15</v>
      </c>
      <c r="GC38" s="2">
        <v>0</v>
      </c>
      <c r="GD38" s="2">
        <v>0</v>
      </c>
      <c r="GE38" s="3">
        <v>30</v>
      </c>
      <c r="GF38" s="2">
        <v>5</v>
      </c>
      <c r="GG38" s="2">
        <v>0</v>
      </c>
      <c r="GH38" s="2">
        <v>0</v>
      </c>
      <c r="GI38" s="2">
        <v>0</v>
      </c>
      <c r="GJ38" s="2">
        <v>2</v>
      </c>
      <c r="GK38" s="2">
        <v>0</v>
      </c>
      <c r="GL38" s="3">
        <v>0</v>
      </c>
      <c r="GM38" s="2">
        <v>0</v>
      </c>
      <c r="GN38" s="2">
        <v>1</v>
      </c>
      <c r="GO38" s="2">
        <v>0</v>
      </c>
      <c r="GP38" s="2">
        <v>0</v>
      </c>
      <c r="GQ38" s="2">
        <v>1</v>
      </c>
      <c r="GR38" s="2">
        <v>0</v>
      </c>
      <c r="GS38" s="3">
        <v>0</v>
      </c>
      <c r="GT38" s="2">
        <v>0</v>
      </c>
      <c r="GU38" s="2">
        <v>0</v>
      </c>
      <c r="GV38" s="2">
        <v>1</v>
      </c>
      <c r="GW38" s="2">
        <v>3</v>
      </c>
      <c r="GX38" s="2">
        <v>1</v>
      </c>
      <c r="GY38" s="2">
        <v>2</v>
      </c>
      <c r="GZ38" s="3">
        <v>1</v>
      </c>
      <c r="HA38" s="2">
        <v>0</v>
      </c>
      <c r="HB38" s="2">
        <v>0</v>
      </c>
      <c r="HC38" s="2">
        <v>0</v>
      </c>
      <c r="HD38" s="2">
        <v>1</v>
      </c>
      <c r="HE38" s="2">
        <v>1</v>
      </c>
      <c r="HF38" s="2">
        <v>2</v>
      </c>
      <c r="HG38" s="2">
        <v>1</v>
      </c>
      <c r="HH38" s="2">
        <v>3</v>
      </c>
      <c r="HI38" s="2">
        <v>0</v>
      </c>
      <c r="HJ38" s="2">
        <v>0</v>
      </c>
      <c r="HK38" s="2">
        <v>3</v>
      </c>
      <c r="HL38" s="2">
        <v>0</v>
      </c>
      <c r="HM38" s="2">
        <v>1</v>
      </c>
      <c r="HN38" s="2">
        <v>1</v>
      </c>
      <c r="HO38" s="91">
        <v>1</v>
      </c>
      <c r="HP38" s="2">
        <v>0</v>
      </c>
      <c r="HQ38" s="2">
        <v>0</v>
      </c>
      <c r="HR38" s="2">
        <v>1</v>
      </c>
      <c r="HS38" s="2">
        <v>2</v>
      </c>
      <c r="HT38" s="2">
        <v>1</v>
      </c>
      <c r="HU38" s="3">
        <v>1</v>
      </c>
    </row>
    <row r="39" spans="1:229" s="239" customFormat="1" ht="16.5" thickBot="1">
      <c r="A39" s="239">
        <f t="shared" si="88"/>
        <v>0</v>
      </c>
      <c r="B39" s="239">
        <f t="shared" si="89"/>
        <v>0</v>
      </c>
      <c r="C39" s="239">
        <f t="shared" si="90"/>
        <v>0</v>
      </c>
      <c r="D39" s="239">
        <f t="shared" si="91"/>
        <v>0</v>
      </c>
      <c r="E39" s="239">
        <f t="shared" si="92"/>
        <v>0</v>
      </c>
      <c r="F39" s="239">
        <f t="shared" si="93"/>
        <v>0</v>
      </c>
      <c r="G39" s="239">
        <f t="shared" si="94"/>
        <v>0</v>
      </c>
      <c r="H39" s="243">
        <f t="shared" ref="H39" si="103">N39</f>
        <v>0.12</v>
      </c>
      <c r="I39" s="243">
        <f t="shared" ref="I39" si="104">N39</f>
        <v>0.12</v>
      </c>
      <c r="J39" s="243">
        <f t="shared" ref="J39" si="105">N39</f>
        <v>0.12</v>
      </c>
      <c r="K39" s="243">
        <f t="shared" ref="K39" si="106">N39</f>
        <v>0.12</v>
      </c>
      <c r="L39" s="243">
        <f t="shared" ref="L39" si="107">N39</f>
        <v>0.12</v>
      </c>
      <c r="M39" s="243">
        <f t="shared" ref="M39" si="108">N39</f>
        <v>0.12</v>
      </c>
      <c r="N39" s="243">
        <v>0.12</v>
      </c>
      <c r="O39" s="288" t="s">
        <v>1492</v>
      </c>
      <c r="P39" s="244">
        <f>(SUM(T39:Z39))*N39</f>
        <v>0</v>
      </c>
      <c r="Q39" s="245">
        <f>P39*N39</f>
        <v>0</v>
      </c>
      <c r="R39" s="245" t="s">
        <v>90</v>
      </c>
      <c r="S39" s="244" t="s">
        <v>62</v>
      </c>
      <c r="Z39" s="238"/>
      <c r="AA39" s="239">
        <v>0</v>
      </c>
      <c r="AB39" s="239">
        <v>10</v>
      </c>
      <c r="AC39" s="239">
        <v>15</v>
      </c>
      <c r="AD39" s="239">
        <v>0</v>
      </c>
      <c r="AE39" s="239">
        <v>0</v>
      </c>
      <c r="AF39" s="239">
        <v>0</v>
      </c>
      <c r="AG39" s="238">
        <v>0</v>
      </c>
      <c r="AH39" s="239">
        <v>0</v>
      </c>
      <c r="AI39" s="239">
        <v>0</v>
      </c>
      <c r="AJ39" s="239">
        <v>0</v>
      </c>
      <c r="AK39" s="239">
        <v>90</v>
      </c>
      <c r="AL39" s="239">
        <v>0</v>
      </c>
      <c r="AM39" s="239">
        <v>0</v>
      </c>
      <c r="AN39" s="238">
        <v>7</v>
      </c>
      <c r="AO39" s="239">
        <v>0</v>
      </c>
      <c r="AP39" s="239">
        <v>0</v>
      </c>
      <c r="AQ39" s="239">
        <v>0</v>
      </c>
      <c r="AR39" s="239">
        <v>0</v>
      </c>
      <c r="AS39" s="239">
        <v>30</v>
      </c>
      <c r="AT39" s="239">
        <v>0</v>
      </c>
      <c r="AU39" s="238">
        <v>0</v>
      </c>
      <c r="AV39" s="239">
        <v>0</v>
      </c>
      <c r="AW39" s="239">
        <v>0</v>
      </c>
      <c r="AX39" s="239">
        <v>120</v>
      </c>
      <c r="AY39" s="239">
        <v>105</v>
      </c>
      <c r="AZ39" s="239">
        <v>60</v>
      </c>
      <c r="BA39" s="239">
        <v>0</v>
      </c>
      <c r="BB39" s="238">
        <v>35</v>
      </c>
      <c r="BC39" s="239">
        <v>45</v>
      </c>
      <c r="BD39" s="239">
        <v>0</v>
      </c>
      <c r="BE39" s="239">
        <v>0</v>
      </c>
      <c r="BF39" s="239">
        <v>15</v>
      </c>
      <c r="BG39" s="239">
        <v>14</v>
      </c>
      <c r="BH39" s="239">
        <v>0</v>
      </c>
      <c r="BI39" s="238">
        <v>7</v>
      </c>
      <c r="BJ39" s="239">
        <v>0</v>
      </c>
      <c r="BK39" s="239">
        <v>0</v>
      </c>
      <c r="BL39" s="239">
        <v>45</v>
      </c>
      <c r="BM39" s="239">
        <v>45</v>
      </c>
      <c r="BN39" s="239">
        <v>120</v>
      </c>
      <c r="BO39" s="239">
        <v>0</v>
      </c>
      <c r="BP39" s="238">
        <v>0</v>
      </c>
      <c r="BQ39" s="239">
        <v>0</v>
      </c>
      <c r="BR39" s="239">
        <v>0</v>
      </c>
      <c r="BS39" s="239">
        <v>35</v>
      </c>
      <c r="BT39" s="239">
        <v>40</v>
      </c>
      <c r="BU39" s="239">
        <v>0</v>
      </c>
      <c r="BV39" s="239">
        <v>0</v>
      </c>
      <c r="BW39" s="238">
        <v>0</v>
      </c>
      <c r="BX39" s="239">
        <v>0</v>
      </c>
      <c r="BY39" s="239">
        <v>0</v>
      </c>
      <c r="BZ39" s="239">
        <v>200</v>
      </c>
      <c r="CA39" s="239">
        <v>0</v>
      </c>
      <c r="CB39" s="239">
        <v>60</v>
      </c>
      <c r="CC39" s="239">
        <v>0</v>
      </c>
      <c r="CD39" s="238">
        <v>0</v>
      </c>
      <c r="CE39" s="239">
        <v>0</v>
      </c>
      <c r="CF39" s="239">
        <v>0</v>
      </c>
      <c r="CG39" s="239">
        <v>0</v>
      </c>
      <c r="CH39" s="239">
        <v>0</v>
      </c>
      <c r="CI39" s="239">
        <v>0</v>
      </c>
      <c r="CJ39" s="239">
        <v>0</v>
      </c>
      <c r="CK39" s="238">
        <v>0</v>
      </c>
      <c r="CL39" s="239">
        <v>0</v>
      </c>
      <c r="CM39" s="239">
        <v>0</v>
      </c>
      <c r="CN39" s="239">
        <v>0</v>
      </c>
      <c r="CO39" s="239">
        <v>0</v>
      </c>
      <c r="CP39" s="239">
        <v>15</v>
      </c>
      <c r="CQ39" s="239">
        <v>85</v>
      </c>
      <c r="CR39" s="238">
        <v>0</v>
      </c>
      <c r="CS39" s="239">
        <v>0</v>
      </c>
      <c r="CT39" s="239">
        <v>0</v>
      </c>
      <c r="CU39" s="239">
        <v>0</v>
      </c>
      <c r="CV39" s="239">
        <v>0</v>
      </c>
      <c r="CW39" s="239">
        <v>0</v>
      </c>
      <c r="CX39" s="239">
        <v>15</v>
      </c>
      <c r="CY39" s="238">
        <v>0</v>
      </c>
      <c r="CZ39" s="239">
        <v>0</v>
      </c>
      <c r="DA39" s="239">
        <v>0</v>
      </c>
      <c r="DB39" s="239">
        <v>0</v>
      </c>
      <c r="DC39" s="239">
        <v>30</v>
      </c>
      <c r="DD39" s="239">
        <v>30</v>
      </c>
      <c r="DE39" s="239">
        <v>30</v>
      </c>
      <c r="DF39" s="238">
        <v>80</v>
      </c>
      <c r="DG39" s="239">
        <v>0</v>
      </c>
      <c r="DH39" s="239">
        <v>0</v>
      </c>
      <c r="DI39" s="239">
        <v>0</v>
      </c>
      <c r="DJ39" s="239">
        <v>0</v>
      </c>
      <c r="DK39" s="239">
        <v>0</v>
      </c>
      <c r="DL39" s="239">
        <v>190</v>
      </c>
      <c r="DM39" s="238">
        <v>0</v>
      </c>
      <c r="DN39" s="239">
        <v>0</v>
      </c>
      <c r="DO39" s="239">
        <v>30</v>
      </c>
      <c r="DP39" s="239">
        <v>0</v>
      </c>
      <c r="DQ39" s="239">
        <v>0</v>
      </c>
      <c r="DR39" s="239">
        <v>0</v>
      </c>
      <c r="DS39" s="239">
        <v>0</v>
      </c>
      <c r="DT39" s="238">
        <v>21</v>
      </c>
      <c r="DU39" s="239">
        <v>0</v>
      </c>
      <c r="DV39" s="239">
        <v>0</v>
      </c>
      <c r="DW39" s="239">
        <v>0</v>
      </c>
      <c r="DX39" s="239">
        <v>0</v>
      </c>
      <c r="DY39" s="239">
        <v>20</v>
      </c>
      <c r="DZ39" s="239">
        <v>97</v>
      </c>
      <c r="EA39" s="238">
        <v>0</v>
      </c>
      <c r="EB39" s="239">
        <v>0</v>
      </c>
      <c r="EC39" s="239">
        <v>30</v>
      </c>
      <c r="ED39" s="239">
        <v>0</v>
      </c>
      <c r="EE39" s="239">
        <v>0</v>
      </c>
      <c r="EF39" s="239">
        <v>0</v>
      </c>
      <c r="EG39" s="239">
        <v>0</v>
      </c>
      <c r="EH39" s="238">
        <v>46</v>
      </c>
      <c r="EI39" s="239">
        <v>0</v>
      </c>
      <c r="EJ39" s="239">
        <v>0</v>
      </c>
      <c r="EK39" s="239">
        <v>0</v>
      </c>
      <c r="EL39" s="239">
        <v>0</v>
      </c>
      <c r="EM39" s="239">
        <v>0</v>
      </c>
      <c r="EN39" s="239">
        <v>15</v>
      </c>
      <c r="EO39" s="238">
        <v>0</v>
      </c>
      <c r="EP39" s="239">
        <v>0</v>
      </c>
      <c r="EQ39" s="239">
        <v>0</v>
      </c>
      <c r="ER39" s="239">
        <v>15</v>
      </c>
      <c r="ES39" s="239">
        <v>45</v>
      </c>
      <c r="ET39" s="239">
        <v>0</v>
      </c>
      <c r="EU39" s="239">
        <v>0</v>
      </c>
      <c r="EV39" s="238">
        <v>120</v>
      </c>
      <c r="EW39" s="239">
        <v>0</v>
      </c>
      <c r="EX39" s="239">
        <v>0</v>
      </c>
      <c r="EY39" s="239">
        <v>62</v>
      </c>
      <c r="EZ39" s="239">
        <v>0</v>
      </c>
      <c r="FA39" s="239">
        <v>0</v>
      </c>
      <c r="FB39" s="239">
        <v>0</v>
      </c>
      <c r="FC39" s="238">
        <v>0</v>
      </c>
      <c r="FD39" s="239">
        <v>0</v>
      </c>
      <c r="FE39" s="239">
        <v>0</v>
      </c>
      <c r="FF39" s="239">
        <v>0</v>
      </c>
      <c r="FG39" s="239">
        <v>0</v>
      </c>
      <c r="FH39" s="239">
        <v>0</v>
      </c>
      <c r="FI39" s="239">
        <v>0</v>
      </c>
      <c r="FJ39" s="238">
        <v>0</v>
      </c>
      <c r="FK39" s="239">
        <v>0</v>
      </c>
      <c r="FL39" s="239">
        <v>0</v>
      </c>
      <c r="FM39" s="239">
        <v>0</v>
      </c>
      <c r="FN39" s="239">
        <v>0</v>
      </c>
      <c r="FO39" s="239">
        <v>39</v>
      </c>
      <c r="FP39" s="239">
        <v>87</v>
      </c>
      <c r="FQ39" s="238">
        <v>0</v>
      </c>
      <c r="FR39" s="239">
        <v>0</v>
      </c>
      <c r="FS39" s="239">
        <v>0</v>
      </c>
      <c r="FT39" s="239">
        <v>0</v>
      </c>
      <c r="FU39" s="239">
        <v>62</v>
      </c>
      <c r="FV39" s="239">
        <v>0</v>
      </c>
      <c r="FW39" s="239">
        <v>50</v>
      </c>
      <c r="FX39" s="238">
        <v>103</v>
      </c>
      <c r="FY39" s="239">
        <v>0</v>
      </c>
      <c r="FZ39" s="239">
        <v>40</v>
      </c>
      <c r="GA39" s="239">
        <v>156</v>
      </c>
      <c r="GB39" s="239">
        <v>0</v>
      </c>
      <c r="GC39" s="239">
        <v>0</v>
      </c>
      <c r="GD39" s="239">
        <v>35</v>
      </c>
      <c r="GE39" s="238">
        <v>25</v>
      </c>
      <c r="GF39" s="239">
        <v>0</v>
      </c>
      <c r="GG39" s="239">
        <v>0</v>
      </c>
      <c r="GH39" s="239">
        <v>0</v>
      </c>
      <c r="GI39" s="239">
        <v>55</v>
      </c>
      <c r="GJ39" s="239">
        <v>0</v>
      </c>
      <c r="GK39" s="239">
        <v>12</v>
      </c>
      <c r="GL39" s="238">
        <v>0</v>
      </c>
      <c r="GM39" s="239">
        <v>0</v>
      </c>
      <c r="GN39" s="239">
        <v>0</v>
      </c>
      <c r="GO39" s="239">
        <v>160</v>
      </c>
      <c r="GP39" s="239">
        <v>89</v>
      </c>
      <c r="GQ39" s="239">
        <v>0</v>
      </c>
      <c r="GR39" s="239">
        <v>50</v>
      </c>
      <c r="GS39" s="238">
        <v>46</v>
      </c>
      <c r="GT39" s="239">
        <v>0</v>
      </c>
      <c r="GU39" s="239">
        <v>0</v>
      </c>
      <c r="GV39" s="239">
        <v>0</v>
      </c>
      <c r="GW39" s="239">
        <v>0</v>
      </c>
      <c r="GX39" s="239">
        <v>0</v>
      </c>
      <c r="GY39" s="239">
        <v>0</v>
      </c>
      <c r="GZ39" s="238">
        <v>0</v>
      </c>
      <c r="HA39" s="239">
        <v>0</v>
      </c>
      <c r="HB39" s="239">
        <v>4</v>
      </c>
      <c r="HC39" s="239">
        <v>0</v>
      </c>
      <c r="HD39" s="239">
        <v>0</v>
      </c>
      <c r="HE39" s="239">
        <v>0</v>
      </c>
      <c r="HF39" s="239">
        <v>0</v>
      </c>
      <c r="HG39" s="239">
        <v>0</v>
      </c>
      <c r="HH39" s="239">
        <v>0</v>
      </c>
      <c r="HI39" s="239">
        <v>0</v>
      </c>
      <c r="HJ39" s="239">
        <v>3</v>
      </c>
      <c r="HK39" s="239">
        <v>0</v>
      </c>
      <c r="HL39" s="239">
        <v>0</v>
      </c>
      <c r="HM39" s="239">
        <v>0.5</v>
      </c>
      <c r="HN39" s="239">
        <v>2</v>
      </c>
      <c r="HO39" s="246">
        <v>0</v>
      </c>
      <c r="HP39" s="239">
        <v>0</v>
      </c>
      <c r="HQ39" s="239">
        <v>3</v>
      </c>
      <c r="HR39" s="239">
        <v>0</v>
      </c>
      <c r="HS39" s="239">
        <v>0</v>
      </c>
      <c r="HT39" s="239">
        <v>0</v>
      </c>
      <c r="HU39" s="238">
        <v>0</v>
      </c>
    </row>
    <row r="40" spans="1:229" s="299" customFormat="1">
      <c r="A40" s="299">
        <f t="shared" ref="A40:A56" si="109">T40*N40</f>
        <v>0</v>
      </c>
      <c r="B40" s="299">
        <f t="shared" ref="B40:B56" si="110">U40*N40</f>
        <v>0</v>
      </c>
      <c r="C40" s="299">
        <f t="shared" ref="C40:C56" si="111">V40*N40</f>
        <v>0</v>
      </c>
      <c r="D40" s="299">
        <f t="shared" ref="D40:D56" si="112">W40*N40</f>
        <v>0</v>
      </c>
      <c r="E40" s="299">
        <f t="shared" ref="E40:E56" si="113">X40*N40</f>
        <v>0</v>
      </c>
      <c r="F40" s="299">
        <f t="shared" ref="F40:F56" si="114">Y40*N40</f>
        <v>0</v>
      </c>
      <c r="G40" s="299">
        <f t="shared" ref="G40:G56" si="115">Z40*N40</f>
        <v>0</v>
      </c>
      <c r="H40" s="300">
        <f>N40</f>
        <v>0.5</v>
      </c>
      <c r="I40" s="300">
        <f>N40</f>
        <v>0.5</v>
      </c>
      <c r="J40" s="300">
        <f>N40</f>
        <v>0.5</v>
      </c>
      <c r="K40" s="300">
        <f>N40</f>
        <v>0.5</v>
      </c>
      <c r="L40" s="300">
        <f>N40</f>
        <v>0.5</v>
      </c>
      <c r="M40" s="300">
        <f>N40</f>
        <v>0.5</v>
      </c>
      <c r="N40" s="300">
        <v>0.5</v>
      </c>
      <c r="O40" s="301" t="s">
        <v>9235</v>
      </c>
      <c r="P40" s="302">
        <f t="shared" ref="P40:P48" si="116">(SUM(T40:Z40))</f>
        <v>0</v>
      </c>
      <c r="Q40" s="303">
        <v>4</v>
      </c>
      <c r="R40" s="303">
        <v>1</v>
      </c>
      <c r="S40" s="302">
        <f t="shared" ref="S40:S58" si="117">P40-Q40</f>
        <v>-4</v>
      </c>
      <c r="Z40" s="304"/>
      <c r="AA40" s="299">
        <v>0</v>
      </c>
      <c r="AB40" s="299">
        <v>0</v>
      </c>
      <c r="AC40" s="299">
        <v>1</v>
      </c>
      <c r="AD40" s="299">
        <v>1</v>
      </c>
      <c r="AE40" s="299">
        <v>1</v>
      </c>
      <c r="AF40" s="299">
        <v>0</v>
      </c>
      <c r="AG40" s="304">
        <v>0</v>
      </c>
      <c r="AH40" s="299">
        <v>0</v>
      </c>
      <c r="AI40" s="299">
        <v>0</v>
      </c>
      <c r="AJ40" s="299">
        <v>0</v>
      </c>
      <c r="AK40" s="299">
        <v>1</v>
      </c>
      <c r="AL40" s="299">
        <v>1</v>
      </c>
      <c r="AM40" s="299">
        <v>0</v>
      </c>
      <c r="AN40" s="304">
        <v>1</v>
      </c>
      <c r="AO40" s="299">
        <v>0</v>
      </c>
      <c r="AP40" s="299">
        <v>0</v>
      </c>
      <c r="AQ40" s="299">
        <v>0</v>
      </c>
      <c r="AR40" s="299">
        <v>1</v>
      </c>
      <c r="AS40" s="299">
        <v>1</v>
      </c>
      <c r="AT40" s="299">
        <v>1</v>
      </c>
      <c r="AU40" s="304">
        <v>0</v>
      </c>
      <c r="AV40" s="299">
        <v>0</v>
      </c>
      <c r="AW40" s="299">
        <v>0</v>
      </c>
      <c r="AX40" s="299">
        <v>1</v>
      </c>
      <c r="AY40" s="299">
        <v>1</v>
      </c>
      <c r="AZ40" s="299">
        <v>0</v>
      </c>
      <c r="BA40" s="299">
        <v>1</v>
      </c>
      <c r="BB40" s="304">
        <v>1</v>
      </c>
      <c r="BC40" s="299">
        <v>0</v>
      </c>
      <c r="BD40" s="299">
        <v>0</v>
      </c>
      <c r="BE40" s="299">
        <v>0</v>
      </c>
      <c r="BF40" s="299">
        <v>0</v>
      </c>
      <c r="BG40" s="299">
        <v>0</v>
      </c>
      <c r="BH40" s="299">
        <v>1</v>
      </c>
      <c r="BI40" s="304">
        <v>1</v>
      </c>
      <c r="BJ40" s="299">
        <v>1</v>
      </c>
      <c r="BK40" s="299">
        <v>1</v>
      </c>
      <c r="BL40" s="299">
        <v>1</v>
      </c>
      <c r="BM40" s="299">
        <v>0</v>
      </c>
      <c r="BN40" s="299">
        <v>1</v>
      </c>
      <c r="BO40" s="299">
        <v>1</v>
      </c>
      <c r="BP40" s="304">
        <v>1</v>
      </c>
      <c r="BQ40" s="299">
        <v>0</v>
      </c>
      <c r="BR40" s="299">
        <v>0</v>
      </c>
      <c r="BS40" s="299">
        <v>1</v>
      </c>
      <c r="BT40" s="299">
        <v>1</v>
      </c>
      <c r="BU40" s="299">
        <v>1</v>
      </c>
      <c r="BV40" s="299">
        <v>1</v>
      </c>
      <c r="BW40" s="304">
        <v>1</v>
      </c>
      <c r="BX40" s="299">
        <v>0</v>
      </c>
      <c r="BY40" s="299">
        <v>0</v>
      </c>
      <c r="BZ40" s="299">
        <v>0</v>
      </c>
      <c r="CA40" s="299">
        <v>0</v>
      </c>
      <c r="CB40" s="299">
        <v>0</v>
      </c>
      <c r="CC40" s="299">
        <v>0</v>
      </c>
      <c r="CD40" s="304">
        <v>1</v>
      </c>
      <c r="CE40" s="299">
        <v>0</v>
      </c>
      <c r="CF40" s="299">
        <v>1</v>
      </c>
      <c r="CG40" s="299">
        <v>1</v>
      </c>
      <c r="CH40" s="299">
        <v>1</v>
      </c>
      <c r="CI40" s="299">
        <v>1</v>
      </c>
      <c r="CJ40" s="299">
        <v>0</v>
      </c>
      <c r="CK40" s="304">
        <v>0</v>
      </c>
      <c r="CL40" s="299">
        <v>0</v>
      </c>
      <c r="CM40" s="299">
        <v>0</v>
      </c>
      <c r="CN40" s="299">
        <v>0</v>
      </c>
      <c r="CO40" s="299">
        <v>1</v>
      </c>
      <c r="CP40" s="299">
        <v>1</v>
      </c>
      <c r="CQ40" s="299">
        <v>0</v>
      </c>
      <c r="CR40" s="304">
        <v>0</v>
      </c>
      <c r="CS40" s="299">
        <v>1</v>
      </c>
      <c r="CT40" s="299">
        <v>1</v>
      </c>
      <c r="CU40" s="299">
        <v>0</v>
      </c>
      <c r="CV40" s="299">
        <v>1</v>
      </c>
      <c r="CW40" s="299">
        <v>1</v>
      </c>
      <c r="CX40" s="299">
        <v>0</v>
      </c>
      <c r="CY40" s="304">
        <v>0</v>
      </c>
      <c r="CZ40" s="299">
        <v>0</v>
      </c>
      <c r="DA40" s="299">
        <v>0</v>
      </c>
      <c r="DB40" s="299">
        <v>1</v>
      </c>
      <c r="DC40" s="299">
        <v>1</v>
      </c>
      <c r="DD40" s="299">
        <v>0</v>
      </c>
      <c r="DE40" s="299">
        <v>0</v>
      </c>
      <c r="DF40" s="304">
        <v>0</v>
      </c>
      <c r="DG40" s="299">
        <v>0</v>
      </c>
      <c r="DH40" s="299">
        <v>0</v>
      </c>
      <c r="DI40" s="299">
        <v>0</v>
      </c>
      <c r="DJ40" s="299">
        <v>0</v>
      </c>
      <c r="DK40" s="299">
        <v>1</v>
      </c>
      <c r="DL40" s="299">
        <v>1</v>
      </c>
      <c r="DM40" s="304">
        <v>1</v>
      </c>
      <c r="DN40" s="299">
        <v>0</v>
      </c>
      <c r="DO40" s="299">
        <v>1</v>
      </c>
      <c r="DP40" s="299">
        <v>1</v>
      </c>
      <c r="DQ40" s="299">
        <v>1</v>
      </c>
      <c r="DR40" s="299">
        <v>1</v>
      </c>
      <c r="DS40" s="299">
        <v>1</v>
      </c>
      <c r="DT40" s="304">
        <v>1</v>
      </c>
      <c r="DU40" s="299">
        <v>0</v>
      </c>
      <c r="DV40" s="299">
        <v>0</v>
      </c>
      <c r="DW40" s="299">
        <v>0</v>
      </c>
      <c r="DX40" s="299">
        <v>1</v>
      </c>
      <c r="DY40" s="299">
        <v>1</v>
      </c>
      <c r="DZ40" s="299">
        <v>1</v>
      </c>
      <c r="EA40" s="304">
        <v>0</v>
      </c>
      <c r="EB40" s="299">
        <v>1</v>
      </c>
      <c r="EC40" s="299">
        <v>1</v>
      </c>
      <c r="ED40" s="299">
        <v>0</v>
      </c>
      <c r="EE40" s="299">
        <v>0</v>
      </c>
      <c r="EF40" s="299">
        <v>1</v>
      </c>
      <c r="EG40" s="299">
        <v>1</v>
      </c>
      <c r="EH40" s="304">
        <v>1</v>
      </c>
      <c r="EI40" s="299">
        <v>0</v>
      </c>
      <c r="EJ40" s="299">
        <v>0</v>
      </c>
      <c r="EK40" s="299">
        <v>0</v>
      </c>
      <c r="EL40" s="299">
        <v>0</v>
      </c>
      <c r="EM40" s="299">
        <v>1</v>
      </c>
      <c r="EN40" s="299">
        <v>1</v>
      </c>
      <c r="EO40" s="304">
        <v>1</v>
      </c>
      <c r="EP40" s="299">
        <v>0</v>
      </c>
      <c r="EQ40" s="299">
        <v>0</v>
      </c>
      <c r="ER40" s="299">
        <v>1</v>
      </c>
      <c r="ES40" s="299">
        <v>0</v>
      </c>
      <c r="ET40" s="299">
        <v>1</v>
      </c>
      <c r="EU40" s="299">
        <v>1</v>
      </c>
      <c r="EV40" s="304">
        <v>1</v>
      </c>
      <c r="EW40" s="299">
        <v>0</v>
      </c>
      <c r="EX40" s="299">
        <v>0</v>
      </c>
      <c r="EY40" s="299">
        <v>1</v>
      </c>
      <c r="EZ40" s="299">
        <v>1</v>
      </c>
      <c r="FA40" s="299">
        <v>1</v>
      </c>
      <c r="FB40" s="299">
        <v>1</v>
      </c>
      <c r="FC40" s="304">
        <v>1</v>
      </c>
      <c r="FD40" s="299">
        <v>0</v>
      </c>
      <c r="FE40" s="299">
        <v>0</v>
      </c>
      <c r="FF40" s="299">
        <v>0</v>
      </c>
      <c r="FG40" s="299">
        <v>0</v>
      </c>
      <c r="FH40" s="299">
        <v>0</v>
      </c>
      <c r="FI40" s="299">
        <v>1</v>
      </c>
      <c r="FJ40" s="304">
        <v>1</v>
      </c>
      <c r="FK40" s="299">
        <v>0</v>
      </c>
      <c r="FL40" s="299">
        <v>0</v>
      </c>
      <c r="FM40" s="299">
        <v>1</v>
      </c>
      <c r="FN40" s="299">
        <v>1</v>
      </c>
      <c r="FO40" s="299">
        <v>1</v>
      </c>
      <c r="FP40" s="299">
        <v>1</v>
      </c>
      <c r="FQ40" s="304">
        <v>1</v>
      </c>
      <c r="FR40" s="299">
        <v>1</v>
      </c>
      <c r="FS40" s="299">
        <v>1</v>
      </c>
      <c r="FT40" s="299">
        <v>0</v>
      </c>
      <c r="FU40" s="299">
        <v>1</v>
      </c>
      <c r="FV40" s="299">
        <v>1</v>
      </c>
      <c r="FW40" s="299">
        <v>0</v>
      </c>
      <c r="FX40" s="304">
        <v>1</v>
      </c>
      <c r="FY40" s="299">
        <v>1</v>
      </c>
      <c r="FZ40" s="299">
        <v>0</v>
      </c>
      <c r="GA40" s="299">
        <v>1</v>
      </c>
      <c r="GB40" s="299">
        <v>1</v>
      </c>
      <c r="GC40" s="299">
        <v>1</v>
      </c>
      <c r="GD40" s="299">
        <v>1</v>
      </c>
      <c r="GE40" s="304">
        <v>1</v>
      </c>
      <c r="GF40" s="299">
        <v>1</v>
      </c>
      <c r="GG40" s="299">
        <v>1</v>
      </c>
      <c r="GH40" s="299">
        <v>0</v>
      </c>
      <c r="GI40" s="299">
        <v>1</v>
      </c>
      <c r="GJ40" s="299">
        <v>1</v>
      </c>
      <c r="GK40" s="299">
        <v>1</v>
      </c>
      <c r="GL40" s="304">
        <v>1</v>
      </c>
      <c r="GM40" s="299">
        <v>1</v>
      </c>
      <c r="GN40" s="299">
        <v>1</v>
      </c>
      <c r="GO40" s="299">
        <v>1</v>
      </c>
      <c r="GP40" s="299">
        <v>1</v>
      </c>
      <c r="GQ40" s="299">
        <v>1</v>
      </c>
      <c r="GR40" s="299">
        <v>1</v>
      </c>
      <c r="GS40" s="304">
        <v>1</v>
      </c>
      <c r="GT40" s="299">
        <v>1</v>
      </c>
      <c r="GU40" s="299">
        <v>1</v>
      </c>
      <c r="GV40" s="299">
        <v>1</v>
      </c>
      <c r="GW40" s="299">
        <v>1</v>
      </c>
      <c r="GX40" s="299">
        <v>1</v>
      </c>
      <c r="GY40" s="299">
        <v>1</v>
      </c>
      <c r="GZ40" s="304">
        <v>1</v>
      </c>
      <c r="HA40" s="299">
        <v>1</v>
      </c>
      <c r="HB40" s="299">
        <v>1</v>
      </c>
      <c r="HC40" s="299">
        <v>1</v>
      </c>
      <c r="HD40" s="299">
        <v>1</v>
      </c>
      <c r="HE40" s="299">
        <v>1</v>
      </c>
      <c r="HF40" s="299">
        <v>1</v>
      </c>
      <c r="HG40" s="299">
        <v>1</v>
      </c>
      <c r="HH40" s="299">
        <v>1</v>
      </c>
      <c r="HI40" s="299">
        <v>1</v>
      </c>
      <c r="HJ40" s="299">
        <v>1</v>
      </c>
      <c r="HK40" s="299">
        <v>1</v>
      </c>
      <c r="HL40" s="299">
        <v>1</v>
      </c>
      <c r="HM40" s="299">
        <v>1</v>
      </c>
      <c r="HN40" s="299">
        <v>1</v>
      </c>
      <c r="HO40" s="305">
        <v>1</v>
      </c>
      <c r="HP40" s="299">
        <v>1</v>
      </c>
      <c r="HQ40" s="299">
        <v>1</v>
      </c>
      <c r="HR40" s="299">
        <v>1</v>
      </c>
      <c r="HS40" s="299">
        <v>1</v>
      </c>
      <c r="HT40" s="299">
        <v>1</v>
      </c>
      <c r="HU40" s="304">
        <v>1</v>
      </c>
    </row>
    <row r="41" spans="1:229">
      <c r="A41" s="2">
        <f t="shared" si="109"/>
        <v>0</v>
      </c>
      <c r="B41" s="2">
        <f t="shared" si="110"/>
        <v>0</v>
      </c>
      <c r="C41" s="2">
        <f t="shared" si="111"/>
        <v>0</v>
      </c>
      <c r="D41" s="2">
        <f t="shared" si="112"/>
        <v>0</v>
      </c>
      <c r="E41" s="2">
        <f t="shared" si="113"/>
        <v>0</v>
      </c>
      <c r="F41" s="2">
        <f t="shared" si="114"/>
        <v>0</v>
      </c>
      <c r="G41" s="2">
        <f t="shared" si="115"/>
        <v>0</v>
      </c>
      <c r="H41" s="242">
        <f>N41</f>
        <v>1</v>
      </c>
      <c r="I41" s="242">
        <f>N41</f>
        <v>1</v>
      </c>
      <c r="J41" s="242">
        <f>N41</f>
        <v>1</v>
      </c>
      <c r="K41" s="242">
        <f>N41</f>
        <v>1</v>
      </c>
      <c r="L41" s="242">
        <f>N41</f>
        <v>1</v>
      </c>
      <c r="M41" s="242">
        <f>N41</f>
        <v>1</v>
      </c>
      <c r="N41" s="242">
        <v>1</v>
      </c>
      <c r="O41" s="100" t="s">
        <v>9162</v>
      </c>
      <c r="P41" s="179">
        <f t="shared" si="116"/>
        <v>0</v>
      </c>
      <c r="Q41" s="4">
        <v>4</v>
      </c>
      <c r="R41" s="4">
        <v>1</v>
      </c>
      <c r="S41" s="179">
        <f t="shared" si="117"/>
        <v>-4</v>
      </c>
      <c r="AA41" s="2">
        <v>0</v>
      </c>
      <c r="AB41" s="2">
        <v>0</v>
      </c>
      <c r="AC41" s="2">
        <v>1</v>
      </c>
      <c r="AD41" s="2">
        <v>0</v>
      </c>
      <c r="AE41" s="2">
        <v>0</v>
      </c>
      <c r="AF41" s="2">
        <v>0</v>
      </c>
      <c r="AG41" s="3">
        <v>0</v>
      </c>
      <c r="AH41" s="2">
        <v>0</v>
      </c>
      <c r="AI41" s="2">
        <v>0</v>
      </c>
      <c r="AJ41" s="2">
        <v>0</v>
      </c>
      <c r="AK41" s="2">
        <v>0</v>
      </c>
      <c r="AL41" s="2">
        <v>1</v>
      </c>
      <c r="AM41" s="2">
        <v>0</v>
      </c>
      <c r="AN41" s="3">
        <v>0</v>
      </c>
      <c r="AO41" s="2">
        <v>0</v>
      </c>
      <c r="AP41" s="2">
        <v>0</v>
      </c>
      <c r="AQ41" s="2">
        <v>0</v>
      </c>
      <c r="AR41" s="2">
        <v>1</v>
      </c>
      <c r="AS41" s="2">
        <v>1</v>
      </c>
      <c r="AT41" s="2">
        <v>1</v>
      </c>
      <c r="AU41" s="3">
        <v>0</v>
      </c>
      <c r="AV41" s="2">
        <v>0</v>
      </c>
      <c r="AW41" s="2">
        <v>0</v>
      </c>
      <c r="AX41" s="2">
        <v>1</v>
      </c>
      <c r="AY41" s="2">
        <v>1</v>
      </c>
      <c r="AZ41" s="2">
        <v>0</v>
      </c>
      <c r="BA41" s="2">
        <v>1</v>
      </c>
      <c r="BB41" s="3">
        <v>1</v>
      </c>
      <c r="BC41" s="2">
        <v>0</v>
      </c>
      <c r="BD41" s="2">
        <v>0</v>
      </c>
      <c r="BE41" s="2">
        <v>0</v>
      </c>
      <c r="BF41" s="2">
        <v>0</v>
      </c>
      <c r="BG41" s="2">
        <v>0</v>
      </c>
      <c r="BH41" s="2">
        <v>1</v>
      </c>
      <c r="BI41" s="3">
        <v>1</v>
      </c>
      <c r="BJ41" s="2">
        <v>0</v>
      </c>
      <c r="BK41" s="2">
        <v>0</v>
      </c>
      <c r="BL41" s="2">
        <v>1</v>
      </c>
      <c r="BM41" s="2">
        <v>0</v>
      </c>
      <c r="BN41" s="2">
        <v>1</v>
      </c>
      <c r="BO41" s="2">
        <v>1</v>
      </c>
      <c r="BP41" s="3">
        <v>1</v>
      </c>
      <c r="BQ41" s="2">
        <v>0</v>
      </c>
      <c r="BR41" s="2">
        <v>0</v>
      </c>
      <c r="BS41" s="2">
        <v>2</v>
      </c>
      <c r="BT41" s="2">
        <v>2</v>
      </c>
      <c r="BU41" s="2">
        <v>2</v>
      </c>
      <c r="BV41" s="2">
        <v>2</v>
      </c>
      <c r="BW41" s="3">
        <v>2</v>
      </c>
      <c r="BX41" s="2">
        <v>0</v>
      </c>
      <c r="BY41" s="2">
        <v>0</v>
      </c>
      <c r="BZ41" s="2">
        <v>2</v>
      </c>
      <c r="CA41" s="2">
        <v>0</v>
      </c>
      <c r="CB41" s="2">
        <v>0</v>
      </c>
      <c r="CC41" s="2">
        <v>0</v>
      </c>
      <c r="CD41" s="3">
        <v>2</v>
      </c>
      <c r="CE41" s="2">
        <v>0</v>
      </c>
      <c r="CF41" s="2">
        <v>0</v>
      </c>
      <c r="CG41" s="2">
        <v>2</v>
      </c>
      <c r="CH41" s="2">
        <v>2</v>
      </c>
      <c r="CI41" s="2">
        <v>2</v>
      </c>
      <c r="CJ41" s="2">
        <v>0</v>
      </c>
      <c r="CK41" s="3">
        <v>0</v>
      </c>
      <c r="CL41" s="2">
        <v>0</v>
      </c>
      <c r="CM41" s="2">
        <v>0</v>
      </c>
      <c r="CN41" s="2">
        <v>0</v>
      </c>
      <c r="CO41" s="2">
        <v>2</v>
      </c>
      <c r="CP41" s="2">
        <v>2</v>
      </c>
      <c r="CQ41" s="2">
        <v>2</v>
      </c>
      <c r="CR41" s="3">
        <v>2</v>
      </c>
      <c r="CS41" s="2">
        <v>0</v>
      </c>
      <c r="CT41" s="2">
        <v>0</v>
      </c>
      <c r="CU41" s="2">
        <v>0</v>
      </c>
      <c r="CV41" s="2">
        <v>2</v>
      </c>
      <c r="CW41" s="2">
        <v>2</v>
      </c>
      <c r="CX41" s="2">
        <v>2</v>
      </c>
      <c r="CY41" s="3">
        <v>0</v>
      </c>
      <c r="CZ41" s="2">
        <v>0</v>
      </c>
      <c r="DA41" s="2">
        <v>2</v>
      </c>
      <c r="DB41" s="2">
        <v>0</v>
      </c>
      <c r="DC41" s="2">
        <v>2</v>
      </c>
      <c r="DD41" s="2">
        <v>2</v>
      </c>
      <c r="DE41" s="2">
        <v>2</v>
      </c>
      <c r="DF41" s="3">
        <v>2</v>
      </c>
      <c r="DG41" s="2">
        <v>0</v>
      </c>
      <c r="DH41" s="2">
        <v>0</v>
      </c>
      <c r="DI41" s="2">
        <v>2</v>
      </c>
      <c r="DJ41" s="2">
        <v>0</v>
      </c>
      <c r="DK41" s="2">
        <v>2</v>
      </c>
      <c r="DL41" s="2">
        <v>2</v>
      </c>
      <c r="DM41" s="3">
        <v>2</v>
      </c>
      <c r="DN41" s="2">
        <v>2</v>
      </c>
      <c r="DO41" s="2">
        <v>2</v>
      </c>
      <c r="DP41" s="2">
        <v>2</v>
      </c>
      <c r="DQ41" s="2">
        <v>0</v>
      </c>
      <c r="DR41" s="2">
        <v>2</v>
      </c>
      <c r="DS41" s="2">
        <v>2</v>
      </c>
      <c r="DT41" s="3">
        <v>2</v>
      </c>
      <c r="DU41" s="2">
        <v>0</v>
      </c>
      <c r="DV41" s="2">
        <v>0</v>
      </c>
      <c r="DW41" s="2">
        <v>0</v>
      </c>
      <c r="DX41" s="2">
        <v>0</v>
      </c>
      <c r="DY41" s="2">
        <v>0</v>
      </c>
      <c r="DZ41" s="2">
        <v>0</v>
      </c>
      <c r="EA41" s="3">
        <v>0</v>
      </c>
      <c r="EB41" s="2">
        <v>0</v>
      </c>
      <c r="EC41" s="2">
        <v>0</v>
      </c>
      <c r="ED41" s="2">
        <v>0</v>
      </c>
      <c r="EE41" s="2">
        <v>0</v>
      </c>
      <c r="EF41" s="2">
        <v>0</v>
      </c>
      <c r="EG41" s="2">
        <v>0</v>
      </c>
      <c r="EH41" s="3">
        <v>0</v>
      </c>
      <c r="EI41" s="2">
        <v>0</v>
      </c>
      <c r="EJ41" s="2">
        <v>0</v>
      </c>
      <c r="EK41" s="2">
        <v>0</v>
      </c>
      <c r="EL41" s="2">
        <v>0</v>
      </c>
      <c r="EM41" s="2">
        <v>0</v>
      </c>
      <c r="EN41" s="2">
        <v>0</v>
      </c>
      <c r="EO41" s="3">
        <v>0</v>
      </c>
      <c r="EP41" s="2">
        <v>0</v>
      </c>
      <c r="EQ41" s="2">
        <v>0</v>
      </c>
      <c r="ER41" s="2">
        <v>0</v>
      </c>
      <c r="ES41" s="2">
        <v>0</v>
      </c>
      <c r="ET41" s="2">
        <v>0</v>
      </c>
      <c r="EU41" s="2">
        <v>0</v>
      </c>
      <c r="EV41" s="3">
        <v>0</v>
      </c>
      <c r="EW41" s="2">
        <v>0</v>
      </c>
      <c r="EX41" s="2">
        <v>0</v>
      </c>
      <c r="EY41" s="2">
        <v>0</v>
      </c>
      <c r="EZ41" s="2">
        <v>0</v>
      </c>
      <c r="FA41" s="2">
        <v>0</v>
      </c>
      <c r="FB41" s="2">
        <v>0</v>
      </c>
      <c r="FC41" s="3">
        <v>0</v>
      </c>
      <c r="FD41" s="2">
        <v>0</v>
      </c>
      <c r="FE41" s="2">
        <v>0</v>
      </c>
      <c r="FF41" s="2">
        <v>0</v>
      </c>
      <c r="FG41" s="2">
        <v>0</v>
      </c>
      <c r="FH41" s="2">
        <v>0</v>
      </c>
      <c r="FI41" s="2">
        <v>0</v>
      </c>
      <c r="FJ41" s="3">
        <v>0</v>
      </c>
      <c r="FK41" s="2">
        <v>0</v>
      </c>
      <c r="FL41" s="2">
        <v>0</v>
      </c>
      <c r="FM41" s="2">
        <v>0</v>
      </c>
      <c r="FN41" s="2">
        <v>0</v>
      </c>
      <c r="FO41" s="2">
        <v>0</v>
      </c>
      <c r="FP41" s="2">
        <v>0</v>
      </c>
      <c r="FQ41" s="3">
        <v>0</v>
      </c>
      <c r="FR41" s="2">
        <v>0</v>
      </c>
      <c r="FS41" s="2">
        <v>0</v>
      </c>
      <c r="FT41" s="2">
        <v>0</v>
      </c>
      <c r="FU41" s="2">
        <v>0</v>
      </c>
      <c r="FV41" s="2">
        <v>0</v>
      </c>
      <c r="FW41" s="2">
        <v>0</v>
      </c>
      <c r="FX41" s="3">
        <v>0</v>
      </c>
      <c r="FY41" s="2">
        <v>0</v>
      </c>
      <c r="FZ41" s="2">
        <v>0</v>
      </c>
      <c r="GA41" s="2">
        <v>0</v>
      </c>
      <c r="GB41" s="2">
        <v>0</v>
      </c>
      <c r="GC41" s="2">
        <v>0</v>
      </c>
      <c r="GD41" s="2">
        <v>0</v>
      </c>
      <c r="GE41" s="3">
        <v>0</v>
      </c>
      <c r="GF41" s="2">
        <v>0</v>
      </c>
      <c r="GG41" s="2">
        <v>0</v>
      </c>
      <c r="GH41" s="2">
        <v>0</v>
      </c>
      <c r="GI41" s="2">
        <v>0</v>
      </c>
      <c r="GJ41" s="2">
        <v>0</v>
      </c>
      <c r="GK41" s="2">
        <v>0</v>
      </c>
      <c r="GL41" s="3">
        <v>0</v>
      </c>
      <c r="GM41" s="2">
        <v>0</v>
      </c>
      <c r="GN41" s="2">
        <v>0</v>
      </c>
      <c r="GO41" s="2">
        <v>0</v>
      </c>
      <c r="GP41" s="2">
        <v>0</v>
      </c>
      <c r="GQ41" s="2">
        <v>0</v>
      </c>
      <c r="GR41" s="2">
        <v>0</v>
      </c>
      <c r="GS41" s="3">
        <v>0</v>
      </c>
      <c r="GT41" s="2">
        <v>0</v>
      </c>
      <c r="GU41" s="2">
        <v>0</v>
      </c>
      <c r="GV41" s="2">
        <v>0</v>
      </c>
      <c r="GW41" s="2">
        <v>0</v>
      </c>
      <c r="GX41" s="2">
        <v>0</v>
      </c>
      <c r="GY41" s="2">
        <v>0</v>
      </c>
      <c r="GZ41" s="3">
        <v>0</v>
      </c>
      <c r="HA41" s="2">
        <v>0</v>
      </c>
      <c r="HB41" s="2">
        <v>0</v>
      </c>
      <c r="HC41" s="2">
        <v>0</v>
      </c>
      <c r="HD41" s="2">
        <v>0</v>
      </c>
      <c r="HE41" s="2">
        <v>0</v>
      </c>
      <c r="HF41" s="2">
        <v>0</v>
      </c>
      <c r="HG41" s="2">
        <v>0</v>
      </c>
      <c r="HH41" s="2">
        <v>0</v>
      </c>
      <c r="HI41" s="2">
        <v>0</v>
      </c>
      <c r="HJ41" s="2">
        <v>0</v>
      </c>
      <c r="HK41" s="2">
        <v>0</v>
      </c>
      <c r="HL41" s="2">
        <v>0</v>
      </c>
      <c r="HM41" s="2">
        <v>0</v>
      </c>
      <c r="HN41" s="2">
        <v>0</v>
      </c>
      <c r="HO41" s="91">
        <v>0</v>
      </c>
      <c r="HP41" s="2">
        <v>0</v>
      </c>
      <c r="HQ41" s="2">
        <v>0</v>
      </c>
      <c r="HR41" s="2">
        <v>0</v>
      </c>
      <c r="HS41" s="2">
        <v>0</v>
      </c>
      <c r="HT41" s="2">
        <v>0</v>
      </c>
      <c r="HU41" s="3">
        <v>0</v>
      </c>
    </row>
    <row r="42" spans="1:229">
      <c r="A42" s="2">
        <f t="shared" si="109"/>
        <v>0</v>
      </c>
      <c r="B42" s="2">
        <f t="shared" si="110"/>
        <v>0</v>
      </c>
      <c r="C42" s="2">
        <f t="shared" si="111"/>
        <v>0</v>
      </c>
      <c r="D42" s="2">
        <f t="shared" si="112"/>
        <v>0</v>
      </c>
      <c r="E42" s="2">
        <f t="shared" si="113"/>
        <v>0</v>
      </c>
      <c r="F42" s="2">
        <f t="shared" si="114"/>
        <v>0</v>
      </c>
      <c r="G42" s="2">
        <f t="shared" si="115"/>
        <v>0</v>
      </c>
      <c r="H42" s="242">
        <f t="shared" ref="H42:H47" si="118">N42</f>
        <v>1</v>
      </c>
      <c r="I42" s="242">
        <f t="shared" ref="I42:I47" si="119">N42</f>
        <v>1</v>
      </c>
      <c r="J42" s="242">
        <f t="shared" ref="J42:J47" si="120">N42</f>
        <v>1</v>
      </c>
      <c r="K42" s="242">
        <f t="shared" ref="K42:K47" si="121">N42</f>
        <v>1</v>
      </c>
      <c r="L42" s="242">
        <f t="shared" ref="L42:L47" si="122">N42</f>
        <v>1</v>
      </c>
      <c r="M42" s="242">
        <f t="shared" ref="M42:M47" si="123">N42</f>
        <v>1</v>
      </c>
      <c r="N42" s="242">
        <v>1</v>
      </c>
      <c r="O42" s="100" t="s">
        <v>3512</v>
      </c>
      <c r="P42" s="179">
        <f t="shared" si="116"/>
        <v>0</v>
      </c>
      <c r="Q42" s="4">
        <v>4</v>
      </c>
      <c r="R42" s="4">
        <v>1</v>
      </c>
      <c r="S42" s="179">
        <f t="shared" si="117"/>
        <v>-4</v>
      </c>
      <c r="AA42" s="2">
        <v>0</v>
      </c>
      <c r="AB42" s="2">
        <v>0</v>
      </c>
      <c r="AC42" s="2">
        <v>1</v>
      </c>
      <c r="AD42" s="2">
        <v>0</v>
      </c>
      <c r="AE42" s="2">
        <v>0</v>
      </c>
      <c r="AF42" s="2">
        <v>0</v>
      </c>
      <c r="AG42" s="3">
        <v>0</v>
      </c>
      <c r="AH42" s="2">
        <v>0</v>
      </c>
      <c r="AI42" s="2">
        <v>0</v>
      </c>
      <c r="AJ42" s="2">
        <v>0</v>
      </c>
      <c r="AK42" s="2">
        <v>0</v>
      </c>
      <c r="AL42" s="2">
        <v>1</v>
      </c>
      <c r="AM42" s="2">
        <v>0</v>
      </c>
      <c r="AN42" s="3">
        <v>0</v>
      </c>
      <c r="AO42" s="2">
        <v>0</v>
      </c>
      <c r="AP42" s="2">
        <v>0</v>
      </c>
      <c r="AQ42" s="2">
        <v>0</v>
      </c>
      <c r="AR42" s="2">
        <v>1</v>
      </c>
      <c r="AS42" s="2">
        <v>1</v>
      </c>
      <c r="AT42" s="2">
        <v>1</v>
      </c>
      <c r="AU42" s="3">
        <v>0</v>
      </c>
      <c r="AV42" s="2">
        <v>1</v>
      </c>
      <c r="AW42" s="2">
        <v>1</v>
      </c>
      <c r="AX42" s="2">
        <v>1</v>
      </c>
      <c r="AY42" s="2">
        <v>0</v>
      </c>
      <c r="AZ42" s="2">
        <v>0</v>
      </c>
      <c r="BA42" s="2">
        <v>2</v>
      </c>
      <c r="BB42" s="3">
        <v>0</v>
      </c>
      <c r="BC42" s="2">
        <v>0</v>
      </c>
      <c r="BD42" s="2">
        <v>0</v>
      </c>
      <c r="BE42" s="2">
        <v>0</v>
      </c>
      <c r="BF42" s="2">
        <v>0</v>
      </c>
      <c r="BG42" s="2">
        <v>1</v>
      </c>
      <c r="BH42" s="2">
        <v>1</v>
      </c>
      <c r="BI42" s="3">
        <v>1</v>
      </c>
      <c r="BJ42" s="2">
        <v>0</v>
      </c>
      <c r="BK42" s="2">
        <v>1</v>
      </c>
      <c r="BL42" s="2">
        <v>0</v>
      </c>
      <c r="BM42" s="2">
        <v>0</v>
      </c>
      <c r="BN42" s="2">
        <v>1</v>
      </c>
      <c r="BO42" s="2">
        <v>1</v>
      </c>
      <c r="BP42" s="3">
        <v>1</v>
      </c>
      <c r="BQ42" s="2">
        <v>0</v>
      </c>
      <c r="BR42" s="2">
        <v>0</v>
      </c>
      <c r="BS42" s="2">
        <v>0</v>
      </c>
      <c r="BT42" s="2">
        <v>0</v>
      </c>
      <c r="BU42" s="2">
        <v>0</v>
      </c>
      <c r="BV42" s="2">
        <v>1</v>
      </c>
      <c r="BW42" s="3">
        <v>0</v>
      </c>
      <c r="BX42" s="2">
        <v>0</v>
      </c>
      <c r="BY42" s="2">
        <v>0</v>
      </c>
      <c r="BZ42" s="2">
        <v>0</v>
      </c>
      <c r="CA42" s="2">
        <v>0</v>
      </c>
      <c r="CB42" s="2">
        <v>0</v>
      </c>
      <c r="CC42" s="2">
        <v>0</v>
      </c>
      <c r="CD42" s="3">
        <v>0</v>
      </c>
      <c r="CE42" s="2">
        <v>0</v>
      </c>
      <c r="CF42" s="2">
        <v>1</v>
      </c>
      <c r="CG42" s="2">
        <v>0</v>
      </c>
      <c r="CH42" s="2">
        <v>1</v>
      </c>
      <c r="CI42" s="2">
        <v>1</v>
      </c>
      <c r="CJ42" s="2">
        <v>0</v>
      </c>
      <c r="CK42" s="3">
        <v>0</v>
      </c>
      <c r="CL42" s="2">
        <v>0</v>
      </c>
      <c r="CM42" s="2">
        <v>0</v>
      </c>
      <c r="CN42" s="2">
        <v>0</v>
      </c>
      <c r="CO42" s="2">
        <v>1</v>
      </c>
      <c r="CP42" s="2">
        <v>1</v>
      </c>
      <c r="CQ42" s="2">
        <v>1</v>
      </c>
      <c r="CR42" s="3">
        <v>1</v>
      </c>
      <c r="CS42" s="2">
        <v>0</v>
      </c>
      <c r="CT42" s="2">
        <v>0</v>
      </c>
      <c r="CU42" s="2">
        <v>0</v>
      </c>
      <c r="CV42" s="2">
        <v>1</v>
      </c>
      <c r="CW42" s="2">
        <v>1</v>
      </c>
      <c r="CX42" s="2">
        <v>1</v>
      </c>
      <c r="CY42" s="3">
        <v>0</v>
      </c>
      <c r="CZ42" s="2">
        <v>0</v>
      </c>
      <c r="DA42" s="2">
        <v>0</v>
      </c>
      <c r="DB42" s="2">
        <v>0</v>
      </c>
      <c r="DC42" s="2">
        <v>1</v>
      </c>
      <c r="DD42" s="2">
        <v>0</v>
      </c>
      <c r="DE42" s="2">
        <v>0</v>
      </c>
      <c r="DF42" s="3">
        <v>0</v>
      </c>
      <c r="DG42" s="2">
        <v>0</v>
      </c>
      <c r="DH42" s="2">
        <v>0</v>
      </c>
      <c r="DI42" s="2">
        <v>0</v>
      </c>
      <c r="DJ42" s="2">
        <v>0</v>
      </c>
      <c r="DK42" s="2">
        <v>0</v>
      </c>
      <c r="DL42" s="2">
        <v>1</v>
      </c>
      <c r="DM42" s="3">
        <v>1</v>
      </c>
      <c r="DN42" s="2">
        <v>0</v>
      </c>
      <c r="DO42" s="2">
        <v>0</v>
      </c>
      <c r="DP42" s="2">
        <v>0</v>
      </c>
      <c r="DQ42" s="2">
        <v>1</v>
      </c>
      <c r="DR42" s="2">
        <v>1</v>
      </c>
      <c r="DS42" s="2">
        <v>0</v>
      </c>
      <c r="DT42" s="3">
        <v>1</v>
      </c>
      <c r="DU42" s="2">
        <v>0</v>
      </c>
      <c r="DV42" s="2">
        <v>0</v>
      </c>
      <c r="DW42" s="2">
        <v>0</v>
      </c>
      <c r="DX42" s="2">
        <v>1</v>
      </c>
      <c r="DY42" s="2">
        <v>1</v>
      </c>
      <c r="DZ42" s="2">
        <v>1</v>
      </c>
      <c r="EA42" s="3">
        <v>0</v>
      </c>
      <c r="EB42" s="2">
        <v>0</v>
      </c>
      <c r="EC42" s="2">
        <v>0</v>
      </c>
      <c r="ED42" s="2">
        <v>0</v>
      </c>
      <c r="EE42" s="2">
        <v>0</v>
      </c>
      <c r="EF42" s="2">
        <v>0</v>
      </c>
      <c r="EG42" s="2">
        <v>0</v>
      </c>
      <c r="EH42" s="3">
        <v>0</v>
      </c>
      <c r="EI42" s="2">
        <v>0</v>
      </c>
      <c r="EJ42" s="2">
        <v>0</v>
      </c>
      <c r="EK42" s="2">
        <v>0</v>
      </c>
      <c r="EL42" s="2">
        <v>0</v>
      </c>
      <c r="EM42" s="2">
        <v>0</v>
      </c>
      <c r="EN42" s="2">
        <v>0</v>
      </c>
      <c r="EO42" s="3">
        <v>0</v>
      </c>
      <c r="EP42" s="2">
        <v>0</v>
      </c>
      <c r="EQ42" s="2">
        <v>0</v>
      </c>
      <c r="ER42" s="2">
        <v>0</v>
      </c>
      <c r="ES42" s="2">
        <v>0</v>
      </c>
      <c r="ET42" s="2">
        <v>0</v>
      </c>
      <c r="EU42" s="2">
        <v>0</v>
      </c>
      <c r="EV42" s="3">
        <v>0</v>
      </c>
      <c r="EW42" s="2">
        <v>0</v>
      </c>
      <c r="EX42" s="2">
        <v>0</v>
      </c>
      <c r="EY42" s="2">
        <v>0</v>
      </c>
      <c r="EZ42" s="2">
        <v>0</v>
      </c>
      <c r="FA42" s="2">
        <v>0</v>
      </c>
      <c r="FB42" s="2">
        <v>0</v>
      </c>
      <c r="FC42" s="3">
        <v>0</v>
      </c>
      <c r="FD42" s="2">
        <v>0</v>
      </c>
      <c r="FE42" s="2">
        <v>0</v>
      </c>
      <c r="FF42" s="2">
        <v>0</v>
      </c>
      <c r="FG42" s="2">
        <v>0</v>
      </c>
      <c r="FH42" s="2">
        <v>0</v>
      </c>
      <c r="FI42" s="2">
        <v>0</v>
      </c>
      <c r="FJ42" s="3">
        <v>0</v>
      </c>
      <c r="FK42" s="2">
        <v>0</v>
      </c>
      <c r="FL42" s="2">
        <v>0</v>
      </c>
      <c r="FM42" s="2">
        <v>0</v>
      </c>
      <c r="FN42" s="2">
        <v>0</v>
      </c>
      <c r="FO42" s="2">
        <v>0</v>
      </c>
      <c r="FP42" s="2">
        <v>0</v>
      </c>
      <c r="FQ42" s="3">
        <v>0</v>
      </c>
      <c r="FR42" s="2">
        <v>0</v>
      </c>
      <c r="FS42" s="2">
        <v>0</v>
      </c>
      <c r="FT42" s="2">
        <v>0</v>
      </c>
      <c r="FU42" s="2">
        <v>0</v>
      </c>
      <c r="FV42" s="2">
        <v>0</v>
      </c>
      <c r="FW42" s="2">
        <v>0</v>
      </c>
      <c r="FX42" s="3">
        <v>0</v>
      </c>
      <c r="FY42" s="2">
        <v>0</v>
      </c>
      <c r="FZ42" s="2">
        <v>0</v>
      </c>
      <c r="GA42" s="2">
        <v>0</v>
      </c>
      <c r="GB42" s="2">
        <v>0</v>
      </c>
      <c r="GC42" s="2">
        <v>0</v>
      </c>
      <c r="GD42" s="2">
        <v>0</v>
      </c>
      <c r="GE42" s="3">
        <v>0</v>
      </c>
      <c r="GF42" s="2">
        <v>0</v>
      </c>
      <c r="GG42" s="2">
        <v>0</v>
      </c>
      <c r="GH42" s="2">
        <v>0</v>
      </c>
      <c r="GI42" s="2">
        <v>0</v>
      </c>
      <c r="GJ42" s="2">
        <v>0</v>
      </c>
      <c r="GK42" s="2">
        <v>0</v>
      </c>
      <c r="GL42" s="3">
        <v>0</v>
      </c>
      <c r="GM42" s="2">
        <v>0</v>
      </c>
      <c r="GN42" s="2">
        <v>0</v>
      </c>
      <c r="GO42" s="2">
        <v>0</v>
      </c>
      <c r="GP42" s="2">
        <v>0</v>
      </c>
      <c r="GQ42" s="2">
        <v>0</v>
      </c>
      <c r="GR42" s="2">
        <v>0</v>
      </c>
      <c r="GS42" s="3">
        <v>0</v>
      </c>
      <c r="GT42" s="2">
        <v>0</v>
      </c>
      <c r="GU42" s="2">
        <v>0</v>
      </c>
      <c r="GV42" s="2">
        <v>0</v>
      </c>
      <c r="GW42" s="2">
        <v>0</v>
      </c>
      <c r="GX42" s="2">
        <v>0</v>
      </c>
      <c r="GY42" s="2">
        <v>0</v>
      </c>
      <c r="GZ42" s="3">
        <v>0</v>
      </c>
      <c r="HA42" s="2">
        <v>0</v>
      </c>
      <c r="HB42" s="2">
        <v>0</v>
      </c>
      <c r="HC42" s="2">
        <v>0</v>
      </c>
      <c r="HD42" s="2">
        <v>0</v>
      </c>
      <c r="HE42" s="2">
        <v>0</v>
      </c>
      <c r="HF42" s="2">
        <v>0</v>
      </c>
      <c r="HG42" s="2">
        <v>0</v>
      </c>
      <c r="HH42" s="2">
        <v>0</v>
      </c>
      <c r="HI42" s="2">
        <v>0</v>
      </c>
      <c r="HJ42" s="2">
        <v>0</v>
      </c>
      <c r="HK42" s="2">
        <v>0</v>
      </c>
      <c r="HL42" s="2">
        <v>0</v>
      </c>
      <c r="HM42" s="2">
        <v>0</v>
      </c>
      <c r="HN42" s="2">
        <v>0</v>
      </c>
      <c r="HO42" s="91">
        <v>0</v>
      </c>
      <c r="HP42" s="2">
        <v>0</v>
      </c>
      <c r="HQ42" s="2">
        <v>0</v>
      </c>
      <c r="HR42" s="2">
        <v>0</v>
      </c>
      <c r="HS42" s="2">
        <v>0</v>
      </c>
      <c r="HT42" s="2">
        <v>0</v>
      </c>
      <c r="HU42" s="3">
        <v>0</v>
      </c>
    </row>
    <row r="43" spans="1:229">
      <c r="A43" s="2">
        <f t="shared" si="109"/>
        <v>0</v>
      </c>
      <c r="B43" s="2">
        <f t="shared" si="110"/>
        <v>0</v>
      </c>
      <c r="C43" s="2">
        <f t="shared" si="111"/>
        <v>0</v>
      </c>
      <c r="D43" s="2">
        <f t="shared" si="112"/>
        <v>0</v>
      </c>
      <c r="E43" s="2">
        <f t="shared" si="113"/>
        <v>0</v>
      </c>
      <c r="F43" s="2">
        <f t="shared" si="114"/>
        <v>0</v>
      </c>
      <c r="G43" s="2">
        <f t="shared" si="115"/>
        <v>0</v>
      </c>
      <c r="H43" s="242">
        <f>N43</f>
        <v>1.5</v>
      </c>
      <c r="I43" s="242">
        <f>N43</f>
        <v>1.5</v>
      </c>
      <c r="J43" s="242">
        <f>N43</f>
        <v>1.5</v>
      </c>
      <c r="K43" s="242">
        <f>N43</f>
        <v>1.5</v>
      </c>
      <c r="L43" s="242">
        <f>N43</f>
        <v>1.5</v>
      </c>
      <c r="M43" s="242">
        <f>N43</f>
        <v>1.5</v>
      </c>
      <c r="N43" s="242">
        <v>1.5</v>
      </c>
      <c r="O43" s="100" t="s">
        <v>8084</v>
      </c>
      <c r="P43" s="179">
        <f t="shared" si="116"/>
        <v>0</v>
      </c>
      <c r="Q43" s="4">
        <v>5</v>
      </c>
      <c r="R43" s="4">
        <v>1</v>
      </c>
      <c r="S43" s="179">
        <f t="shared" si="117"/>
        <v>-5</v>
      </c>
      <c r="AA43" s="2">
        <v>0</v>
      </c>
      <c r="AB43" s="2">
        <v>0</v>
      </c>
      <c r="AC43" s="2">
        <v>1</v>
      </c>
      <c r="AD43" s="2">
        <v>0</v>
      </c>
      <c r="AE43" s="2">
        <v>0</v>
      </c>
      <c r="AF43" s="2">
        <v>0</v>
      </c>
      <c r="AG43" s="3">
        <v>0</v>
      </c>
      <c r="AH43" s="2">
        <v>0</v>
      </c>
      <c r="AI43" s="2">
        <v>0</v>
      </c>
      <c r="AJ43" s="2">
        <v>0</v>
      </c>
      <c r="AK43" s="2">
        <v>0</v>
      </c>
      <c r="AL43" s="2">
        <v>0</v>
      </c>
      <c r="AM43" s="2">
        <v>0</v>
      </c>
      <c r="AN43" s="3">
        <v>0</v>
      </c>
      <c r="AO43" s="2">
        <v>0</v>
      </c>
      <c r="AP43" s="2">
        <v>0</v>
      </c>
      <c r="AQ43" s="2">
        <v>0</v>
      </c>
      <c r="AR43" s="2">
        <v>0</v>
      </c>
      <c r="AS43" s="2">
        <v>0</v>
      </c>
      <c r="AT43" s="2">
        <v>0</v>
      </c>
      <c r="AU43" s="3">
        <v>1</v>
      </c>
      <c r="AV43" s="2">
        <v>1</v>
      </c>
      <c r="AW43" s="2">
        <v>1</v>
      </c>
      <c r="AX43" s="2">
        <v>1</v>
      </c>
      <c r="AY43" s="2">
        <v>0</v>
      </c>
      <c r="AZ43" s="2">
        <v>0</v>
      </c>
      <c r="BA43" s="2">
        <v>1</v>
      </c>
      <c r="BB43" s="3">
        <v>1</v>
      </c>
      <c r="BC43" s="2">
        <v>1</v>
      </c>
      <c r="BD43" s="2">
        <v>1</v>
      </c>
      <c r="BE43" s="2">
        <v>1</v>
      </c>
      <c r="BF43" s="2">
        <v>1</v>
      </c>
      <c r="BG43" s="2">
        <v>1</v>
      </c>
      <c r="BH43" s="2">
        <v>1</v>
      </c>
      <c r="BI43" s="3">
        <v>1</v>
      </c>
      <c r="BJ43" s="2">
        <v>1</v>
      </c>
      <c r="BK43" s="2">
        <v>1</v>
      </c>
      <c r="BL43" s="2">
        <v>1</v>
      </c>
      <c r="BM43" s="2">
        <v>0</v>
      </c>
      <c r="BN43" s="2">
        <v>1</v>
      </c>
      <c r="BO43" s="2">
        <v>3</v>
      </c>
      <c r="BP43" s="3">
        <v>0</v>
      </c>
      <c r="BQ43" s="2">
        <v>0</v>
      </c>
      <c r="BR43" s="2">
        <v>10</v>
      </c>
      <c r="BS43" s="2">
        <v>10</v>
      </c>
      <c r="BT43" s="2">
        <v>9</v>
      </c>
      <c r="BU43" s="2">
        <v>7.5</v>
      </c>
      <c r="BV43" s="2">
        <v>7.4</v>
      </c>
      <c r="BW43" s="3">
        <v>8</v>
      </c>
      <c r="BX43" s="2">
        <v>0</v>
      </c>
      <c r="BY43" s="2">
        <v>0</v>
      </c>
      <c r="BZ43" s="2">
        <v>0</v>
      </c>
      <c r="CA43" s="2">
        <v>0</v>
      </c>
      <c r="CB43" s="2">
        <v>7</v>
      </c>
      <c r="CC43" s="2">
        <v>6</v>
      </c>
      <c r="CD43" s="3">
        <v>7</v>
      </c>
      <c r="CE43" s="2">
        <v>16</v>
      </c>
      <c r="CF43" s="2">
        <v>0</v>
      </c>
      <c r="CG43" s="2">
        <v>0</v>
      </c>
      <c r="CH43" s="2">
        <v>7</v>
      </c>
      <c r="CI43" s="2">
        <v>8</v>
      </c>
      <c r="CJ43" s="2">
        <v>0</v>
      </c>
      <c r="CK43" s="3">
        <v>0</v>
      </c>
      <c r="CL43" s="2">
        <v>0</v>
      </c>
      <c r="CM43" s="2">
        <v>0</v>
      </c>
      <c r="CN43" s="2">
        <v>0</v>
      </c>
      <c r="CO43" s="2">
        <v>0</v>
      </c>
      <c r="CP43" s="2">
        <v>0</v>
      </c>
      <c r="CQ43" s="2">
        <v>0</v>
      </c>
      <c r="CR43" s="3">
        <v>0</v>
      </c>
      <c r="CS43" s="2">
        <v>6</v>
      </c>
      <c r="CT43" s="2">
        <v>0</v>
      </c>
      <c r="CU43" s="2">
        <v>0</v>
      </c>
      <c r="CV43" s="2">
        <v>0</v>
      </c>
      <c r="CW43" s="2">
        <v>0</v>
      </c>
      <c r="CX43" s="2">
        <v>7</v>
      </c>
      <c r="CY43" s="3">
        <v>0</v>
      </c>
      <c r="CZ43" s="2">
        <v>0</v>
      </c>
      <c r="DA43" s="2">
        <v>0</v>
      </c>
      <c r="DB43" s="2">
        <v>0</v>
      </c>
      <c r="DC43" s="2">
        <v>0</v>
      </c>
      <c r="DD43" s="2">
        <v>10</v>
      </c>
      <c r="DE43" s="2">
        <v>0</v>
      </c>
      <c r="DF43" s="3">
        <v>0</v>
      </c>
      <c r="DG43" s="2">
        <v>0</v>
      </c>
      <c r="DH43" s="2">
        <v>0</v>
      </c>
      <c r="DI43" s="2">
        <v>0</v>
      </c>
      <c r="DJ43" s="2">
        <v>0</v>
      </c>
      <c r="DK43" s="2">
        <v>0</v>
      </c>
      <c r="DL43" s="2">
        <v>0</v>
      </c>
      <c r="DM43" s="3">
        <v>10</v>
      </c>
      <c r="DN43" s="2">
        <v>10</v>
      </c>
      <c r="DO43" s="2">
        <v>0</v>
      </c>
      <c r="DP43" s="2">
        <v>7</v>
      </c>
      <c r="DQ43" s="2">
        <v>0</v>
      </c>
      <c r="DR43" s="2">
        <v>7</v>
      </c>
      <c r="DS43" s="2">
        <v>0</v>
      </c>
      <c r="DT43" s="3">
        <v>6</v>
      </c>
      <c r="DU43" s="2">
        <v>0</v>
      </c>
      <c r="DV43" s="2">
        <v>0</v>
      </c>
      <c r="DW43" s="2">
        <v>0</v>
      </c>
      <c r="DX43" s="2">
        <v>0</v>
      </c>
      <c r="DY43" s="2">
        <v>5</v>
      </c>
      <c r="DZ43" s="2">
        <v>0</v>
      </c>
      <c r="EA43" s="3">
        <v>0</v>
      </c>
      <c r="EB43" s="2">
        <v>0</v>
      </c>
      <c r="EC43" s="2">
        <v>9</v>
      </c>
      <c r="ED43" s="2">
        <v>0</v>
      </c>
      <c r="EE43" s="2">
        <v>0</v>
      </c>
      <c r="EF43" s="2">
        <v>0</v>
      </c>
      <c r="EG43" s="2">
        <v>7</v>
      </c>
      <c r="EH43" s="3">
        <v>8</v>
      </c>
      <c r="EI43" s="2">
        <v>0</v>
      </c>
      <c r="EJ43" s="2">
        <v>0</v>
      </c>
      <c r="EK43" s="2">
        <v>0</v>
      </c>
      <c r="EL43" s="2">
        <v>0</v>
      </c>
      <c r="EM43" s="2">
        <v>4</v>
      </c>
      <c r="EN43" s="2">
        <v>6</v>
      </c>
      <c r="EO43" s="3">
        <v>7</v>
      </c>
      <c r="EP43" s="2">
        <v>0</v>
      </c>
      <c r="EQ43" s="2">
        <v>0</v>
      </c>
      <c r="ER43" s="2">
        <v>0</v>
      </c>
      <c r="ES43" s="2">
        <v>0</v>
      </c>
      <c r="ET43" s="2">
        <v>0</v>
      </c>
      <c r="EU43" s="2">
        <v>6</v>
      </c>
      <c r="EV43" s="3">
        <v>0</v>
      </c>
      <c r="EW43" s="2">
        <v>0</v>
      </c>
      <c r="EX43" s="2">
        <v>0</v>
      </c>
      <c r="EY43" s="2">
        <v>0</v>
      </c>
      <c r="EZ43" s="2">
        <v>10</v>
      </c>
      <c r="FA43" s="2">
        <v>10</v>
      </c>
      <c r="FB43" s="2">
        <v>10</v>
      </c>
      <c r="FC43" s="3">
        <v>0</v>
      </c>
      <c r="FD43" s="2">
        <v>0</v>
      </c>
      <c r="FE43" s="2">
        <v>0</v>
      </c>
      <c r="FF43" s="2">
        <v>0</v>
      </c>
      <c r="FG43" s="2">
        <v>0</v>
      </c>
      <c r="FH43" s="2">
        <v>0</v>
      </c>
      <c r="FI43" s="2">
        <v>9</v>
      </c>
      <c r="FJ43" s="3">
        <v>9</v>
      </c>
      <c r="FK43" s="2">
        <v>0</v>
      </c>
      <c r="FL43" s="2">
        <v>0</v>
      </c>
      <c r="FM43" s="2">
        <v>8</v>
      </c>
      <c r="FN43" s="2">
        <v>0</v>
      </c>
      <c r="FO43" s="2">
        <v>0</v>
      </c>
      <c r="FP43" s="2">
        <v>7</v>
      </c>
      <c r="FQ43" s="3">
        <v>8</v>
      </c>
      <c r="FR43" s="2">
        <v>5</v>
      </c>
      <c r="FS43" s="2">
        <v>7</v>
      </c>
      <c r="FT43" s="2">
        <v>0</v>
      </c>
      <c r="FU43" s="2">
        <v>0</v>
      </c>
      <c r="FV43" s="2">
        <v>0</v>
      </c>
      <c r="FW43" s="2">
        <v>6</v>
      </c>
      <c r="FX43" s="3">
        <v>3</v>
      </c>
      <c r="FY43" s="2">
        <v>0</v>
      </c>
      <c r="FZ43" s="2">
        <v>10</v>
      </c>
      <c r="GA43" s="2">
        <v>3</v>
      </c>
      <c r="GB43" s="2">
        <v>8</v>
      </c>
      <c r="GC43" s="2">
        <v>0</v>
      </c>
      <c r="GD43" s="2">
        <v>0</v>
      </c>
      <c r="GE43" s="3">
        <v>8</v>
      </c>
      <c r="GF43" s="2">
        <v>0</v>
      </c>
      <c r="GG43" s="2">
        <v>10</v>
      </c>
      <c r="GH43" s="2">
        <v>0</v>
      </c>
      <c r="GI43" s="2">
        <v>0</v>
      </c>
      <c r="GJ43" s="2">
        <v>10</v>
      </c>
      <c r="GK43" s="2">
        <v>0</v>
      </c>
      <c r="GL43" s="3">
        <v>8</v>
      </c>
      <c r="GM43" s="2">
        <v>0</v>
      </c>
      <c r="GN43" s="2">
        <v>0</v>
      </c>
      <c r="GO43" s="2">
        <v>0</v>
      </c>
      <c r="GP43" s="2">
        <v>60</v>
      </c>
      <c r="GQ43" s="2">
        <v>100</v>
      </c>
      <c r="GR43" s="2">
        <v>0</v>
      </c>
      <c r="GS43" s="3">
        <v>74</v>
      </c>
      <c r="GT43" s="2">
        <v>0</v>
      </c>
      <c r="GU43" s="2">
        <v>0</v>
      </c>
      <c r="GV43" s="2">
        <v>0</v>
      </c>
      <c r="GW43" s="2">
        <v>0</v>
      </c>
      <c r="GX43" s="2">
        <v>0</v>
      </c>
      <c r="GY43" s="2">
        <v>0</v>
      </c>
      <c r="GZ43" s="3">
        <v>0</v>
      </c>
      <c r="HA43" s="2">
        <v>0</v>
      </c>
      <c r="HB43" s="2">
        <v>0</v>
      </c>
      <c r="HC43" s="2">
        <v>0</v>
      </c>
      <c r="HD43" s="2">
        <v>0</v>
      </c>
      <c r="HE43" s="2">
        <v>0</v>
      </c>
      <c r="HF43" s="2">
        <v>0</v>
      </c>
      <c r="HG43" s="2">
        <v>0</v>
      </c>
      <c r="HH43" s="2">
        <v>0</v>
      </c>
      <c r="HI43" s="2">
        <v>0</v>
      </c>
      <c r="HJ43" s="2">
        <v>0</v>
      </c>
      <c r="HK43" s="2">
        <v>0</v>
      </c>
      <c r="HL43" s="2">
        <v>0</v>
      </c>
      <c r="HM43" s="2">
        <v>0</v>
      </c>
      <c r="HN43" s="2">
        <v>0</v>
      </c>
      <c r="HO43" s="91">
        <v>0</v>
      </c>
      <c r="HP43" s="2">
        <v>0</v>
      </c>
      <c r="HQ43" s="2">
        <v>0</v>
      </c>
      <c r="HR43" s="2">
        <v>0</v>
      </c>
      <c r="HS43" s="2">
        <v>0</v>
      </c>
      <c r="HT43" s="2">
        <v>0</v>
      </c>
      <c r="HU43" s="3">
        <v>0</v>
      </c>
    </row>
    <row r="44" spans="1:229">
      <c r="A44" s="2">
        <f t="shared" si="109"/>
        <v>0</v>
      </c>
      <c r="B44" s="2">
        <f t="shared" si="110"/>
        <v>0</v>
      </c>
      <c r="C44" s="2">
        <f t="shared" si="111"/>
        <v>0</v>
      </c>
      <c r="D44" s="2">
        <f t="shared" si="112"/>
        <v>0</v>
      </c>
      <c r="E44" s="2">
        <f t="shared" si="113"/>
        <v>0</v>
      </c>
      <c r="F44" s="2">
        <f t="shared" si="114"/>
        <v>0</v>
      </c>
      <c r="G44" s="2">
        <f t="shared" si="115"/>
        <v>0</v>
      </c>
      <c r="H44" s="242">
        <f>N44</f>
        <v>2</v>
      </c>
      <c r="I44" s="242">
        <f>N44</f>
        <v>2</v>
      </c>
      <c r="J44" s="242">
        <f>N44</f>
        <v>2</v>
      </c>
      <c r="K44" s="242">
        <f>N44</f>
        <v>2</v>
      </c>
      <c r="L44" s="242">
        <f>N44</f>
        <v>2</v>
      </c>
      <c r="M44" s="242">
        <f>N44</f>
        <v>2</v>
      </c>
      <c r="N44" s="242">
        <v>2</v>
      </c>
      <c r="O44" s="100" t="s">
        <v>9272</v>
      </c>
      <c r="P44" s="179">
        <f t="shared" si="116"/>
        <v>0</v>
      </c>
      <c r="Q44" s="4">
        <v>5</v>
      </c>
      <c r="R44" s="4">
        <v>1</v>
      </c>
      <c r="S44" s="179">
        <f t="shared" si="117"/>
        <v>-5</v>
      </c>
      <c r="AA44" s="2">
        <v>0</v>
      </c>
      <c r="AB44" s="2">
        <v>0</v>
      </c>
      <c r="AC44" s="2">
        <v>1</v>
      </c>
      <c r="AD44" s="2">
        <v>0</v>
      </c>
      <c r="AE44" s="2">
        <v>0</v>
      </c>
      <c r="AF44" s="2">
        <v>0</v>
      </c>
      <c r="AG44" s="3">
        <v>0</v>
      </c>
      <c r="AH44" s="2">
        <v>0</v>
      </c>
      <c r="AI44" s="2">
        <v>0</v>
      </c>
      <c r="AJ44" s="2">
        <v>0</v>
      </c>
      <c r="AK44" s="2">
        <v>0</v>
      </c>
      <c r="AL44" s="2">
        <v>0</v>
      </c>
      <c r="AM44" s="2">
        <v>0</v>
      </c>
      <c r="AN44" s="3">
        <v>0</v>
      </c>
      <c r="AO44" s="2">
        <v>0</v>
      </c>
      <c r="AP44" s="2">
        <v>0</v>
      </c>
      <c r="AQ44" s="2">
        <v>0</v>
      </c>
      <c r="AR44" s="2">
        <v>0</v>
      </c>
      <c r="AS44" s="2">
        <v>5</v>
      </c>
      <c r="AT44" s="2">
        <v>0</v>
      </c>
      <c r="AU44" s="3">
        <v>0</v>
      </c>
      <c r="AV44" s="2">
        <v>0</v>
      </c>
      <c r="AW44" s="2">
        <v>0</v>
      </c>
      <c r="AX44" s="2">
        <v>0</v>
      </c>
      <c r="AY44" s="2">
        <v>0</v>
      </c>
      <c r="AZ44" s="2">
        <v>1</v>
      </c>
      <c r="BA44" s="2">
        <v>1</v>
      </c>
      <c r="BB44" s="3">
        <v>1</v>
      </c>
      <c r="BC44" s="2">
        <v>0</v>
      </c>
      <c r="BD44" s="2">
        <v>0</v>
      </c>
      <c r="BE44" s="2">
        <v>0</v>
      </c>
      <c r="BF44" s="2">
        <v>0</v>
      </c>
      <c r="BG44" s="2">
        <v>0</v>
      </c>
      <c r="BH44" s="2">
        <v>0</v>
      </c>
      <c r="BI44" s="3">
        <v>0</v>
      </c>
      <c r="BJ44" s="2">
        <v>0</v>
      </c>
      <c r="BK44" s="2">
        <v>0</v>
      </c>
      <c r="BL44" s="2">
        <v>0</v>
      </c>
      <c r="BM44" s="2">
        <v>0</v>
      </c>
      <c r="BN44" s="2">
        <v>0</v>
      </c>
      <c r="BO44" s="2">
        <v>2</v>
      </c>
      <c r="BP44" s="3">
        <v>0</v>
      </c>
      <c r="BQ44" s="2">
        <v>0</v>
      </c>
      <c r="BR44" s="2">
        <v>0</v>
      </c>
      <c r="BS44" s="2">
        <v>0</v>
      </c>
      <c r="BT44" s="2">
        <v>0</v>
      </c>
      <c r="BU44" s="2">
        <v>0</v>
      </c>
      <c r="BV44" s="2">
        <v>0</v>
      </c>
      <c r="BW44" s="3">
        <v>0</v>
      </c>
      <c r="BX44" s="2">
        <v>0</v>
      </c>
      <c r="BY44" s="2">
        <v>0</v>
      </c>
      <c r="BZ44" s="2">
        <v>0</v>
      </c>
      <c r="CA44" s="2">
        <v>0</v>
      </c>
      <c r="CB44" s="2">
        <v>0</v>
      </c>
      <c r="CC44" s="2">
        <v>0</v>
      </c>
      <c r="CD44" s="3">
        <v>0</v>
      </c>
      <c r="CE44" s="2">
        <v>0</v>
      </c>
      <c r="CF44" s="2">
        <v>0</v>
      </c>
      <c r="CG44" s="2">
        <v>0</v>
      </c>
      <c r="CH44" s="2">
        <v>7.5</v>
      </c>
      <c r="CI44" s="2">
        <v>4.4000000000000004</v>
      </c>
      <c r="CJ44" s="2">
        <v>0</v>
      </c>
      <c r="CK44" s="3">
        <v>0</v>
      </c>
      <c r="CL44" s="2">
        <v>0</v>
      </c>
      <c r="CM44" s="2">
        <v>0</v>
      </c>
      <c r="CN44" s="2">
        <v>0</v>
      </c>
      <c r="CO44" s="2">
        <v>9</v>
      </c>
      <c r="CP44" s="2">
        <v>5</v>
      </c>
      <c r="CQ44" s="2">
        <v>3</v>
      </c>
      <c r="CR44" s="3">
        <v>3</v>
      </c>
      <c r="CS44" s="2">
        <v>6</v>
      </c>
      <c r="CT44" s="2">
        <v>0</v>
      </c>
      <c r="CU44" s="2">
        <v>0</v>
      </c>
      <c r="CV44" s="2">
        <v>0</v>
      </c>
      <c r="CW44" s="2">
        <v>0</v>
      </c>
      <c r="CX44" s="2">
        <v>4</v>
      </c>
      <c r="CY44" s="3">
        <v>0</v>
      </c>
      <c r="CZ44" s="2">
        <v>0</v>
      </c>
      <c r="DA44" s="2">
        <v>0</v>
      </c>
      <c r="DB44" s="2">
        <v>0</v>
      </c>
      <c r="DC44" s="2">
        <v>4</v>
      </c>
      <c r="DD44" s="2">
        <v>0</v>
      </c>
      <c r="DE44" s="2">
        <v>0</v>
      </c>
      <c r="DF44" s="3">
        <v>0</v>
      </c>
      <c r="DG44" s="2">
        <v>0</v>
      </c>
      <c r="DH44" s="2">
        <v>0</v>
      </c>
      <c r="DI44" s="2">
        <v>0</v>
      </c>
      <c r="DJ44" s="2">
        <v>0</v>
      </c>
      <c r="DK44" s="2">
        <v>0</v>
      </c>
      <c r="DL44" s="2">
        <v>0</v>
      </c>
      <c r="DM44" s="3">
        <v>6</v>
      </c>
      <c r="DN44" s="2">
        <v>6</v>
      </c>
      <c r="DO44" s="2">
        <v>0</v>
      </c>
      <c r="DP44" s="2">
        <v>8</v>
      </c>
      <c r="DQ44" s="2">
        <v>0</v>
      </c>
      <c r="DR44" s="2">
        <v>0</v>
      </c>
      <c r="DS44" s="2">
        <v>10</v>
      </c>
      <c r="DT44" s="3">
        <v>4</v>
      </c>
      <c r="DU44" s="2">
        <v>8</v>
      </c>
      <c r="DV44" s="2">
        <v>0</v>
      </c>
      <c r="DW44" s="2">
        <v>0</v>
      </c>
      <c r="DX44" s="2">
        <v>8</v>
      </c>
      <c r="DY44" s="2">
        <v>8</v>
      </c>
      <c r="DZ44" s="2">
        <v>0</v>
      </c>
      <c r="EA44" s="3">
        <v>0</v>
      </c>
      <c r="EB44" s="2">
        <v>0</v>
      </c>
      <c r="EC44" s="2">
        <v>7</v>
      </c>
      <c r="ED44" s="2">
        <v>0</v>
      </c>
      <c r="EE44" s="2">
        <v>0</v>
      </c>
      <c r="EF44" s="2">
        <v>0</v>
      </c>
      <c r="EG44" s="2">
        <v>10</v>
      </c>
      <c r="EH44" s="3">
        <v>8</v>
      </c>
      <c r="EI44" s="2">
        <v>0</v>
      </c>
      <c r="EJ44" s="2">
        <v>0</v>
      </c>
      <c r="EK44" s="2">
        <v>0</v>
      </c>
      <c r="EL44" s="2">
        <v>0</v>
      </c>
      <c r="EM44" s="2">
        <v>3</v>
      </c>
      <c r="EN44" s="2">
        <v>6</v>
      </c>
      <c r="EO44" s="3">
        <v>8</v>
      </c>
      <c r="EP44" s="2">
        <v>0</v>
      </c>
      <c r="EQ44" s="2">
        <v>0</v>
      </c>
      <c r="ER44" s="2">
        <v>0</v>
      </c>
      <c r="ES44" s="2">
        <v>0</v>
      </c>
      <c r="ET44" s="2">
        <v>0</v>
      </c>
      <c r="EU44" s="2">
        <v>5</v>
      </c>
      <c r="EV44" s="3">
        <v>0</v>
      </c>
      <c r="EW44" s="2">
        <v>0</v>
      </c>
      <c r="EX44" s="2">
        <v>0</v>
      </c>
      <c r="EY44" s="2">
        <v>0</v>
      </c>
      <c r="EZ44" s="2">
        <v>6</v>
      </c>
      <c r="FA44" s="2">
        <v>6</v>
      </c>
      <c r="FB44" s="2">
        <v>7</v>
      </c>
      <c r="FC44" s="3">
        <v>0</v>
      </c>
      <c r="FD44" s="2">
        <v>0</v>
      </c>
      <c r="FE44" s="2">
        <v>0</v>
      </c>
      <c r="FF44" s="2">
        <v>0</v>
      </c>
      <c r="FG44" s="2">
        <v>0</v>
      </c>
      <c r="FH44" s="2">
        <v>0</v>
      </c>
      <c r="FI44" s="2">
        <v>6</v>
      </c>
      <c r="FJ44" s="3">
        <v>6</v>
      </c>
      <c r="FK44" s="2">
        <v>0</v>
      </c>
      <c r="FL44" s="2">
        <v>0</v>
      </c>
      <c r="FM44" s="2">
        <v>4</v>
      </c>
      <c r="FN44" s="2">
        <v>5</v>
      </c>
      <c r="FO44" s="2">
        <v>6</v>
      </c>
      <c r="FP44" s="2">
        <v>8</v>
      </c>
      <c r="FQ44" s="3">
        <v>7</v>
      </c>
      <c r="FR44" s="2">
        <v>0</v>
      </c>
      <c r="FS44" s="2">
        <v>0</v>
      </c>
      <c r="FT44" s="2">
        <v>0</v>
      </c>
      <c r="FU44" s="2">
        <v>0</v>
      </c>
      <c r="FV44" s="2">
        <v>0</v>
      </c>
      <c r="FW44" s="2">
        <v>0</v>
      </c>
      <c r="FX44" s="3">
        <v>0</v>
      </c>
      <c r="FY44" s="2">
        <v>0</v>
      </c>
      <c r="FZ44" s="2">
        <v>100</v>
      </c>
      <c r="GA44" s="2">
        <v>35</v>
      </c>
      <c r="GB44" s="2">
        <v>100</v>
      </c>
      <c r="GC44" s="2">
        <v>50</v>
      </c>
      <c r="GD44" s="2">
        <v>80</v>
      </c>
      <c r="GE44" s="3">
        <v>60</v>
      </c>
      <c r="GF44" s="2">
        <v>70</v>
      </c>
      <c r="GG44" s="2">
        <v>80</v>
      </c>
      <c r="GH44" s="2">
        <v>30</v>
      </c>
      <c r="GI44" s="2">
        <v>89</v>
      </c>
      <c r="GJ44" s="2">
        <v>70</v>
      </c>
      <c r="GK44" s="2">
        <v>90</v>
      </c>
      <c r="GL44" s="3">
        <v>90</v>
      </c>
      <c r="GM44" s="2">
        <v>0</v>
      </c>
      <c r="GN44" s="2">
        <v>70</v>
      </c>
      <c r="GO44" s="2">
        <v>0</v>
      </c>
      <c r="GP44" s="2">
        <v>65</v>
      </c>
      <c r="GQ44" s="2">
        <v>100</v>
      </c>
      <c r="GR44" s="2">
        <v>100</v>
      </c>
      <c r="GS44" s="3">
        <v>86</v>
      </c>
      <c r="GT44" s="2">
        <v>80</v>
      </c>
      <c r="GU44" s="2">
        <v>70</v>
      </c>
      <c r="GV44" s="2">
        <v>40</v>
      </c>
      <c r="GW44" s="2">
        <v>60</v>
      </c>
      <c r="GX44" s="2">
        <v>70</v>
      </c>
      <c r="GY44" s="2">
        <v>80</v>
      </c>
      <c r="GZ44" s="3">
        <v>100</v>
      </c>
      <c r="HA44" s="2">
        <v>0</v>
      </c>
      <c r="HB44" s="2">
        <v>70</v>
      </c>
      <c r="HC44" s="2">
        <v>73</v>
      </c>
      <c r="HD44" s="2">
        <v>64</v>
      </c>
      <c r="HE44" s="2">
        <v>73</v>
      </c>
      <c r="HF44" s="2">
        <v>59</v>
      </c>
      <c r="HG44" s="2">
        <v>44</v>
      </c>
      <c r="HH44" s="2">
        <v>63</v>
      </c>
      <c r="HI44" s="2">
        <v>0</v>
      </c>
      <c r="HJ44" s="2">
        <v>0</v>
      </c>
      <c r="HK44" s="2">
        <v>0</v>
      </c>
      <c r="HL44" s="2">
        <v>95</v>
      </c>
      <c r="HM44" s="2">
        <v>0</v>
      </c>
      <c r="HN44" s="2">
        <v>69</v>
      </c>
      <c r="HO44" s="91">
        <v>0</v>
      </c>
      <c r="HP44" s="2">
        <v>80</v>
      </c>
      <c r="HQ44" s="2">
        <v>0</v>
      </c>
      <c r="HR44" s="2">
        <v>0</v>
      </c>
      <c r="HS44" s="2">
        <v>0</v>
      </c>
      <c r="HT44" s="2">
        <v>76</v>
      </c>
      <c r="HU44" s="3">
        <v>76</v>
      </c>
    </row>
    <row r="45" spans="1:229">
      <c r="A45" s="2">
        <f t="shared" si="109"/>
        <v>0</v>
      </c>
      <c r="B45" s="2">
        <f t="shared" si="110"/>
        <v>0</v>
      </c>
      <c r="C45" s="2">
        <f t="shared" si="111"/>
        <v>0</v>
      </c>
      <c r="D45" s="2">
        <f t="shared" si="112"/>
        <v>0</v>
      </c>
      <c r="E45" s="2">
        <f t="shared" si="113"/>
        <v>0</v>
      </c>
      <c r="F45" s="2">
        <f t="shared" si="114"/>
        <v>0</v>
      </c>
      <c r="G45" s="2">
        <f t="shared" si="115"/>
        <v>0</v>
      </c>
      <c r="H45" s="242">
        <f>N45</f>
        <v>2</v>
      </c>
      <c r="I45" s="242">
        <f>N45</f>
        <v>2</v>
      </c>
      <c r="J45" s="242">
        <f>N45</f>
        <v>2</v>
      </c>
      <c r="K45" s="242">
        <f>N45</f>
        <v>2</v>
      </c>
      <c r="L45" s="242">
        <f>N45</f>
        <v>2</v>
      </c>
      <c r="M45" s="242">
        <f>N45</f>
        <v>2</v>
      </c>
      <c r="N45" s="242">
        <v>2</v>
      </c>
      <c r="O45" s="248" t="s">
        <v>9019</v>
      </c>
      <c r="P45" s="179">
        <f t="shared" si="116"/>
        <v>0</v>
      </c>
      <c r="Q45" s="4">
        <f>R45*5</f>
        <v>5</v>
      </c>
      <c r="R45" s="4">
        <v>1</v>
      </c>
      <c r="S45" s="179">
        <f t="shared" si="117"/>
        <v>-5</v>
      </c>
      <c r="AA45" s="2">
        <v>0</v>
      </c>
      <c r="AB45" s="2">
        <v>1</v>
      </c>
      <c r="AC45" s="2">
        <v>1</v>
      </c>
      <c r="AD45" s="2">
        <v>0</v>
      </c>
      <c r="AE45" s="2">
        <v>0</v>
      </c>
      <c r="AF45" s="2">
        <v>0</v>
      </c>
      <c r="AG45" s="3">
        <v>0</v>
      </c>
      <c r="AH45" s="2">
        <v>0</v>
      </c>
      <c r="AI45" s="2">
        <v>0</v>
      </c>
      <c r="AJ45" s="2">
        <v>0</v>
      </c>
      <c r="AK45" s="2">
        <v>1</v>
      </c>
      <c r="AL45" s="2">
        <v>1</v>
      </c>
      <c r="AM45" s="2">
        <v>0</v>
      </c>
      <c r="AN45" s="3">
        <v>0</v>
      </c>
      <c r="AO45" s="2">
        <v>0</v>
      </c>
      <c r="AP45" s="2">
        <v>0</v>
      </c>
      <c r="AQ45" s="2">
        <v>0</v>
      </c>
      <c r="AR45" s="2">
        <v>0</v>
      </c>
      <c r="AS45" s="2">
        <v>1</v>
      </c>
      <c r="AT45" s="2">
        <v>1</v>
      </c>
      <c r="AU45" s="3">
        <v>1</v>
      </c>
      <c r="AV45" s="2">
        <v>0</v>
      </c>
      <c r="AW45" s="2">
        <v>0</v>
      </c>
      <c r="AX45" s="2">
        <v>1</v>
      </c>
      <c r="AY45" s="2">
        <v>1</v>
      </c>
      <c r="AZ45" s="2">
        <v>1</v>
      </c>
      <c r="BA45" s="2">
        <v>1</v>
      </c>
      <c r="BB45" s="3">
        <v>1</v>
      </c>
      <c r="BC45" s="2">
        <v>0</v>
      </c>
      <c r="BD45" s="2">
        <v>0</v>
      </c>
      <c r="BE45" s="2">
        <v>0</v>
      </c>
      <c r="BF45" s="2">
        <v>2</v>
      </c>
      <c r="BG45" s="2">
        <v>1</v>
      </c>
      <c r="BH45" s="2">
        <v>1</v>
      </c>
      <c r="BI45" s="3">
        <v>1</v>
      </c>
      <c r="BJ45" s="2">
        <v>0</v>
      </c>
      <c r="BK45" s="2">
        <v>0</v>
      </c>
      <c r="BL45" s="2">
        <v>0</v>
      </c>
      <c r="BM45" s="2">
        <v>0</v>
      </c>
      <c r="BN45" s="2">
        <v>0</v>
      </c>
      <c r="BO45" s="2">
        <v>1</v>
      </c>
      <c r="BP45" s="3">
        <v>1</v>
      </c>
      <c r="BQ45" s="2">
        <v>0</v>
      </c>
      <c r="BR45" s="2">
        <v>0</v>
      </c>
      <c r="BS45" s="2">
        <v>2</v>
      </c>
      <c r="BT45" s="2">
        <v>2</v>
      </c>
      <c r="BU45" s="2">
        <v>2</v>
      </c>
      <c r="BV45" s="2">
        <v>2</v>
      </c>
      <c r="BW45" s="3">
        <v>2</v>
      </c>
      <c r="BX45" s="2">
        <v>0</v>
      </c>
      <c r="BY45" s="2">
        <v>0</v>
      </c>
      <c r="BZ45" s="2">
        <v>2</v>
      </c>
      <c r="CA45" s="2">
        <v>2</v>
      </c>
      <c r="CB45" s="2">
        <v>2</v>
      </c>
      <c r="CC45" s="2">
        <v>2</v>
      </c>
      <c r="CD45" s="3">
        <v>2</v>
      </c>
      <c r="CE45" s="2">
        <v>0</v>
      </c>
      <c r="CF45" s="2">
        <v>0</v>
      </c>
      <c r="CG45" s="2">
        <v>0</v>
      </c>
      <c r="CH45" s="2">
        <v>3</v>
      </c>
      <c r="CI45" s="2">
        <v>3</v>
      </c>
      <c r="CJ45" s="2">
        <v>0</v>
      </c>
      <c r="CK45" s="3">
        <v>0</v>
      </c>
      <c r="CL45" s="2">
        <v>0</v>
      </c>
      <c r="CM45" s="2">
        <v>0</v>
      </c>
      <c r="CN45" s="2">
        <v>0</v>
      </c>
      <c r="CO45" s="2">
        <v>0</v>
      </c>
      <c r="CP45" s="2">
        <v>0</v>
      </c>
      <c r="CQ45" s="2">
        <v>0</v>
      </c>
      <c r="CR45" s="3">
        <v>3</v>
      </c>
      <c r="CS45" s="2">
        <v>3</v>
      </c>
      <c r="CT45" s="2">
        <v>3</v>
      </c>
      <c r="CU45" s="2">
        <v>3</v>
      </c>
      <c r="CV45" s="2">
        <v>3</v>
      </c>
      <c r="CW45" s="2">
        <v>3</v>
      </c>
      <c r="CX45" s="2">
        <v>3</v>
      </c>
      <c r="CY45" s="3">
        <v>0</v>
      </c>
      <c r="CZ45" s="2">
        <v>0</v>
      </c>
      <c r="DA45" s="2">
        <v>0</v>
      </c>
      <c r="DB45" s="2">
        <v>0</v>
      </c>
      <c r="DC45" s="2">
        <v>3</v>
      </c>
      <c r="DD45" s="2">
        <v>3</v>
      </c>
      <c r="DE45" s="2">
        <v>3</v>
      </c>
      <c r="DF45" s="3">
        <v>3</v>
      </c>
      <c r="DG45" s="2">
        <v>0</v>
      </c>
      <c r="DH45" s="2">
        <v>0</v>
      </c>
      <c r="DI45" s="2">
        <v>0</v>
      </c>
      <c r="DJ45" s="2">
        <v>0</v>
      </c>
      <c r="DK45" s="2">
        <v>0</v>
      </c>
      <c r="DL45" s="2">
        <v>0</v>
      </c>
      <c r="DM45" s="3">
        <v>3</v>
      </c>
      <c r="DN45" s="2">
        <v>0</v>
      </c>
      <c r="DO45" s="2">
        <v>3</v>
      </c>
      <c r="DP45" s="2">
        <v>3</v>
      </c>
      <c r="DQ45" s="2">
        <v>3</v>
      </c>
      <c r="DR45" s="2">
        <v>3</v>
      </c>
      <c r="DS45" s="2">
        <v>3</v>
      </c>
      <c r="DT45" s="3">
        <v>3</v>
      </c>
      <c r="DU45" s="2">
        <v>0</v>
      </c>
      <c r="DV45" s="2">
        <v>0</v>
      </c>
      <c r="DW45" s="2">
        <v>0</v>
      </c>
      <c r="DX45" s="2">
        <v>3</v>
      </c>
      <c r="DY45" s="2">
        <v>3</v>
      </c>
      <c r="DZ45" s="2">
        <v>3</v>
      </c>
      <c r="EA45" s="3">
        <v>0</v>
      </c>
      <c r="EB45" s="2">
        <v>3</v>
      </c>
      <c r="EC45" s="2">
        <v>3</v>
      </c>
      <c r="ED45" s="2">
        <v>0</v>
      </c>
      <c r="EE45" s="2">
        <v>3</v>
      </c>
      <c r="EF45" s="2">
        <v>3</v>
      </c>
      <c r="EG45" s="2">
        <v>3</v>
      </c>
      <c r="EH45" s="3">
        <v>3</v>
      </c>
      <c r="EI45" s="2">
        <v>0</v>
      </c>
      <c r="EJ45" s="2">
        <v>0</v>
      </c>
      <c r="EK45" s="2">
        <v>0</v>
      </c>
      <c r="EL45" s="2">
        <v>3</v>
      </c>
      <c r="EM45" s="2">
        <v>3</v>
      </c>
      <c r="EN45" s="2">
        <v>3</v>
      </c>
      <c r="EO45" s="3">
        <v>3</v>
      </c>
      <c r="EP45" s="2">
        <v>0</v>
      </c>
      <c r="EQ45" s="2">
        <v>0</v>
      </c>
      <c r="ER45" s="2">
        <v>3</v>
      </c>
      <c r="ES45" s="2">
        <v>2</v>
      </c>
      <c r="ET45" s="2">
        <v>3</v>
      </c>
      <c r="EU45" s="2">
        <v>3</v>
      </c>
      <c r="EV45" s="3">
        <v>3</v>
      </c>
      <c r="EW45" s="2">
        <v>0</v>
      </c>
      <c r="EX45" s="2">
        <v>2</v>
      </c>
      <c r="EY45" s="2">
        <v>2</v>
      </c>
      <c r="EZ45" s="2">
        <v>4</v>
      </c>
      <c r="FA45" s="2">
        <v>4</v>
      </c>
      <c r="FB45" s="2">
        <v>3</v>
      </c>
      <c r="FC45" s="3">
        <v>0</v>
      </c>
      <c r="FD45" s="2">
        <v>0</v>
      </c>
      <c r="FE45" s="2">
        <v>0</v>
      </c>
      <c r="FF45" s="2">
        <v>0</v>
      </c>
      <c r="FG45" s="2">
        <v>0</v>
      </c>
      <c r="FH45" s="2">
        <v>0</v>
      </c>
      <c r="FI45" s="2">
        <v>3</v>
      </c>
      <c r="FJ45" s="3">
        <v>3</v>
      </c>
      <c r="FK45" s="2">
        <v>6</v>
      </c>
      <c r="FL45" s="2">
        <v>0</v>
      </c>
      <c r="FM45" s="2">
        <v>3</v>
      </c>
      <c r="FN45" s="2">
        <v>3</v>
      </c>
      <c r="FO45" s="2">
        <v>3</v>
      </c>
      <c r="FP45" s="2">
        <v>3</v>
      </c>
      <c r="FQ45" s="3">
        <v>3</v>
      </c>
      <c r="FR45" s="2">
        <v>3</v>
      </c>
      <c r="FS45" s="2">
        <v>3</v>
      </c>
      <c r="FT45" s="2">
        <v>3</v>
      </c>
      <c r="FU45" s="2">
        <v>3</v>
      </c>
      <c r="FV45" s="2">
        <v>3</v>
      </c>
      <c r="FW45" s="2">
        <v>3</v>
      </c>
      <c r="FX45" s="3">
        <v>4</v>
      </c>
      <c r="FY45" s="2">
        <v>0</v>
      </c>
      <c r="FZ45" s="2">
        <v>3</v>
      </c>
      <c r="GA45" s="2">
        <v>3</v>
      </c>
      <c r="GB45" s="2">
        <v>3</v>
      </c>
      <c r="GC45" s="2">
        <v>3</v>
      </c>
      <c r="GD45" s="2">
        <v>3</v>
      </c>
      <c r="GE45" s="3">
        <v>3</v>
      </c>
      <c r="GF45" s="2">
        <v>2</v>
      </c>
      <c r="GG45" s="2">
        <v>2</v>
      </c>
      <c r="GH45" s="2">
        <v>1</v>
      </c>
      <c r="GI45" s="2">
        <v>3</v>
      </c>
      <c r="GJ45" s="2">
        <v>3</v>
      </c>
      <c r="GK45" s="2">
        <v>3</v>
      </c>
      <c r="GL45" s="3">
        <v>3</v>
      </c>
      <c r="GM45" s="2">
        <v>0</v>
      </c>
      <c r="GN45" s="2">
        <v>0</v>
      </c>
      <c r="GO45" s="2">
        <v>0</v>
      </c>
      <c r="GP45" s="2">
        <v>1</v>
      </c>
      <c r="GQ45" s="2">
        <v>1</v>
      </c>
      <c r="GR45" s="2">
        <v>1</v>
      </c>
      <c r="GS45" s="3">
        <v>1</v>
      </c>
      <c r="GT45" s="2">
        <v>1</v>
      </c>
      <c r="GU45" s="2">
        <v>1</v>
      </c>
      <c r="GV45" s="2">
        <v>1</v>
      </c>
      <c r="GW45" s="2">
        <v>1</v>
      </c>
      <c r="GX45" s="2">
        <v>1</v>
      </c>
      <c r="GY45" s="2">
        <v>1</v>
      </c>
      <c r="GZ45" s="3">
        <v>1</v>
      </c>
      <c r="HA45" s="2">
        <v>1</v>
      </c>
      <c r="HB45" s="2">
        <v>1</v>
      </c>
      <c r="HC45" s="2">
        <v>1</v>
      </c>
      <c r="HD45" s="2">
        <v>1</v>
      </c>
      <c r="HE45" s="2">
        <v>0</v>
      </c>
      <c r="HF45" s="2">
        <v>1</v>
      </c>
      <c r="HG45" s="2">
        <v>1</v>
      </c>
      <c r="HH45" s="2">
        <v>0</v>
      </c>
      <c r="HI45" s="2">
        <v>1</v>
      </c>
      <c r="HJ45" s="2">
        <v>1</v>
      </c>
      <c r="HK45" s="2">
        <v>1</v>
      </c>
      <c r="HL45" s="2">
        <v>1</v>
      </c>
      <c r="HM45" s="2">
        <v>1</v>
      </c>
      <c r="HN45" s="2">
        <v>1</v>
      </c>
      <c r="HO45" s="91">
        <v>0</v>
      </c>
      <c r="HP45" s="2">
        <v>1</v>
      </c>
      <c r="HQ45" s="2">
        <v>1</v>
      </c>
      <c r="HR45" s="2">
        <v>1</v>
      </c>
      <c r="HS45" s="2">
        <v>1</v>
      </c>
      <c r="HT45" s="2">
        <v>1</v>
      </c>
      <c r="HU45" s="3">
        <v>1</v>
      </c>
    </row>
    <row r="46" spans="1:229">
      <c r="A46" s="2">
        <f t="shared" ref="A46" si="124">T46*N46</f>
        <v>0</v>
      </c>
      <c r="B46" s="2">
        <f t="shared" ref="B46" si="125">U46*N46</f>
        <v>0</v>
      </c>
      <c r="C46" s="2">
        <f t="shared" ref="C46" si="126">V46*N46</f>
        <v>0</v>
      </c>
      <c r="D46" s="2">
        <f t="shared" ref="D46" si="127">W46*N46</f>
        <v>0</v>
      </c>
      <c r="E46" s="2">
        <f t="shared" ref="E46" si="128">X46*N46</f>
        <v>0</v>
      </c>
      <c r="F46" s="2">
        <f t="shared" ref="F46" si="129">Y46*N46</f>
        <v>0</v>
      </c>
      <c r="G46" s="2">
        <f t="shared" ref="G46" si="130">Z46*N46</f>
        <v>0</v>
      </c>
      <c r="H46" s="242">
        <f>N46</f>
        <v>0.5</v>
      </c>
      <c r="I46" s="242">
        <f>N46</f>
        <v>0.5</v>
      </c>
      <c r="J46" s="242">
        <f>N46</f>
        <v>0.5</v>
      </c>
      <c r="K46" s="242">
        <f>N46</f>
        <v>0.5</v>
      </c>
      <c r="L46" s="242">
        <f>N46</f>
        <v>0.5</v>
      </c>
      <c r="M46" s="242">
        <f>N46</f>
        <v>0.5</v>
      </c>
      <c r="N46" s="242">
        <v>0.5</v>
      </c>
      <c r="O46" s="100" t="s">
        <v>8174</v>
      </c>
      <c r="P46" s="179">
        <f t="shared" ref="P46" si="131">(SUM(T46:Z46))</f>
        <v>0</v>
      </c>
      <c r="Q46" s="4">
        <v>5</v>
      </c>
      <c r="R46" s="4">
        <v>1</v>
      </c>
      <c r="S46" s="179">
        <f t="shared" ref="S46" si="132">P46-Q46</f>
        <v>-5</v>
      </c>
      <c r="AA46" s="2">
        <v>0</v>
      </c>
      <c r="AB46" s="2">
        <v>0</v>
      </c>
      <c r="AC46" s="2">
        <v>1</v>
      </c>
      <c r="AD46" s="2">
        <v>0</v>
      </c>
      <c r="AE46" s="2">
        <v>0</v>
      </c>
      <c r="AF46" s="2">
        <v>0</v>
      </c>
      <c r="AG46" s="3">
        <v>0</v>
      </c>
      <c r="AH46" s="2">
        <v>0</v>
      </c>
      <c r="AI46" s="2">
        <v>0</v>
      </c>
      <c r="AJ46" s="2">
        <v>0</v>
      </c>
      <c r="AK46" s="2">
        <v>0</v>
      </c>
      <c r="AL46" s="2">
        <v>1</v>
      </c>
      <c r="AM46" s="2">
        <v>0</v>
      </c>
      <c r="AN46" s="3">
        <v>0</v>
      </c>
      <c r="AO46" s="2">
        <v>0</v>
      </c>
      <c r="AP46" s="2">
        <v>0</v>
      </c>
      <c r="AQ46" s="2">
        <v>0</v>
      </c>
      <c r="AR46" s="2">
        <v>1</v>
      </c>
      <c r="AS46" s="2">
        <v>1</v>
      </c>
      <c r="AT46" s="2">
        <v>1</v>
      </c>
      <c r="AU46" s="3">
        <v>1</v>
      </c>
      <c r="AV46" s="2">
        <v>0</v>
      </c>
      <c r="AW46" s="2">
        <v>0</v>
      </c>
      <c r="AX46" s="2">
        <v>0</v>
      </c>
      <c r="AY46" s="2">
        <v>3</v>
      </c>
      <c r="AZ46" s="2">
        <v>0</v>
      </c>
      <c r="BA46" s="2">
        <v>1</v>
      </c>
      <c r="BB46" s="3">
        <v>1</v>
      </c>
      <c r="BC46" s="2">
        <v>0</v>
      </c>
      <c r="BD46" s="2">
        <v>0</v>
      </c>
      <c r="BE46" s="2">
        <v>0</v>
      </c>
      <c r="BF46" s="2">
        <v>2</v>
      </c>
      <c r="BG46" s="2">
        <v>1</v>
      </c>
      <c r="BH46" s="2">
        <v>1</v>
      </c>
      <c r="BI46" s="3">
        <v>1</v>
      </c>
      <c r="BJ46" s="2">
        <v>0</v>
      </c>
      <c r="BK46" s="2">
        <v>0</v>
      </c>
      <c r="BL46" s="2">
        <v>1</v>
      </c>
      <c r="BM46" s="2">
        <v>1</v>
      </c>
      <c r="BN46" s="2">
        <v>1</v>
      </c>
      <c r="BO46" s="2">
        <v>1</v>
      </c>
      <c r="BP46" s="3">
        <v>1</v>
      </c>
      <c r="BQ46" s="2">
        <v>0</v>
      </c>
      <c r="BR46" s="2">
        <v>0</v>
      </c>
      <c r="BS46" s="2">
        <v>0</v>
      </c>
      <c r="BT46" s="2">
        <v>0</v>
      </c>
      <c r="BU46" s="2">
        <v>0</v>
      </c>
      <c r="BV46" s="2">
        <v>0</v>
      </c>
      <c r="BW46" s="3">
        <v>1</v>
      </c>
      <c r="BX46" s="2">
        <v>0</v>
      </c>
      <c r="BY46" s="2">
        <v>0</v>
      </c>
      <c r="BZ46" s="2">
        <v>0</v>
      </c>
      <c r="CA46" s="2">
        <v>0</v>
      </c>
      <c r="CB46" s="2">
        <v>0</v>
      </c>
      <c r="CC46" s="2">
        <v>0</v>
      </c>
      <c r="CD46" s="3">
        <v>0</v>
      </c>
      <c r="CE46" s="2">
        <v>0</v>
      </c>
      <c r="CF46" s="2">
        <v>0</v>
      </c>
      <c r="CG46" s="2">
        <v>0</v>
      </c>
      <c r="CH46" s="2">
        <v>0</v>
      </c>
      <c r="CI46" s="2">
        <v>3</v>
      </c>
      <c r="CJ46" s="2">
        <v>0</v>
      </c>
      <c r="CK46" s="3">
        <v>0</v>
      </c>
      <c r="CL46" s="2">
        <v>0</v>
      </c>
      <c r="CM46" s="2">
        <v>0</v>
      </c>
      <c r="CN46" s="2">
        <v>0</v>
      </c>
      <c r="CO46" s="2">
        <v>0</v>
      </c>
      <c r="CP46" s="2">
        <v>0</v>
      </c>
      <c r="CQ46" s="2">
        <v>3</v>
      </c>
      <c r="CR46" s="3">
        <v>0</v>
      </c>
      <c r="CS46" s="2">
        <v>0</v>
      </c>
      <c r="CT46" s="2">
        <v>0</v>
      </c>
      <c r="CU46" s="2">
        <v>0</v>
      </c>
      <c r="CV46" s="2">
        <v>0</v>
      </c>
      <c r="CW46" s="2">
        <v>0</v>
      </c>
      <c r="CX46" s="2">
        <v>3</v>
      </c>
      <c r="CY46" s="3">
        <v>0</v>
      </c>
      <c r="CZ46" s="2">
        <v>0</v>
      </c>
      <c r="DA46" s="2">
        <v>0</v>
      </c>
      <c r="DB46" s="2">
        <v>0</v>
      </c>
      <c r="DC46" s="2">
        <v>0</v>
      </c>
      <c r="DD46" s="2">
        <v>0</v>
      </c>
      <c r="DE46" s="2">
        <v>3</v>
      </c>
      <c r="DF46" s="3">
        <v>0</v>
      </c>
      <c r="DG46" s="2">
        <v>0</v>
      </c>
      <c r="DH46" s="2">
        <v>0</v>
      </c>
      <c r="DI46" s="2">
        <v>0</v>
      </c>
      <c r="DJ46" s="2">
        <v>0</v>
      </c>
      <c r="DK46" s="2">
        <v>0</v>
      </c>
      <c r="DL46" s="2">
        <v>0</v>
      </c>
      <c r="DM46" s="3">
        <v>3</v>
      </c>
      <c r="DN46" s="2">
        <v>0</v>
      </c>
      <c r="DO46" s="2">
        <v>0</v>
      </c>
      <c r="DP46" s="2">
        <v>0</v>
      </c>
      <c r="DQ46" s="2">
        <v>0</v>
      </c>
      <c r="DR46" s="2">
        <v>0</v>
      </c>
      <c r="DS46" s="2">
        <v>1</v>
      </c>
      <c r="DT46" s="3">
        <v>0</v>
      </c>
      <c r="DU46" s="2">
        <v>0</v>
      </c>
      <c r="DV46" s="2">
        <v>0</v>
      </c>
      <c r="DW46" s="2">
        <v>0</v>
      </c>
      <c r="DX46" s="2">
        <v>0</v>
      </c>
      <c r="DY46" s="2">
        <v>1</v>
      </c>
      <c r="DZ46" s="2">
        <v>0</v>
      </c>
      <c r="EA46" s="3">
        <v>0</v>
      </c>
      <c r="EB46" s="2">
        <v>0</v>
      </c>
      <c r="EC46" s="2">
        <v>0</v>
      </c>
      <c r="ED46" s="2">
        <v>0</v>
      </c>
      <c r="EE46" s="2">
        <v>0</v>
      </c>
      <c r="EF46" s="2">
        <v>0</v>
      </c>
      <c r="EG46" s="2">
        <v>0</v>
      </c>
      <c r="EH46" s="3">
        <v>1</v>
      </c>
      <c r="EI46" s="2">
        <v>0</v>
      </c>
      <c r="EJ46" s="2">
        <v>0</v>
      </c>
      <c r="EK46" s="2">
        <v>0</v>
      </c>
      <c r="EL46" s="2">
        <v>0</v>
      </c>
      <c r="EM46" s="2">
        <v>0</v>
      </c>
      <c r="EN46" s="2">
        <v>0</v>
      </c>
      <c r="EO46" s="3">
        <v>0</v>
      </c>
      <c r="EP46" s="2">
        <v>0</v>
      </c>
      <c r="EQ46" s="2">
        <v>0</v>
      </c>
      <c r="ER46" s="2">
        <v>0</v>
      </c>
      <c r="ES46" s="2">
        <v>0</v>
      </c>
      <c r="ET46" s="2">
        <v>0</v>
      </c>
      <c r="EU46" s="2">
        <v>0</v>
      </c>
      <c r="EV46" s="3">
        <v>1</v>
      </c>
      <c r="EW46" s="2">
        <v>0</v>
      </c>
      <c r="EX46" s="2">
        <v>0</v>
      </c>
      <c r="EY46" s="2">
        <v>0</v>
      </c>
      <c r="EZ46" s="2">
        <v>0</v>
      </c>
      <c r="FA46" s="2">
        <v>0</v>
      </c>
      <c r="FB46" s="2">
        <v>0</v>
      </c>
      <c r="FC46" s="3">
        <v>0</v>
      </c>
      <c r="FD46" s="2">
        <v>0</v>
      </c>
      <c r="FE46" s="2">
        <v>0</v>
      </c>
      <c r="FF46" s="2">
        <v>0</v>
      </c>
      <c r="FG46" s="2">
        <v>0</v>
      </c>
      <c r="FH46" s="2">
        <v>0</v>
      </c>
      <c r="FI46" s="2">
        <v>0</v>
      </c>
      <c r="FJ46" s="3">
        <v>1</v>
      </c>
      <c r="FK46" s="2">
        <v>0</v>
      </c>
      <c r="FL46" s="2">
        <v>0</v>
      </c>
      <c r="FM46" s="2">
        <v>0</v>
      </c>
      <c r="FN46" s="2">
        <v>0</v>
      </c>
      <c r="FO46" s="2">
        <v>0</v>
      </c>
      <c r="FP46" s="2">
        <v>0</v>
      </c>
      <c r="FQ46" s="3">
        <v>0</v>
      </c>
      <c r="FR46" s="2">
        <v>0</v>
      </c>
      <c r="FS46" s="2">
        <v>0</v>
      </c>
      <c r="FT46" s="2">
        <v>1</v>
      </c>
      <c r="FU46" s="2">
        <v>0</v>
      </c>
      <c r="FV46" s="2">
        <v>0</v>
      </c>
      <c r="FW46" s="2">
        <v>0</v>
      </c>
      <c r="FX46" s="3">
        <v>0</v>
      </c>
      <c r="FY46" s="2">
        <v>0</v>
      </c>
      <c r="FZ46" s="2">
        <v>0</v>
      </c>
      <c r="GA46" s="2">
        <v>0</v>
      </c>
      <c r="GB46" s="2">
        <v>0</v>
      </c>
      <c r="GC46" s="2">
        <v>0</v>
      </c>
      <c r="GD46" s="2">
        <v>0</v>
      </c>
      <c r="GE46" s="3">
        <v>1</v>
      </c>
      <c r="GF46" s="2">
        <v>0</v>
      </c>
      <c r="GG46" s="2">
        <v>0</v>
      </c>
      <c r="GH46" s="2">
        <v>0</v>
      </c>
      <c r="GI46" s="2">
        <v>0</v>
      </c>
      <c r="GJ46" s="2">
        <v>0</v>
      </c>
      <c r="GK46" s="2">
        <v>0</v>
      </c>
      <c r="GL46" s="3">
        <v>1</v>
      </c>
      <c r="GM46" s="2">
        <v>0</v>
      </c>
      <c r="GN46" s="2">
        <v>0</v>
      </c>
      <c r="GO46" s="2">
        <v>0</v>
      </c>
      <c r="GP46" s="2">
        <v>0</v>
      </c>
      <c r="GQ46" s="2">
        <v>0</v>
      </c>
      <c r="GR46" s="2">
        <v>0</v>
      </c>
      <c r="GS46" s="3">
        <v>1</v>
      </c>
      <c r="GT46" s="2">
        <v>0</v>
      </c>
      <c r="GU46" s="2">
        <v>0</v>
      </c>
      <c r="GV46" s="2">
        <v>0</v>
      </c>
      <c r="GW46" s="2">
        <v>0</v>
      </c>
      <c r="GX46" s="2">
        <v>0</v>
      </c>
      <c r="GY46" s="2">
        <v>0</v>
      </c>
      <c r="GZ46" s="3">
        <v>1</v>
      </c>
      <c r="HA46" s="2">
        <v>0</v>
      </c>
      <c r="HB46" s="2">
        <v>0</v>
      </c>
      <c r="HC46" s="2">
        <v>0</v>
      </c>
      <c r="HD46" s="2">
        <v>0</v>
      </c>
      <c r="HE46" s="2">
        <v>0</v>
      </c>
      <c r="HF46" s="2">
        <v>0</v>
      </c>
      <c r="HG46" s="2">
        <v>1</v>
      </c>
      <c r="HH46" s="2">
        <v>0</v>
      </c>
      <c r="HI46" s="2">
        <v>0</v>
      </c>
      <c r="HJ46" s="2">
        <v>0</v>
      </c>
      <c r="HK46" s="2">
        <v>0</v>
      </c>
      <c r="HL46" s="2">
        <v>0</v>
      </c>
      <c r="HM46" s="2">
        <v>0</v>
      </c>
      <c r="HN46" s="2">
        <v>1</v>
      </c>
      <c r="HO46" s="91">
        <v>0</v>
      </c>
      <c r="HP46" s="2">
        <v>0</v>
      </c>
      <c r="HQ46" s="2">
        <v>0</v>
      </c>
      <c r="HR46" s="2">
        <v>0</v>
      </c>
      <c r="HS46" s="2">
        <v>0</v>
      </c>
      <c r="HT46" s="2">
        <v>0</v>
      </c>
      <c r="HU46" s="3">
        <v>1</v>
      </c>
    </row>
    <row r="47" spans="1:229">
      <c r="A47" s="2">
        <f t="shared" si="109"/>
        <v>0</v>
      </c>
      <c r="B47" s="2">
        <f t="shared" si="110"/>
        <v>0</v>
      </c>
      <c r="C47" s="2">
        <f t="shared" si="111"/>
        <v>0</v>
      </c>
      <c r="D47" s="2">
        <f t="shared" si="112"/>
        <v>0</v>
      </c>
      <c r="E47" s="2">
        <f t="shared" si="113"/>
        <v>0</v>
      </c>
      <c r="F47" s="2">
        <f t="shared" si="114"/>
        <v>0</v>
      </c>
      <c r="G47" s="2">
        <f t="shared" si="115"/>
        <v>0</v>
      </c>
      <c r="H47" s="242">
        <f t="shared" si="118"/>
        <v>1</v>
      </c>
      <c r="I47" s="242">
        <f t="shared" si="119"/>
        <v>1</v>
      </c>
      <c r="J47" s="242">
        <f t="shared" si="120"/>
        <v>1</v>
      </c>
      <c r="K47" s="242">
        <f t="shared" si="121"/>
        <v>1</v>
      </c>
      <c r="L47" s="242">
        <f t="shared" si="122"/>
        <v>1</v>
      </c>
      <c r="M47" s="242">
        <f t="shared" si="123"/>
        <v>1</v>
      </c>
      <c r="N47" s="242">
        <v>1</v>
      </c>
      <c r="O47" s="100" t="s">
        <v>9126</v>
      </c>
      <c r="P47" s="179">
        <f t="shared" si="116"/>
        <v>0</v>
      </c>
      <c r="Q47" s="4">
        <f>R47*5</f>
        <v>5</v>
      </c>
      <c r="R47" s="4">
        <v>1</v>
      </c>
      <c r="S47" s="179">
        <f t="shared" si="117"/>
        <v>-5</v>
      </c>
      <c r="AA47" s="2">
        <v>0</v>
      </c>
      <c r="AB47" s="2">
        <v>0</v>
      </c>
      <c r="AC47" s="2">
        <v>1</v>
      </c>
      <c r="AD47" s="2">
        <v>0</v>
      </c>
      <c r="AE47" s="2">
        <v>0</v>
      </c>
      <c r="AF47" s="2">
        <v>0</v>
      </c>
      <c r="AG47" s="3">
        <v>0</v>
      </c>
      <c r="AH47" s="2">
        <v>0</v>
      </c>
      <c r="AI47" s="2">
        <v>0</v>
      </c>
      <c r="AJ47" s="2">
        <v>0</v>
      </c>
      <c r="AK47" s="2">
        <v>0</v>
      </c>
      <c r="AL47" s="2">
        <v>1</v>
      </c>
      <c r="AM47" s="2">
        <v>0</v>
      </c>
      <c r="AN47" s="3">
        <v>0</v>
      </c>
      <c r="AO47" s="2">
        <v>0</v>
      </c>
      <c r="AP47" s="2">
        <v>0</v>
      </c>
      <c r="AQ47" s="2">
        <v>0</v>
      </c>
      <c r="AR47" s="2">
        <v>1</v>
      </c>
      <c r="AS47" s="2">
        <v>1</v>
      </c>
      <c r="AT47" s="2">
        <v>1</v>
      </c>
      <c r="AU47" s="3">
        <v>1</v>
      </c>
      <c r="AV47" s="2">
        <v>0</v>
      </c>
      <c r="AW47" s="2">
        <v>0</v>
      </c>
      <c r="AX47" s="2">
        <v>0</v>
      </c>
      <c r="AY47" s="2">
        <v>1</v>
      </c>
      <c r="AZ47" s="2">
        <v>0</v>
      </c>
      <c r="BA47" s="2">
        <v>1</v>
      </c>
      <c r="BB47" s="3">
        <v>0</v>
      </c>
      <c r="BC47" s="2">
        <v>0</v>
      </c>
      <c r="BD47" s="2">
        <v>0</v>
      </c>
      <c r="BE47" s="2">
        <v>0</v>
      </c>
      <c r="BF47" s="2">
        <v>0</v>
      </c>
      <c r="BG47" s="2">
        <v>0</v>
      </c>
      <c r="BH47" s="2">
        <v>1</v>
      </c>
      <c r="BI47" s="3">
        <v>1</v>
      </c>
      <c r="BJ47" s="2">
        <v>0</v>
      </c>
      <c r="BK47" s="2">
        <v>0</v>
      </c>
      <c r="BL47" s="2">
        <v>0</v>
      </c>
      <c r="BM47" s="2">
        <v>0</v>
      </c>
      <c r="BN47" s="2">
        <v>0</v>
      </c>
      <c r="BO47" s="2">
        <v>1</v>
      </c>
      <c r="BP47" s="3">
        <v>0</v>
      </c>
      <c r="BQ47" s="2">
        <v>0</v>
      </c>
      <c r="BR47" s="2">
        <v>0</v>
      </c>
      <c r="BS47" s="2">
        <v>0</v>
      </c>
      <c r="BT47" s="2">
        <v>0</v>
      </c>
      <c r="BU47" s="2">
        <v>0</v>
      </c>
      <c r="BV47" s="2">
        <v>0</v>
      </c>
      <c r="BW47" s="3">
        <v>0</v>
      </c>
      <c r="BX47" s="2">
        <v>0</v>
      </c>
      <c r="BY47" s="2">
        <v>0</v>
      </c>
      <c r="BZ47" s="2">
        <v>0</v>
      </c>
      <c r="CA47" s="2">
        <v>0</v>
      </c>
      <c r="CB47" s="2">
        <v>0</v>
      </c>
      <c r="CC47" s="2">
        <v>0</v>
      </c>
      <c r="CD47" s="3">
        <v>0</v>
      </c>
      <c r="CE47" s="2">
        <v>0</v>
      </c>
      <c r="CF47" s="2">
        <v>0</v>
      </c>
      <c r="CG47" s="2">
        <v>0</v>
      </c>
      <c r="CH47" s="2">
        <v>0</v>
      </c>
      <c r="CI47" s="2">
        <v>10</v>
      </c>
      <c r="CJ47" s="2">
        <v>0</v>
      </c>
      <c r="CK47" s="3">
        <v>0</v>
      </c>
      <c r="CL47" s="2">
        <v>0</v>
      </c>
      <c r="CM47" s="2">
        <v>0</v>
      </c>
      <c r="CN47" s="2">
        <v>0</v>
      </c>
      <c r="CO47" s="2">
        <v>0</v>
      </c>
      <c r="CP47" s="2">
        <v>0</v>
      </c>
      <c r="CQ47" s="2">
        <v>0</v>
      </c>
      <c r="CR47" s="3">
        <v>0</v>
      </c>
      <c r="CS47" s="2">
        <v>8</v>
      </c>
      <c r="CT47" s="2">
        <v>0</v>
      </c>
      <c r="CU47" s="2">
        <v>0</v>
      </c>
      <c r="CV47" s="2">
        <v>0</v>
      </c>
      <c r="CW47" s="2">
        <v>10</v>
      </c>
      <c r="CX47" s="2">
        <v>7</v>
      </c>
      <c r="CY47" s="3">
        <v>0</v>
      </c>
      <c r="CZ47" s="2">
        <v>0</v>
      </c>
      <c r="DA47" s="2">
        <v>0</v>
      </c>
      <c r="DB47" s="2">
        <v>0</v>
      </c>
      <c r="DC47" s="2">
        <v>0</v>
      </c>
      <c r="DD47" s="2">
        <v>0</v>
      </c>
      <c r="DE47" s="2">
        <v>0</v>
      </c>
      <c r="DF47" s="3">
        <v>0</v>
      </c>
      <c r="DG47" s="2">
        <v>0</v>
      </c>
      <c r="DH47" s="2">
        <v>0</v>
      </c>
      <c r="DI47" s="2">
        <v>0</v>
      </c>
      <c r="DJ47" s="2">
        <v>0</v>
      </c>
      <c r="DK47" s="2">
        <v>0</v>
      </c>
      <c r="DL47" s="2">
        <v>0</v>
      </c>
      <c r="DM47" s="3">
        <v>8</v>
      </c>
      <c r="DN47" s="2">
        <v>0</v>
      </c>
      <c r="DO47" s="2">
        <v>0</v>
      </c>
      <c r="DP47" s="2">
        <v>4</v>
      </c>
      <c r="DQ47" s="2">
        <v>0</v>
      </c>
      <c r="DR47" s="2">
        <v>7</v>
      </c>
      <c r="DS47" s="2">
        <v>6</v>
      </c>
      <c r="DT47" s="3">
        <v>8</v>
      </c>
      <c r="DU47" s="2">
        <v>6</v>
      </c>
      <c r="DV47" s="2">
        <v>0</v>
      </c>
      <c r="DW47" s="2">
        <v>0</v>
      </c>
      <c r="DX47" s="2">
        <v>7</v>
      </c>
      <c r="DY47" s="2">
        <v>4</v>
      </c>
      <c r="DZ47" s="2">
        <v>6</v>
      </c>
      <c r="EA47" s="3">
        <v>0</v>
      </c>
      <c r="EB47" s="2">
        <v>6</v>
      </c>
      <c r="EC47" s="2">
        <v>3</v>
      </c>
      <c r="ED47" s="2">
        <v>0</v>
      </c>
      <c r="EE47" s="2">
        <v>0</v>
      </c>
      <c r="EF47" s="2">
        <v>0</v>
      </c>
      <c r="EG47" s="2">
        <v>0</v>
      </c>
      <c r="EH47" s="3">
        <v>6</v>
      </c>
      <c r="EI47" s="2">
        <v>0</v>
      </c>
      <c r="EJ47" s="2">
        <v>0</v>
      </c>
      <c r="EK47" s="2">
        <v>0</v>
      </c>
      <c r="EL47" s="2">
        <v>0</v>
      </c>
      <c r="EM47" s="2">
        <v>5</v>
      </c>
      <c r="EN47" s="2">
        <v>0</v>
      </c>
      <c r="EO47" s="3">
        <v>6</v>
      </c>
      <c r="EP47" s="2">
        <v>0</v>
      </c>
      <c r="EQ47" s="2">
        <v>0</v>
      </c>
      <c r="ER47" s="2">
        <v>0</v>
      </c>
      <c r="ES47" s="2">
        <v>0</v>
      </c>
      <c r="ET47" s="2">
        <v>0</v>
      </c>
      <c r="EU47" s="2">
        <v>4</v>
      </c>
      <c r="EV47" s="3">
        <v>8</v>
      </c>
      <c r="EW47" s="2">
        <v>0</v>
      </c>
      <c r="EX47" s="2">
        <v>0</v>
      </c>
      <c r="EY47" s="2">
        <v>0</v>
      </c>
      <c r="EZ47" s="2">
        <v>10</v>
      </c>
      <c r="FA47" s="2">
        <v>8</v>
      </c>
      <c r="FB47" s="2">
        <v>7</v>
      </c>
      <c r="FC47" s="3">
        <v>0</v>
      </c>
      <c r="FD47" s="2">
        <v>0</v>
      </c>
      <c r="FE47" s="2">
        <v>0</v>
      </c>
      <c r="FF47" s="2">
        <v>0</v>
      </c>
      <c r="FG47" s="2">
        <v>0</v>
      </c>
      <c r="FH47" s="2">
        <v>0</v>
      </c>
      <c r="FI47" s="2">
        <v>10</v>
      </c>
      <c r="FJ47" s="3">
        <v>10</v>
      </c>
      <c r="FK47" s="2">
        <v>0</v>
      </c>
      <c r="FL47" s="2">
        <v>0</v>
      </c>
      <c r="FM47" s="2">
        <v>10</v>
      </c>
      <c r="FN47" s="2">
        <v>8</v>
      </c>
      <c r="FO47" s="2">
        <v>7</v>
      </c>
      <c r="FP47" s="2">
        <v>2</v>
      </c>
      <c r="FQ47" s="3">
        <v>6</v>
      </c>
      <c r="FR47" s="2">
        <v>0</v>
      </c>
      <c r="FS47" s="2">
        <v>0</v>
      </c>
      <c r="FT47" s="2">
        <v>0</v>
      </c>
      <c r="FU47" s="2">
        <v>0</v>
      </c>
      <c r="FV47" s="2">
        <v>0</v>
      </c>
      <c r="FW47" s="2">
        <v>0</v>
      </c>
      <c r="FX47" s="3">
        <v>0</v>
      </c>
      <c r="FY47" s="2">
        <v>0</v>
      </c>
      <c r="FZ47" s="2">
        <v>100</v>
      </c>
      <c r="GA47" s="2">
        <v>4</v>
      </c>
      <c r="GB47" s="2">
        <v>80</v>
      </c>
      <c r="GC47" s="2">
        <v>60</v>
      </c>
      <c r="GD47" s="2">
        <v>100</v>
      </c>
      <c r="GE47" s="3">
        <v>0</v>
      </c>
      <c r="GF47" s="2">
        <v>70</v>
      </c>
      <c r="GG47" s="2">
        <v>70</v>
      </c>
      <c r="GH47" s="2">
        <v>70</v>
      </c>
      <c r="GI47" s="2">
        <v>77</v>
      </c>
      <c r="GJ47" s="2">
        <v>70</v>
      </c>
      <c r="GK47" s="2">
        <v>80</v>
      </c>
      <c r="GL47" s="3">
        <v>79</v>
      </c>
      <c r="GM47" s="2">
        <v>0</v>
      </c>
      <c r="GN47" s="2">
        <v>90</v>
      </c>
      <c r="GO47" s="2">
        <v>0</v>
      </c>
      <c r="GP47" s="2">
        <v>80</v>
      </c>
      <c r="GQ47" s="2">
        <v>85</v>
      </c>
      <c r="GR47" s="2">
        <v>70</v>
      </c>
      <c r="GS47" s="3">
        <v>80</v>
      </c>
      <c r="GT47" s="2">
        <v>0</v>
      </c>
      <c r="GU47" s="2">
        <v>50</v>
      </c>
      <c r="GV47" s="2">
        <v>70</v>
      </c>
      <c r="GW47" s="2">
        <v>70</v>
      </c>
      <c r="GX47" s="2">
        <v>60</v>
      </c>
      <c r="GY47" s="2">
        <v>100</v>
      </c>
      <c r="GZ47" s="3">
        <v>60</v>
      </c>
      <c r="HA47" s="2">
        <v>0</v>
      </c>
      <c r="HB47" s="2">
        <v>59</v>
      </c>
      <c r="HC47" s="2">
        <v>85</v>
      </c>
      <c r="HD47" s="2">
        <v>80</v>
      </c>
      <c r="HE47" s="2">
        <v>65</v>
      </c>
      <c r="HF47" s="2">
        <v>70</v>
      </c>
      <c r="HG47" s="2">
        <v>66</v>
      </c>
      <c r="HH47" s="2">
        <v>65</v>
      </c>
      <c r="HI47" s="2">
        <v>0</v>
      </c>
      <c r="HJ47" s="2">
        <v>0</v>
      </c>
      <c r="HK47" s="2">
        <v>0</v>
      </c>
      <c r="HL47" s="2">
        <v>64</v>
      </c>
      <c r="HM47" s="2">
        <v>0</v>
      </c>
      <c r="HN47" s="2">
        <v>0</v>
      </c>
      <c r="HO47" s="91">
        <v>80</v>
      </c>
      <c r="HP47" s="2">
        <v>0</v>
      </c>
      <c r="HQ47" s="2">
        <v>0</v>
      </c>
      <c r="HR47" s="2">
        <v>0</v>
      </c>
      <c r="HS47" s="2">
        <v>0</v>
      </c>
      <c r="HT47" s="2">
        <v>79</v>
      </c>
      <c r="HU47" s="3">
        <v>69</v>
      </c>
    </row>
    <row r="48" spans="1:229">
      <c r="A48" s="2">
        <f t="shared" si="109"/>
        <v>0</v>
      </c>
      <c r="B48" s="2">
        <f t="shared" si="110"/>
        <v>0</v>
      </c>
      <c r="C48" s="2">
        <f t="shared" si="111"/>
        <v>0</v>
      </c>
      <c r="D48" s="2">
        <f t="shared" si="112"/>
        <v>0</v>
      </c>
      <c r="E48" s="2">
        <f t="shared" si="113"/>
        <v>0</v>
      </c>
      <c r="F48" s="2">
        <f t="shared" si="114"/>
        <v>0</v>
      </c>
      <c r="G48" s="2">
        <f t="shared" si="115"/>
        <v>0</v>
      </c>
      <c r="H48" s="242">
        <f t="shared" ref="H48:H56" si="133">N48</f>
        <v>1</v>
      </c>
      <c r="I48" s="242">
        <f t="shared" ref="I48:I56" si="134">N48</f>
        <v>1</v>
      </c>
      <c r="J48" s="242">
        <f t="shared" ref="J48:J56" si="135">N48</f>
        <v>1</v>
      </c>
      <c r="K48" s="242">
        <f t="shared" ref="K48:K56" si="136">N48</f>
        <v>1</v>
      </c>
      <c r="L48" s="242">
        <f t="shared" ref="L48:L56" si="137">N48</f>
        <v>1</v>
      </c>
      <c r="M48" s="242">
        <f t="shared" ref="M48:M56" si="138">N48</f>
        <v>1</v>
      </c>
      <c r="N48" s="242">
        <v>1</v>
      </c>
      <c r="O48" s="100" t="s">
        <v>7636</v>
      </c>
      <c r="P48" s="179">
        <f t="shared" si="116"/>
        <v>0</v>
      </c>
      <c r="Q48" s="4">
        <v>4</v>
      </c>
      <c r="R48" s="4">
        <v>1</v>
      </c>
      <c r="S48" s="179">
        <f t="shared" si="117"/>
        <v>-4</v>
      </c>
      <c r="AA48" s="2">
        <v>0</v>
      </c>
      <c r="AB48" s="2">
        <v>0</v>
      </c>
      <c r="AC48" s="2">
        <v>1</v>
      </c>
      <c r="AD48" s="2">
        <v>0</v>
      </c>
      <c r="AE48" s="2">
        <v>0</v>
      </c>
      <c r="AF48" s="2">
        <v>0</v>
      </c>
      <c r="AG48" s="3">
        <v>0</v>
      </c>
      <c r="AH48" s="2">
        <v>0</v>
      </c>
      <c r="AI48" s="2">
        <v>0</v>
      </c>
      <c r="AJ48" s="2">
        <v>0</v>
      </c>
      <c r="AK48" s="2">
        <v>0</v>
      </c>
      <c r="AL48" s="2">
        <v>1</v>
      </c>
      <c r="AM48" s="2">
        <v>0</v>
      </c>
      <c r="AN48" s="3">
        <v>0</v>
      </c>
      <c r="AO48" s="2">
        <v>0</v>
      </c>
      <c r="AP48" s="2">
        <v>0</v>
      </c>
      <c r="AQ48" s="2">
        <v>0</v>
      </c>
      <c r="AR48" s="2">
        <v>0</v>
      </c>
      <c r="AS48" s="2">
        <v>1</v>
      </c>
      <c r="AT48" s="2">
        <v>1</v>
      </c>
      <c r="AU48" s="3">
        <v>1</v>
      </c>
      <c r="AV48" s="2">
        <v>0</v>
      </c>
      <c r="AW48" s="2">
        <v>0</v>
      </c>
      <c r="AX48" s="2">
        <v>1</v>
      </c>
      <c r="AY48" s="2">
        <v>1</v>
      </c>
      <c r="AZ48" s="2">
        <v>1</v>
      </c>
      <c r="BA48" s="2">
        <v>1</v>
      </c>
      <c r="BB48" s="3">
        <v>1</v>
      </c>
      <c r="BC48" s="2">
        <v>0</v>
      </c>
      <c r="BD48" s="2">
        <v>0</v>
      </c>
      <c r="BE48" s="2">
        <v>0</v>
      </c>
      <c r="BF48" s="2">
        <v>0</v>
      </c>
      <c r="BG48" s="2">
        <v>2.5</v>
      </c>
      <c r="BH48" s="2">
        <v>2.5</v>
      </c>
      <c r="BI48" s="3">
        <v>0</v>
      </c>
      <c r="BJ48" s="2">
        <v>0</v>
      </c>
      <c r="BK48" s="2">
        <v>0</v>
      </c>
      <c r="BL48" s="2">
        <v>0</v>
      </c>
      <c r="BM48" s="2">
        <v>0</v>
      </c>
      <c r="BN48" s="2">
        <v>0</v>
      </c>
      <c r="BO48" s="2">
        <v>1</v>
      </c>
      <c r="BP48" s="3">
        <v>0</v>
      </c>
      <c r="BQ48" s="2">
        <v>0</v>
      </c>
      <c r="BR48" s="2">
        <v>0</v>
      </c>
      <c r="BS48" s="2">
        <v>2</v>
      </c>
      <c r="BT48" s="2">
        <v>2</v>
      </c>
      <c r="BU48" s="2">
        <v>2</v>
      </c>
      <c r="BV48" s="2">
        <v>2</v>
      </c>
      <c r="BW48" s="3">
        <v>2</v>
      </c>
      <c r="BX48" s="2">
        <v>0</v>
      </c>
      <c r="BY48" s="2">
        <v>0</v>
      </c>
      <c r="BZ48" s="2">
        <v>0</v>
      </c>
      <c r="CA48" s="2">
        <v>0</v>
      </c>
      <c r="CB48" s="2">
        <v>0</v>
      </c>
      <c r="CC48" s="2">
        <v>0</v>
      </c>
      <c r="CD48" s="3">
        <v>0</v>
      </c>
      <c r="CE48" s="2">
        <v>0</v>
      </c>
      <c r="CF48" s="2">
        <v>0</v>
      </c>
      <c r="CG48" s="2">
        <v>2</v>
      </c>
      <c r="CH48" s="2">
        <v>2</v>
      </c>
      <c r="CI48" s="2">
        <v>2</v>
      </c>
      <c r="CJ48" s="2">
        <v>0</v>
      </c>
      <c r="CK48" s="3">
        <v>0</v>
      </c>
      <c r="CL48" s="2">
        <v>0</v>
      </c>
      <c r="CM48" s="2">
        <v>0</v>
      </c>
      <c r="CN48" s="2">
        <v>2</v>
      </c>
      <c r="CO48" s="2">
        <v>2</v>
      </c>
      <c r="CP48" s="2">
        <v>2</v>
      </c>
      <c r="CQ48" s="2">
        <v>2</v>
      </c>
      <c r="CR48" s="3">
        <v>2</v>
      </c>
      <c r="CS48" s="2">
        <v>0</v>
      </c>
      <c r="CT48" s="2">
        <v>0</v>
      </c>
      <c r="CU48" s="2">
        <v>0</v>
      </c>
      <c r="CV48" s="2">
        <v>2</v>
      </c>
      <c r="CW48" s="2">
        <v>2</v>
      </c>
      <c r="CX48" s="2">
        <v>2</v>
      </c>
      <c r="CY48" s="3">
        <v>0</v>
      </c>
      <c r="CZ48" s="2">
        <v>0</v>
      </c>
      <c r="DA48" s="2">
        <v>0</v>
      </c>
      <c r="DB48" s="2">
        <v>0</v>
      </c>
      <c r="DC48" s="2">
        <v>2</v>
      </c>
      <c r="DD48" s="2">
        <v>0</v>
      </c>
      <c r="DE48" s="2">
        <v>0</v>
      </c>
      <c r="DF48" s="3">
        <v>0</v>
      </c>
      <c r="DG48" s="2">
        <v>0</v>
      </c>
      <c r="DH48" s="2">
        <v>0</v>
      </c>
      <c r="DI48" s="2">
        <v>0</v>
      </c>
      <c r="DJ48" s="2">
        <v>0</v>
      </c>
      <c r="DK48" s="2">
        <v>0</v>
      </c>
      <c r="DL48" s="2">
        <v>2</v>
      </c>
      <c r="DM48" s="3">
        <v>1</v>
      </c>
      <c r="DN48" s="2">
        <v>0</v>
      </c>
      <c r="DO48" s="2">
        <v>1</v>
      </c>
      <c r="DP48" s="2">
        <v>1</v>
      </c>
      <c r="DQ48" s="2">
        <v>0</v>
      </c>
      <c r="DR48" s="2">
        <v>1</v>
      </c>
      <c r="DS48" s="2">
        <v>1</v>
      </c>
      <c r="DT48" s="3">
        <v>1</v>
      </c>
      <c r="DU48" s="2">
        <v>1</v>
      </c>
      <c r="DV48" s="2">
        <v>0</v>
      </c>
      <c r="DW48" s="2">
        <v>0</v>
      </c>
      <c r="DX48" s="2">
        <v>1</v>
      </c>
      <c r="DY48" s="2">
        <v>2</v>
      </c>
      <c r="DZ48" s="2">
        <v>1</v>
      </c>
      <c r="EA48" s="3">
        <v>2</v>
      </c>
      <c r="EB48" s="2">
        <v>1</v>
      </c>
      <c r="EC48" s="2">
        <v>1</v>
      </c>
      <c r="ED48" s="2">
        <v>0</v>
      </c>
      <c r="EE48" s="2">
        <v>0</v>
      </c>
      <c r="EF48" s="2">
        <v>0</v>
      </c>
      <c r="EG48" s="2">
        <v>0</v>
      </c>
      <c r="EH48" s="3">
        <v>1</v>
      </c>
      <c r="EI48" s="2">
        <v>0</v>
      </c>
      <c r="EJ48" s="2">
        <v>0</v>
      </c>
      <c r="EK48" s="2">
        <v>0</v>
      </c>
      <c r="EL48" s="2">
        <v>0</v>
      </c>
      <c r="EM48" s="2">
        <v>2</v>
      </c>
      <c r="EN48" s="2">
        <v>1</v>
      </c>
      <c r="EO48" s="3">
        <v>1</v>
      </c>
      <c r="EP48" s="2">
        <v>0</v>
      </c>
      <c r="EQ48" s="2">
        <v>0</v>
      </c>
      <c r="ER48" s="2">
        <v>0</v>
      </c>
      <c r="ES48" s="2">
        <v>0</v>
      </c>
      <c r="ET48" s="2">
        <v>0</v>
      </c>
      <c r="EU48" s="2">
        <v>1</v>
      </c>
      <c r="EV48" s="3">
        <v>1</v>
      </c>
      <c r="EW48" s="2">
        <v>0</v>
      </c>
      <c r="EX48" s="2">
        <v>0</v>
      </c>
      <c r="EY48" s="2">
        <v>0</v>
      </c>
      <c r="EZ48" s="2">
        <v>1</v>
      </c>
      <c r="FA48" s="2">
        <v>1</v>
      </c>
      <c r="FB48" s="2">
        <v>2</v>
      </c>
      <c r="FC48" s="3">
        <v>0</v>
      </c>
      <c r="FD48" s="2">
        <v>0</v>
      </c>
      <c r="FE48" s="2">
        <v>0</v>
      </c>
      <c r="FF48" s="2">
        <v>0</v>
      </c>
      <c r="FG48" s="2">
        <v>0</v>
      </c>
      <c r="FH48" s="2">
        <v>0</v>
      </c>
      <c r="FI48" s="2">
        <v>0</v>
      </c>
      <c r="FJ48" s="3">
        <v>0</v>
      </c>
      <c r="FK48" s="2">
        <v>0</v>
      </c>
      <c r="FL48" s="2">
        <v>0</v>
      </c>
      <c r="FM48" s="2">
        <v>0</v>
      </c>
      <c r="FN48" s="2">
        <v>0</v>
      </c>
      <c r="FO48" s="2">
        <v>0</v>
      </c>
      <c r="FP48" s="2">
        <v>0</v>
      </c>
      <c r="FQ48" s="3">
        <v>0</v>
      </c>
      <c r="FR48" s="2">
        <v>0</v>
      </c>
      <c r="FS48" s="2">
        <v>0</v>
      </c>
      <c r="FT48" s="2">
        <v>0</v>
      </c>
      <c r="FU48" s="2">
        <v>0</v>
      </c>
      <c r="FV48" s="2">
        <v>0</v>
      </c>
      <c r="FW48" s="2">
        <v>0</v>
      </c>
      <c r="FX48" s="3">
        <v>0</v>
      </c>
      <c r="FY48" s="2">
        <v>0</v>
      </c>
      <c r="FZ48" s="2">
        <v>0</v>
      </c>
      <c r="GA48" s="2">
        <v>0</v>
      </c>
      <c r="GB48" s="2">
        <v>0</v>
      </c>
      <c r="GC48" s="2">
        <v>0</v>
      </c>
      <c r="GD48" s="2">
        <v>0</v>
      </c>
      <c r="GE48" s="3">
        <v>0</v>
      </c>
      <c r="GF48" s="2">
        <v>0</v>
      </c>
      <c r="GG48" s="2">
        <v>0</v>
      </c>
      <c r="GH48" s="2">
        <v>0</v>
      </c>
      <c r="GI48" s="2">
        <v>0</v>
      </c>
      <c r="GJ48" s="2">
        <v>0</v>
      </c>
      <c r="GK48" s="2">
        <v>0</v>
      </c>
      <c r="GL48" s="3">
        <v>0</v>
      </c>
      <c r="GM48" s="2">
        <v>0</v>
      </c>
      <c r="GN48" s="2">
        <v>0</v>
      </c>
      <c r="GO48" s="2">
        <v>0</v>
      </c>
      <c r="GP48" s="2">
        <v>0</v>
      </c>
      <c r="GQ48" s="2">
        <v>0</v>
      </c>
      <c r="GR48" s="2">
        <v>0</v>
      </c>
      <c r="GS48" s="3">
        <v>0</v>
      </c>
      <c r="GT48" s="2">
        <v>0</v>
      </c>
      <c r="GU48" s="2">
        <v>0</v>
      </c>
      <c r="GV48" s="2">
        <v>0</v>
      </c>
      <c r="GW48" s="2">
        <v>0</v>
      </c>
      <c r="GX48" s="2">
        <v>0</v>
      </c>
      <c r="GY48" s="2">
        <v>0</v>
      </c>
      <c r="GZ48" s="3">
        <v>0</v>
      </c>
      <c r="HA48" s="2">
        <v>0</v>
      </c>
      <c r="HB48" s="2">
        <v>0</v>
      </c>
      <c r="HC48" s="2">
        <v>0</v>
      </c>
      <c r="HD48" s="2">
        <v>0</v>
      </c>
      <c r="HE48" s="2">
        <v>0</v>
      </c>
      <c r="HF48" s="2">
        <v>0</v>
      </c>
      <c r="HG48" s="2">
        <v>0</v>
      </c>
      <c r="HH48" s="2">
        <v>0</v>
      </c>
      <c r="HI48" s="2">
        <v>0</v>
      </c>
      <c r="HJ48" s="2">
        <v>0</v>
      </c>
      <c r="HK48" s="2">
        <v>0</v>
      </c>
      <c r="HL48" s="2">
        <v>0</v>
      </c>
      <c r="HM48" s="2">
        <v>0</v>
      </c>
      <c r="HN48" s="2">
        <v>0</v>
      </c>
      <c r="HO48" s="91">
        <v>0</v>
      </c>
      <c r="HP48" s="2">
        <v>0</v>
      </c>
      <c r="HQ48" s="2">
        <v>0</v>
      </c>
      <c r="HR48" s="2">
        <v>0</v>
      </c>
      <c r="HS48" s="2">
        <v>0</v>
      </c>
      <c r="HT48" s="2">
        <v>0</v>
      </c>
      <c r="HU48" s="3">
        <v>0</v>
      </c>
    </row>
    <row r="49" spans="1:229">
      <c r="A49" s="2">
        <f t="shared" si="109"/>
        <v>0</v>
      </c>
      <c r="B49" s="2">
        <f t="shared" si="110"/>
        <v>0</v>
      </c>
      <c r="C49" s="2">
        <f t="shared" si="111"/>
        <v>0</v>
      </c>
      <c r="D49" s="2">
        <f t="shared" si="112"/>
        <v>0</v>
      </c>
      <c r="E49" s="2">
        <f t="shared" si="113"/>
        <v>0</v>
      </c>
      <c r="F49" s="2">
        <f t="shared" si="114"/>
        <v>0</v>
      </c>
      <c r="G49" s="2">
        <f t="shared" si="115"/>
        <v>0</v>
      </c>
      <c r="H49" s="242">
        <f t="shared" si="133"/>
        <v>1</v>
      </c>
      <c r="I49" s="242">
        <f t="shared" si="134"/>
        <v>1</v>
      </c>
      <c r="J49" s="242">
        <f t="shared" si="135"/>
        <v>1</v>
      </c>
      <c r="K49" s="242">
        <f t="shared" si="136"/>
        <v>1</v>
      </c>
      <c r="L49" s="242">
        <f t="shared" si="137"/>
        <v>1</v>
      </c>
      <c r="M49" s="242">
        <f t="shared" si="138"/>
        <v>1</v>
      </c>
      <c r="N49" s="242">
        <v>1</v>
      </c>
      <c r="O49" s="100" t="s">
        <v>8178</v>
      </c>
      <c r="P49" s="179">
        <f>(SUM(T49:Z49))*N49</f>
        <v>0</v>
      </c>
      <c r="Q49" s="4">
        <v>4</v>
      </c>
      <c r="R49" s="4">
        <v>1</v>
      </c>
      <c r="S49" s="179">
        <f t="shared" si="117"/>
        <v>-4</v>
      </c>
      <c r="AA49" s="2">
        <v>0</v>
      </c>
      <c r="AB49" s="2">
        <v>0</v>
      </c>
      <c r="AC49" s="2">
        <v>1</v>
      </c>
      <c r="AD49" s="2">
        <v>0</v>
      </c>
      <c r="AE49" s="2">
        <v>0</v>
      </c>
      <c r="AF49" s="2">
        <v>0</v>
      </c>
      <c r="AG49" s="3">
        <v>0</v>
      </c>
      <c r="AH49" s="2">
        <v>0</v>
      </c>
      <c r="AI49" s="2">
        <v>0</v>
      </c>
      <c r="AJ49" s="2">
        <v>0</v>
      </c>
      <c r="AK49" s="2">
        <v>0</v>
      </c>
      <c r="AL49" s="2">
        <v>1</v>
      </c>
      <c r="AM49" s="2">
        <v>0</v>
      </c>
      <c r="AN49" s="3">
        <v>0</v>
      </c>
      <c r="AO49" s="2">
        <v>0</v>
      </c>
      <c r="AP49" s="2">
        <v>0</v>
      </c>
      <c r="AQ49" s="2">
        <v>0</v>
      </c>
      <c r="AR49" s="2">
        <v>0</v>
      </c>
      <c r="AS49" s="2">
        <v>1</v>
      </c>
      <c r="AT49" s="2">
        <v>1</v>
      </c>
      <c r="AU49" s="3">
        <v>1</v>
      </c>
      <c r="AV49" s="2">
        <v>0</v>
      </c>
      <c r="AW49" s="2">
        <v>0</v>
      </c>
      <c r="AX49" s="2">
        <v>1</v>
      </c>
      <c r="AY49" s="2">
        <v>1</v>
      </c>
      <c r="AZ49" s="2">
        <v>1</v>
      </c>
      <c r="BA49" s="2">
        <v>1</v>
      </c>
      <c r="BB49" s="3">
        <v>1</v>
      </c>
      <c r="BC49" s="2">
        <v>0</v>
      </c>
      <c r="BD49" s="2">
        <v>0</v>
      </c>
      <c r="BE49" s="2">
        <v>0</v>
      </c>
      <c r="BF49" s="2">
        <v>0</v>
      </c>
      <c r="BG49" s="2">
        <v>5</v>
      </c>
      <c r="BH49" s="2">
        <v>0</v>
      </c>
      <c r="BI49" s="3">
        <v>0</v>
      </c>
      <c r="BJ49" s="2">
        <v>0</v>
      </c>
      <c r="BK49" s="2">
        <v>0</v>
      </c>
      <c r="BL49" s="2">
        <v>0</v>
      </c>
      <c r="BM49" s="2">
        <v>0</v>
      </c>
      <c r="BN49" s="2">
        <v>0</v>
      </c>
      <c r="BO49" s="2">
        <v>0</v>
      </c>
      <c r="BP49" s="3">
        <v>0</v>
      </c>
      <c r="BQ49" s="2">
        <v>1</v>
      </c>
      <c r="BR49" s="2">
        <v>1</v>
      </c>
      <c r="BS49" s="2">
        <v>1</v>
      </c>
      <c r="BT49" s="2">
        <v>1</v>
      </c>
      <c r="BU49" s="2">
        <v>1</v>
      </c>
      <c r="BV49" s="2">
        <v>1</v>
      </c>
      <c r="BW49" s="3">
        <v>1</v>
      </c>
      <c r="BX49" s="2">
        <v>1</v>
      </c>
      <c r="BY49" s="2">
        <v>1</v>
      </c>
      <c r="BZ49" s="2">
        <v>1</v>
      </c>
      <c r="CA49" s="2">
        <v>1</v>
      </c>
      <c r="CB49" s="2">
        <v>1</v>
      </c>
      <c r="CC49" s="2">
        <v>1</v>
      </c>
      <c r="CD49" s="3">
        <v>1</v>
      </c>
      <c r="CE49" s="2">
        <v>0</v>
      </c>
      <c r="CF49" s="2">
        <v>0</v>
      </c>
      <c r="CG49" s="2">
        <v>1</v>
      </c>
      <c r="CH49" s="2">
        <v>1</v>
      </c>
      <c r="CI49" s="2">
        <v>2</v>
      </c>
      <c r="CJ49" s="2">
        <v>0</v>
      </c>
      <c r="CK49" s="3">
        <v>0</v>
      </c>
      <c r="CL49" s="2">
        <v>0</v>
      </c>
      <c r="CM49" s="2">
        <v>0</v>
      </c>
      <c r="CN49" s="2">
        <v>1</v>
      </c>
      <c r="CO49" s="2">
        <v>1</v>
      </c>
      <c r="CP49" s="2">
        <v>1</v>
      </c>
      <c r="CQ49" s="2">
        <v>2</v>
      </c>
      <c r="CR49" s="3">
        <v>1</v>
      </c>
      <c r="CS49" s="2">
        <v>1</v>
      </c>
      <c r="CT49" s="2">
        <v>1</v>
      </c>
      <c r="CU49" s="2">
        <v>1</v>
      </c>
      <c r="CV49" s="2">
        <v>1</v>
      </c>
      <c r="CW49" s="2">
        <v>0</v>
      </c>
      <c r="CX49" s="2">
        <v>1</v>
      </c>
      <c r="CY49" s="3">
        <v>0</v>
      </c>
      <c r="CZ49" s="2">
        <v>0</v>
      </c>
      <c r="DA49" s="2">
        <v>0</v>
      </c>
      <c r="DB49" s="2">
        <v>0</v>
      </c>
      <c r="DC49" s="2">
        <v>0</v>
      </c>
      <c r="DD49" s="2">
        <v>0</v>
      </c>
      <c r="DE49" s="2">
        <v>1</v>
      </c>
      <c r="DF49" s="3">
        <v>0</v>
      </c>
      <c r="DG49" s="2">
        <v>0</v>
      </c>
      <c r="DH49" s="2">
        <v>0</v>
      </c>
      <c r="DI49" s="2">
        <v>0</v>
      </c>
      <c r="DJ49" s="2">
        <v>0</v>
      </c>
      <c r="DK49" s="2">
        <v>0</v>
      </c>
      <c r="DL49" s="2">
        <v>0</v>
      </c>
      <c r="DM49" s="3">
        <v>1</v>
      </c>
      <c r="DN49" s="2">
        <v>0</v>
      </c>
      <c r="DO49" s="2">
        <v>0</v>
      </c>
      <c r="DP49" s="2">
        <v>0</v>
      </c>
      <c r="DQ49" s="2">
        <v>0</v>
      </c>
      <c r="DR49" s="2">
        <v>0</v>
      </c>
      <c r="DS49" s="2">
        <v>0</v>
      </c>
      <c r="DT49" s="3">
        <v>2</v>
      </c>
      <c r="DU49" s="2">
        <v>0</v>
      </c>
      <c r="DV49" s="2">
        <v>0</v>
      </c>
      <c r="DW49" s="2">
        <v>0</v>
      </c>
      <c r="DX49" s="2">
        <v>0</v>
      </c>
      <c r="DY49" s="2">
        <v>0</v>
      </c>
      <c r="DZ49" s="2">
        <v>1</v>
      </c>
      <c r="EA49" s="3">
        <v>0</v>
      </c>
      <c r="EB49" s="2">
        <v>0</v>
      </c>
      <c r="EC49" s="2">
        <v>0</v>
      </c>
      <c r="ED49" s="2">
        <v>0</v>
      </c>
      <c r="EE49" s="2">
        <v>0</v>
      </c>
      <c r="EF49" s="2">
        <v>0</v>
      </c>
      <c r="EG49" s="2">
        <v>0</v>
      </c>
      <c r="EH49" s="3">
        <v>1</v>
      </c>
      <c r="EI49" s="2">
        <v>0</v>
      </c>
      <c r="EJ49" s="2">
        <v>0</v>
      </c>
      <c r="EK49" s="2">
        <v>0</v>
      </c>
      <c r="EL49" s="2">
        <v>0</v>
      </c>
      <c r="EM49" s="2">
        <v>0</v>
      </c>
      <c r="EN49" s="2">
        <v>0</v>
      </c>
      <c r="EO49" s="3">
        <v>1</v>
      </c>
      <c r="EP49" s="2">
        <v>0</v>
      </c>
      <c r="EQ49" s="2">
        <v>0</v>
      </c>
      <c r="ER49" s="2">
        <v>0</v>
      </c>
      <c r="ES49" s="2">
        <v>0</v>
      </c>
      <c r="ET49" s="2">
        <v>0</v>
      </c>
      <c r="EU49" s="2">
        <v>0</v>
      </c>
      <c r="EV49" s="3">
        <v>1</v>
      </c>
      <c r="EW49" s="2">
        <v>0</v>
      </c>
      <c r="EX49" s="2">
        <v>0</v>
      </c>
      <c r="EY49" s="2">
        <v>0</v>
      </c>
      <c r="EZ49" s="2">
        <v>0</v>
      </c>
      <c r="FA49" s="2">
        <v>0</v>
      </c>
      <c r="FB49" s="2">
        <v>0</v>
      </c>
      <c r="FC49" s="3">
        <v>1</v>
      </c>
      <c r="FD49" s="2">
        <v>0</v>
      </c>
      <c r="FE49" s="2">
        <v>0</v>
      </c>
      <c r="FF49" s="2">
        <v>0</v>
      </c>
      <c r="FG49" s="2">
        <v>0</v>
      </c>
      <c r="FH49" s="2">
        <v>0</v>
      </c>
      <c r="FI49" s="2">
        <v>0</v>
      </c>
      <c r="FJ49" s="3">
        <v>1</v>
      </c>
      <c r="FK49" s="2">
        <v>0</v>
      </c>
      <c r="FL49" s="2">
        <v>0</v>
      </c>
      <c r="FM49" s="2">
        <v>0</v>
      </c>
      <c r="FN49" s="2">
        <v>0</v>
      </c>
      <c r="FO49" s="2">
        <v>0</v>
      </c>
      <c r="FP49" s="2">
        <v>0</v>
      </c>
      <c r="FQ49" s="3">
        <v>1</v>
      </c>
      <c r="FR49" s="2">
        <v>0</v>
      </c>
      <c r="FS49" s="2">
        <v>0</v>
      </c>
      <c r="FT49" s="2">
        <v>0</v>
      </c>
      <c r="FU49" s="2">
        <v>0</v>
      </c>
      <c r="FV49" s="2">
        <v>0</v>
      </c>
      <c r="FW49" s="2">
        <v>0</v>
      </c>
      <c r="FX49" s="3">
        <v>1</v>
      </c>
      <c r="FY49" s="2">
        <v>0</v>
      </c>
      <c r="FZ49" s="2">
        <v>0</v>
      </c>
      <c r="GA49" s="2">
        <v>0</v>
      </c>
      <c r="GB49" s="2">
        <v>0</v>
      </c>
      <c r="GC49" s="2">
        <v>0</v>
      </c>
      <c r="GD49" s="2">
        <v>0</v>
      </c>
      <c r="GE49" s="3">
        <v>1</v>
      </c>
      <c r="GF49" s="2">
        <v>0</v>
      </c>
      <c r="GG49" s="2">
        <v>0</v>
      </c>
      <c r="GH49" s="2">
        <v>0</v>
      </c>
      <c r="GI49" s="2">
        <v>0</v>
      </c>
      <c r="GJ49" s="2">
        <v>0</v>
      </c>
      <c r="GK49" s="2">
        <v>0</v>
      </c>
      <c r="GL49" s="3">
        <v>1</v>
      </c>
      <c r="GM49" s="2">
        <v>0</v>
      </c>
      <c r="GN49" s="2">
        <v>0</v>
      </c>
      <c r="GO49" s="2">
        <v>0</v>
      </c>
      <c r="GP49" s="2">
        <v>0</v>
      </c>
      <c r="GQ49" s="2">
        <v>0</v>
      </c>
      <c r="GR49" s="2">
        <v>1</v>
      </c>
      <c r="GS49" s="3">
        <v>0</v>
      </c>
      <c r="GT49" s="2">
        <v>0</v>
      </c>
      <c r="GU49" s="2">
        <v>0</v>
      </c>
      <c r="GV49" s="2">
        <v>0</v>
      </c>
      <c r="GW49" s="2">
        <v>0</v>
      </c>
      <c r="GX49" s="2">
        <v>0</v>
      </c>
      <c r="GY49" s="2">
        <v>1</v>
      </c>
      <c r="GZ49" s="3">
        <v>0</v>
      </c>
      <c r="HA49" s="2">
        <v>0</v>
      </c>
      <c r="HB49" s="2">
        <v>0</v>
      </c>
      <c r="HC49" s="2">
        <v>0</v>
      </c>
      <c r="HD49" s="2">
        <v>0</v>
      </c>
      <c r="HE49" s="2">
        <v>0</v>
      </c>
      <c r="HF49" s="2">
        <v>0</v>
      </c>
      <c r="HG49" s="2">
        <v>1</v>
      </c>
      <c r="HH49" s="2">
        <v>0</v>
      </c>
      <c r="HI49" s="2">
        <v>0</v>
      </c>
      <c r="HJ49" s="2">
        <v>0</v>
      </c>
      <c r="HK49" s="2">
        <v>0</v>
      </c>
      <c r="HL49" s="2">
        <v>0</v>
      </c>
      <c r="HM49" s="2">
        <v>0</v>
      </c>
      <c r="HN49" s="2">
        <v>1</v>
      </c>
      <c r="HO49" s="91">
        <v>0</v>
      </c>
      <c r="HP49" s="2">
        <v>0</v>
      </c>
      <c r="HQ49" s="2">
        <v>0</v>
      </c>
      <c r="HR49" s="2">
        <v>0</v>
      </c>
      <c r="HS49" s="2">
        <v>0</v>
      </c>
      <c r="HT49" s="2">
        <v>0</v>
      </c>
      <c r="HU49" s="3">
        <v>1</v>
      </c>
    </row>
    <row r="50" spans="1:229" ht="16.5" thickBot="1">
      <c r="A50" s="2">
        <f t="shared" si="109"/>
        <v>0</v>
      </c>
      <c r="B50" s="2">
        <f t="shared" si="110"/>
        <v>0</v>
      </c>
      <c r="C50" s="2">
        <f t="shared" si="111"/>
        <v>0</v>
      </c>
      <c r="D50" s="2">
        <f t="shared" si="112"/>
        <v>0</v>
      </c>
      <c r="E50" s="2">
        <f t="shared" si="113"/>
        <v>0</v>
      </c>
      <c r="F50" s="2">
        <f t="shared" si="114"/>
        <v>0</v>
      </c>
      <c r="G50" s="2">
        <f t="shared" si="115"/>
        <v>0</v>
      </c>
      <c r="H50" s="242">
        <f t="shared" si="133"/>
        <v>1</v>
      </c>
      <c r="I50" s="242">
        <f t="shared" si="134"/>
        <v>1</v>
      </c>
      <c r="J50" s="242">
        <f t="shared" si="135"/>
        <v>1</v>
      </c>
      <c r="K50" s="242">
        <f t="shared" si="136"/>
        <v>1</v>
      </c>
      <c r="L50" s="242">
        <f t="shared" si="137"/>
        <v>1</v>
      </c>
      <c r="M50" s="242">
        <f t="shared" si="138"/>
        <v>1</v>
      </c>
      <c r="N50" s="242">
        <v>1</v>
      </c>
      <c r="O50" s="100" t="s">
        <v>7637</v>
      </c>
      <c r="P50" s="179">
        <f t="shared" ref="P50:P56" si="139">(SUM(T50:Z50))</f>
        <v>0</v>
      </c>
      <c r="Q50" s="4">
        <v>5</v>
      </c>
      <c r="R50" s="4">
        <v>1</v>
      </c>
      <c r="S50" s="179">
        <f t="shared" si="117"/>
        <v>-5</v>
      </c>
      <c r="AA50" s="2">
        <v>0</v>
      </c>
      <c r="AB50" s="2">
        <v>0</v>
      </c>
      <c r="AC50" s="2">
        <v>1</v>
      </c>
      <c r="AD50" s="2">
        <v>0</v>
      </c>
      <c r="AE50" s="2">
        <v>0</v>
      </c>
      <c r="AF50" s="2">
        <v>0</v>
      </c>
      <c r="AG50" s="3">
        <v>0</v>
      </c>
      <c r="AH50" s="2">
        <v>0</v>
      </c>
      <c r="AI50" s="2">
        <v>0</v>
      </c>
      <c r="AJ50" s="2">
        <v>0</v>
      </c>
      <c r="AK50" s="2">
        <v>0</v>
      </c>
      <c r="AL50" s="2">
        <v>1</v>
      </c>
      <c r="AM50" s="2">
        <v>0</v>
      </c>
      <c r="AN50" s="3">
        <v>0</v>
      </c>
      <c r="AO50" s="2">
        <v>0</v>
      </c>
      <c r="AP50" s="2">
        <v>0</v>
      </c>
      <c r="AQ50" s="2">
        <v>0</v>
      </c>
      <c r="AR50" s="2">
        <v>0</v>
      </c>
      <c r="AS50" s="2">
        <v>1</v>
      </c>
      <c r="AT50" s="2">
        <v>1</v>
      </c>
      <c r="AU50" s="3">
        <v>1</v>
      </c>
      <c r="AV50" s="2">
        <v>0</v>
      </c>
      <c r="AW50" s="2">
        <v>0</v>
      </c>
      <c r="AX50" s="2">
        <v>1</v>
      </c>
      <c r="AY50" s="2">
        <v>1</v>
      </c>
      <c r="AZ50" s="2">
        <v>1</v>
      </c>
      <c r="BA50" s="2">
        <v>1</v>
      </c>
      <c r="BB50" s="3">
        <v>1</v>
      </c>
      <c r="BC50" s="2">
        <v>0</v>
      </c>
      <c r="BD50" s="2">
        <v>0</v>
      </c>
      <c r="BE50" s="2">
        <v>0</v>
      </c>
      <c r="BF50" s="2">
        <v>2</v>
      </c>
      <c r="BG50" s="2">
        <v>1</v>
      </c>
      <c r="BH50" s="2">
        <v>1</v>
      </c>
      <c r="BI50" s="3">
        <v>1</v>
      </c>
      <c r="BJ50" s="2">
        <v>0</v>
      </c>
      <c r="BK50" s="2">
        <v>0</v>
      </c>
      <c r="BL50" s="2">
        <v>0</v>
      </c>
      <c r="BM50" s="2">
        <v>0</v>
      </c>
      <c r="BN50" s="2">
        <v>0</v>
      </c>
      <c r="BO50" s="2">
        <v>1</v>
      </c>
      <c r="BP50" s="3">
        <v>0</v>
      </c>
      <c r="BQ50" s="2">
        <v>0</v>
      </c>
      <c r="BR50" s="2">
        <v>0</v>
      </c>
      <c r="BS50" s="2">
        <v>2</v>
      </c>
      <c r="BT50" s="2">
        <v>2</v>
      </c>
      <c r="BU50" s="2">
        <v>2</v>
      </c>
      <c r="BV50" s="2">
        <v>2</v>
      </c>
      <c r="BW50" s="3">
        <v>2</v>
      </c>
      <c r="BX50" s="2">
        <v>0</v>
      </c>
      <c r="BY50" s="2">
        <v>0</v>
      </c>
      <c r="BZ50" s="2">
        <v>0</v>
      </c>
      <c r="CA50" s="2">
        <v>0</v>
      </c>
      <c r="CB50" s="2">
        <v>0</v>
      </c>
      <c r="CC50" s="2">
        <v>0</v>
      </c>
      <c r="CD50" s="3">
        <v>0</v>
      </c>
      <c r="CE50" s="2">
        <v>0</v>
      </c>
      <c r="CF50" s="2">
        <v>0</v>
      </c>
      <c r="CG50" s="2">
        <v>2</v>
      </c>
      <c r="CH50" s="2">
        <v>2</v>
      </c>
      <c r="CI50" s="2">
        <v>2</v>
      </c>
      <c r="CJ50" s="2">
        <v>0</v>
      </c>
      <c r="CK50" s="3">
        <v>0</v>
      </c>
      <c r="CL50" s="2">
        <v>0</v>
      </c>
      <c r="CM50" s="2">
        <v>0</v>
      </c>
      <c r="CN50" s="2">
        <v>0</v>
      </c>
      <c r="CO50" s="2">
        <v>0</v>
      </c>
      <c r="CP50" s="2">
        <v>0</v>
      </c>
      <c r="CQ50" s="2">
        <v>0</v>
      </c>
      <c r="CR50" s="3">
        <v>0</v>
      </c>
      <c r="CS50" s="2">
        <v>0</v>
      </c>
      <c r="CT50" s="2">
        <v>0</v>
      </c>
      <c r="CU50" s="2">
        <v>0</v>
      </c>
      <c r="CV50" s="2">
        <v>2</v>
      </c>
      <c r="CW50" s="2">
        <v>1</v>
      </c>
      <c r="CX50" s="2">
        <v>1</v>
      </c>
      <c r="CY50" s="3">
        <v>0</v>
      </c>
      <c r="CZ50" s="2">
        <v>0</v>
      </c>
      <c r="DA50" s="2">
        <v>0</v>
      </c>
      <c r="DB50" s="2">
        <v>0</v>
      </c>
      <c r="DC50" s="2">
        <v>1</v>
      </c>
      <c r="DD50" s="2">
        <v>0</v>
      </c>
      <c r="DE50" s="2">
        <v>0</v>
      </c>
      <c r="DF50" s="3">
        <v>0</v>
      </c>
      <c r="DG50" s="2">
        <v>0</v>
      </c>
      <c r="DH50" s="2">
        <v>0</v>
      </c>
      <c r="DI50" s="2">
        <v>0</v>
      </c>
      <c r="DJ50" s="2">
        <v>0</v>
      </c>
      <c r="DK50" s="2">
        <v>0</v>
      </c>
      <c r="DL50" s="2">
        <v>1</v>
      </c>
      <c r="DM50" s="3">
        <v>1</v>
      </c>
      <c r="DN50" s="2">
        <v>0</v>
      </c>
      <c r="DO50" s="2">
        <v>1</v>
      </c>
      <c r="DP50" s="2">
        <v>1</v>
      </c>
      <c r="DQ50" s="2">
        <v>1</v>
      </c>
      <c r="DR50" s="2">
        <v>1</v>
      </c>
      <c r="DS50" s="2">
        <v>1</v>
      </c>
      <c r="DT50" s="3">
        <v>1</v>
      </c>
      <c r="DU50" s="2">
        <v>0</v>
      </c>
      <c r="DV50" s="2">
        <v>0</v>
      </c>
      <c r="DW50" s="2">
        <v>0</v>
      </c>
      <c r="DX50" s="2">
        <v>1</v>
      </c>
      <c r="DY50" s="2">
        <v>1</v>
      </c>
      <c r="DZ50" s="2">
        <v>1</v>
      </c>
      <c r="EA50" s="3">
        <v>0</v>
      </c>
      <c r="EB50" s="2">
        <v>0</v>
      </c>
      <c r="EC50" s="2">
        <v>0</v>
      </c>
      <c r="ED50" s="2">
        <v>0</v>
      </c>
      <c r="EE50" s="2">
        <v>0</v>
      </c>
      <c r="EF50" s="2">
        <v>1</v>
      </c>
      <c r="EG50" s="2">
        <v>0</v>
      </c>
      <c r="EH50" s="3">
        <v>0</v>
      </c>
      <c r="EI50" s="2">
        <v>0</v>
      </c>
      <c r="EJ50" s="2">
        <v>0</v>
      </c>
      <c r="EK50" s="2">
        <v>0</v>
      </c>
      <c r="EL50" s="2">
        <v>0</v>
      </c>
      <c r="EM50" s="2">
        <v>0</v>
      </c>
      <c r="EN50" s="2">
        <v>0</v>
      </c>
      <c r="EO50" s="3">
        <v>0</v>
      </c>
      <c r="EP50" s="2">
        <v>0</v>
      </c>
      <c r="EQ50" s="2">
        <v>0</v>
      </c>
      <c r="ER50" s="2">
        <v>0</v>
      </c>
      <c r="ES50" s="2">
        <v>0</v>
      </c>
      <c r="ET50" s="2">
        <v>0</v>
      </c>
      <c r="EU50" s="2">
        <v>0</v>
      </c>
      <c r="EV50" s="3">
        <v>0</v>
      </c>
      <c r="EW50" s="2">
        <v>0</v>
      </c>
      <c r="EX50" s="2">
        <v>0</v>
      </c>
      <c r="EY50" s="2">
        <v>0</v>
      </c>
      <c r="EZ50" s="2">
        <v>0</v>
      </c>
      <c r="FA50" s="2">
        <v>0</v>
      </c>
      <c r="FB50" s="2">
        <v>0</v>
      </c>
      <c r="FC50" s="3">
        <v>0</v>
      </c>
      <c r="FD50" s="2">
        <v>0</v>
      </c>
      <c r="FE50" s="2">
        <v>0</v>
      </c>
      <c r="FF50" s="2">
        <v>0</v>
      </c>
      <c r="FG50" s="2">
        <v>0</v>
      </c>
      <c r="FH50" s="2">
        <v>0</v>
      </c>
      <c r="FI50" s="2">
        <v>0</v>
      </c>
      <c r="FJ50" s="3">
        <v>0</v>
      </c>
      <c r="FK50" s="2">
        <v>0</v>
      </c>
      <c r="FL50" s="2">
        <v>0</v>
      </c>
      <c r="FM50" s="2">
        <v>0</v>
      </c>
      <c r="FN50" s="2">
        <v>0</v>
      </c>
      <c r="FO50" s="2">
        <v>0</v>
      </c>
      <c r="FP50" s="2">
        <v>0</v>
      </c>
      <c r="FQ50" s="3">
        <v>0</v>
      </c>
      <c r="FR50" s="2">
        <v>0</v>
      </c>
      <c r="FS50" s="2">
        <v>0</v>
      </c>
      <c r="FT50" s="2">
        <v>0</v>
      </c>
      <c r="FU50" s="2">
        <v>0</v>
      </c>
      <c r="FV50" s="2">
        <v>0</v>
      </c>
      <c r="FW50" s="2">
        <v>0</v>
      </c>
      <c r="FX50" s="3">
        <v>0</v>
      </c>
      <c r="FY50" s="2">
        <v>0</v>
      </c>
      <c r="FZ50" s="2">
        <v>0</v>
      </c>
      <c r="GA50" s="2">
        <v>0</v>
      </c>
      <c r="GB50" s="2">
        <v>0</v>
      </c>
      <c r="GC50" s="2">
        <v>0</v>
      </c>
      <c r="GD50" s="2">
        <v>0</v>
      </c>
      <c r="GE50" s="3">
        <v>0</v>
      </c>
      <c r="GF50" s="2">
        <v>0</v>
      </c>
      <c r="GG50" s="2">
        <v>0</v>
      </c>
      <c r="GH50" s="2">
        <v>0</v>
      </c>
      <c r="GI50" s="2">
        <v>0</v>
      </c>
      <c r="GJ50" s="2">
        <v>0</v>
      </c>
      <c r="GK50" s="2">
        <v>0</v>
      </c>
      <c r="GL50" s="3">
        <v>0</v>
      </c>
      <c r="GM50" s="2">
        <v>0</v>
      </c>
      <c r="GN50" s="2">
        <v>0</v>
      </c>
      <c r="GO50" s="2">
        <v>0</v>
      </c>
      <c r="GP50" s="2">
        <v>0</v>
      </c>
      <c r="GQ50" s="2">
        <v>0</v>
      </c>
      <c r="GR50" s="2">
        <v>0</v>
      </c>
      <c r="GS50" s="3">
        <v>0</v>
      </c>
      <c r="GT50" s="2">
        <v>0</v>
      </c>
      <c r="GU50" s="2">
        <v>0</v>
      </c>
      <c r="GV50" s="2">
        <v>0</v>
      </c>
      <c r="GW50" s="2">
        <v>0</v>
      </c>
      <c r="GX50" s="2">
        <v>0</v>
      </c>
      <c r="GY50" s="2">
        <v>0</v>
      </c>
      <c r="GZ50" s="3">
        <v>0</v>
      </c>
      <c r="HA50" s="2">
        <v>0</v>
      </c>
      <c r="HB50" s="2">
        <v>0</v>
      </c>
      <c r="HC50" s="2">
        <v>0</v>
      </c>
      <c r="HD50" s="2">
        <v>0</v>
      </c>
      <c r="HE50" s="2">
        <v>0</v>
      </c>
      <c r="HF50" s="2">
        <v>0</v>
      </c>
      <c r="HG50" s="2">
        <v>0</v>
      </c>
      <c r="HH50" s="2">
        <v>0</v>
      </c>
      <c r="HI50" s="2">
        <v>0</v>
      </c>
      <c r="HJ50" s="2">
        <v>0</v>
      </c>
      <c r="HK50" s="2">
        <v>0</v>
      </c>
      <c r="HL50" s="2">
        <v>0</v>
      </c>
      <c r="HM50" s="2">
        <v>0</v>
      </c>
      <c r="HN50" s="2">
        <v>0</v>
      </c>
      <c r="HO50" s="91">
        <v>0</v>
      </c>
      <c r="HP50" s="2">
        <v>0</v>
      </c>
      <c r="HQ50" s="2">
        <v>0</v>
      </c>
      <c r="HR50" s="2">
        <v>0</v>
      </c>
      <c r="HS50" s="2">
        <v>0</v>
      </c>
      <c r="HT50" s="2">
        <v>0</v>
      </c>
      <c r="HU50" s="3">
        <v>0</v>
      </c>
    </row>
    <row r="51" spans="1:229" s="299" customFormat="1">
      <c r="A51" s="299">
        <f t="shared" si="109"/>
        <v>0</v>
      </c>
      <c r="B51" s="299">
        <f t="shared" si="110"/>
        <v>0</v>
      </c>
      <c r="C51" s="299">
        <f t="shared" si="111"/>
        <v>0</v>
      </c>
      <c r="D51" s="299">
        <f t="shared" si="112"/>
        <v>0</v>
      </c>
      <c r="E51" s="299">
        <f t="shared" si="113"/>
        <v>0</v>
      </c>
      <c r="F51" s="299">
        <f t="shared" si="114"/>
        <v>0</v>
      </c>
      <c r="G51" s="299">
        <f t="shared" si="115"/>
        <v>0</v>
      </c>
      <c r="H51" s="300">
        <f t="shared" si="133"/>
        <v>3</v>
      </c>
      <c r="I51" s="300">
        <f t="shared" si="134"/>
        <v>3</v>
      </c>
      <c r="J51" s="300">
        <f t="shared" si="135"/>
        <v>3</v>
      </c>
      <c r="K51" s="300">
        <f t="shared" si="136"/>
        <v>3</v>
      </c>
      <c r="L51" s="300">
        <f t="shared" si="137"/>
        <v>3</v>
      </c>
      <c r="M51" s="300">
        <f t="shared" si="138"/>
        <v>3</v>
      </c>
      <c r="N51" s="300">
        <v>3</v>
      </c>
      <c r="O51" s="301" t="s">
        <v>9234</v>
      </c>
      <c r="P51" s="302">
        <f t="shared" si="139"/>
        <v>0</v>
      </c>
      <c r="Q51" s="303">
        <v>5</v>
      </c>
      <c r="R51" s="303">
        <v>1</v>
      </c>
      <c r="S51" s="302">
        <f t="shared" si="117"/>
        <v>-5</v>
      </c>
      <c r="Z51" s="304"/>
      <c r="AA51" s="299">
        <v>0</v>
      </c>
      <c r="AB51" s="299">
        <v>0.5</v>
      </c>
      <c r="AC51" s="299">
        <v>1</v>
      </c>
      <c r="AD51" s="299">
        <v>0</v>
      </c>
      <c r="AE51" s="299">
        <v>1</v>
      </c>
      <c r="AF51" s="299">
        <v>0</v>
      </c>
      <c r="AG51" s="304">
        <v>0</v>
      </c>
      <c r="AH51" s="299">
        <v>0</v>
      </c>
      <c r="AI51" s="299">
        <v>0</v>
      </c>
      <c r="AJ51" s="299">
        <v>0</v>
      </c>
      <c r="AK51" s="299">
        <v>1</v>
      </c>
      <c r="AL51" s="299">
        <v>1</v>
      </c>
      <c r="AM51" s="299">
        <v>0</v>
      </c>
      <c r="AN51" s="304">
        <v>1</v>
      </c>
      <c r="AO51" s="299">
        <v>0</v>
      </c>
      <c r="AP51" s="299">
        <v>0</v>
      </c>
      <c r="AQ51" s="299">
        <v>0</v>
      </c>
      <c r="AR51" s="299">
        <v>1</v>
      </c>
      <c r="AS51" s="299">
        <v>0</v>
      </c>
      <c r="AT51" s="299">
        <v>1</v>
      </c>
      <c r="AU51" s="304">
        <v>1</v>
      </c>
      <c r="AV51" s="299">
        <v>1</v>
      </c>
      <c r="AW51" s="299">
        <v>0</v>
      </c>
      <c r="AX51" s="299">
        <v>1</v>
      </c>
      <c r="AY51" s="299">
        <v>1</v>
      </c>
      <c r="AZ51" s="299">
        <v>0</v>
      </c>
      <c r="BA51" s="299">
        <v>1</v>
      </c>
      <c r="BB51" s="304">
        <v>1</v>
      </c>
      <c r="BC51" s="299">
        <v>0</v>
      </c>
      <c r="BD51" s="299">
        <v>0</v>
      </c>
      <c r="BE51" s="299">
        <v>0.5</v>
      </c>
      <c r="BF51" s="299">
        <v>0.5</v>
      </c>
      <c r="BG51" s="299">
        <v>1</v>
      </c>
      <c r="BH51" s="299">
        <v>1</v>
      </c>
      <c r="BI51" s="304">
        <v>1</v>
      </c>
      <c r="BJ51" s="299">
        <v>1</v>
      </c>
      <c r="BK51" s="299">
        <v>0</v>
      </c>
      <c r="BL51" s="299">
        <v>1</v>
      </c>
      <c r="BM51" s="299">
        <v>1</v>
      </c>
      <c r="BN51" s="299">
        <v>2</v>
      </c>
      <c r="BO51" s="299">
        <v>0</v>
      </c>
      <c r="BP51" s="304">
        <v>1</v>
      </c>
      <c r="BQ51" s="299">
        <v>0</v>
      </c>
      <c r="BR51" s="299">
        <v>1</v>
      </c>
      <c r="BS51" s="299">
        <v>1</v>
      </c>
      <c r="BT51" s="299">
        <v>1</v>
      </c>
      <c r="BU51" s="299">
        <v>1</v>
      </c>
      <c r="BV51" s="299">
        <v>1</v>
      </c>
      <c r="BW51" s="304">
        <v>1</v>
      </c>
      <c r="BX51" s="299">
        <v>0</v>
      </c>
      <c r="BY51" s="299">
        <v>0</v>
      </c>
      <c r="BZ51" s="299">
        <v>3</v>
      </c>
      <c r="CA51" s="299">
        <v>0</v>
      </c>
      <c r="CB51" s="299">
        <v>0</v>
      </c>
      <c r="CC51" s="299">
        <v>1</v>
      </c>
      <c r="CD51" s="304">
        <v>1</v>
      </c>
      <c r="CE51" s="299">
        <v>1</v>
      </c>
      <c r="CF51" s="299">
        <v>1</v>
      </c>
      <c r="CG51" s="299">
        <v>1</v>
      </c>
      <c r="CH51" s="299">
        <v>1</v>
      </c>
      <c r="CI51" s="299">
        <v>1</v>
      </c>
      <c r="CJ51" s="299">
        <v>0</v>
      </c>
      <c r="CK51" s="304">
        <v>0</v>
      </c>
      <c r="CL51" s="299">
        <v>0</v>
      </c>
      <c r="CM51" s="299">
        <v>0</v>
      </c>
      <c r="CN51" s="299">
        <v>0</v>
      </c>
      <c r="CO51" s="299">
        <v>1</v>
      </c>
      <c r="CP51" s="299">
        <v>0</v>
      </c>
      <c r="CQ51" s="299">
        <v>1</v>
      </c>
      <c r="CR51" s="304">
        <v>1</v>
      </c>
      <c r="CS51" s="299">
        <v>1</v>
      </c>
      <c r="CT51" s="299">
        <v>1</v>
      </c>
      <c r="CU51" s="299">
        <v>1</v>
      </c>
      <c r="CV51" s="299">
        <v>1</v>
      </c>
      <c r="CW51" s="299">
        <v>1</v>
      </c>
      <c r="CX51" s="299">
        <v>1</v>
      </c>
      <c r="CY51" s="304">
        <v>0</v>
      </c>
      <c r="CZ51" s="299">
        <v>0</v>
      </c>
      <c r="DA51" s="299">
        <v>1</v>
      </c>
      <c r="DB51" s="299">
        <v>0</v>
      </c>
      <c r="DC51" s="299">
        <v>0</v>
      </c>
      <c r="DD51" s="299">
        <v>0</v>
      </c>
      <c r="DE51" s="299">
        <v>1</v>
      </c>
      <c r="DF51" s="304">
        <v>1</v>
      </c>
      <c r="DG51" s="299">
        <v>0</v>
      </c>
      <c r="DH51" s="299">
        <v>0</v>
      </c>
      <c r="DI51" s="299">
        <v>0</v>
      </c>
      <c r="DJ51" s="299">
        <v>3</v>
      </c>
      <c r="DK51" s="299">
        <v>1</v>
      </c>
      <c r="DL51" s="299">
        <v>1</v>
      </c>
      <c r="DM51" s="304">
        <v>1</v>
      </c>
      <c r="DN51" s="299">
        <v>0</v>
      </c>
      <c r="DO51" s="299">
        <v>1</v>
      </c>
      <c r="DP51" s="299">
        <v>1</v>
      </c>
      <c r="DQ51" s="299">
        <v>0</v>
      </c>
      <c r="DR51" s="299">
        <v>1</v>
      </c>
      <c r="DS51" s="299">
        <v>1</v>
      </c>
      <c r="DT51" s="304">
        <v>1</v>
      </c>
      <c r="DU51" s="299">
        <v>1</v>
      </c>
      <c r="DV51" s="299">
        <v>0</v>
      </c>
      <c r="DW51" s="299">
        <v>1</v>
      </c>
      <c r="DX51" s="299">
        <v>0</v>
      </c>
      <c r="DY51" s="299">
        <v>1</v>
      </c>
      <c r="DZ51" s="299">
        <v>1</v>
      </c>
      <c r="EA51" s="304">
        <v>0</v>
      </c>
      <c r="EB51" s="299">
        <v>1</v>
      </c>
      <c r="EC51" s="299">
        <v>1</v>
      </c>
      <c r="ED51" s="299">
        <v>0</v>
      </c>
      <c r="EE51" s="299">
        <v>3</v>
      </c>
      <c r="EF51" s="299">
        <v>0</v>
      </c>
      <c r="EG51" s="299">
        <v>1</v>
      </c>
      <c r="EH51" s="304">
        <v>1</v>
      </c>
      <c r="EI51" s="299">
        <v>0</v>
      </c>
      <c r="EJ51" s="299">
        <v>0</v>
      </c>
      <c r="EK51" s="299">
        <v>0</v>
      </c>
      <c r="EL51" s="299">
        <v>0</v>
      </c>
      <c r="EM51" s="299">
        <v>1</v>
      </c>
      <c r="EN51" s="299">
        <v>1</v>
      </c>
      <c r="EO51" s="304">
        <v>1</v>
      </c>
      <c r="EP51" s="299">
        <v>1</v>
      </c>
      <c r="EQ51" s="299">
        <v>0</v>
      </c>
      <c r="ER51" s="299">
        <v>0</v>
      </c>
      <c r="ES51" s="299">
        <v>0</v>
      </c>
      <c r="ET51" s="299">
        <v>1</v>
      </c>
      <c r="EU51" s="299">
        <v>1</v>
      </c>
      <c r="EV51" s="304">
        <v>0</v>
      </c>
      <c r="EW51" s="299">
        <v>0</v>
      </c>
      <c r="EX51" s="299">
        <v>0</v>
      </c>
      <c r="EY51" s="299">
        <v>1</v>
      </c>
      <c r="EZ51" s="299">
        <v>0</v>
      </c>
      <c r="FA51" s="299">
        <v>1</v>
      </c>
      <c r="FB51" s="299">
        <v>1</v>
      </c>
      <c r="FC51" s="304">
        <v>1</v>
      </c>
      <c r="FD51" s="299">
        <v>0</v>
      </c>
      <c r="FE51" s="299">
        <v>0</v>
      </c>
      <c r="FF51" s="299">
        <v>0</v>
      </c>
      <c r="FG51" s="299">
        <v>0</v>
      </c>
      <c r="FH51" s="299">
        <v>0</v>
      </c>
      <c r="FI51" s="299">
        <v>1</v>
      </c>
      <c r="FJ51" s="304">
        <v>1</v>
      </c>
      <c r="FK51" s="299">
        <v>1</v>
      </c>
      <c r="FL51" s="299">
        <v>1</v>
      </c>
      <c r="FM51" s="299">
        <v>1</v>
      </c>
      <c r="FN51" s="299">
        <v>1</v>
      </c>
      <c r="FO51" s="299">
        <v>1</v>
      </c>
      <c r="FP51" s="299">
        <v>1</v>
      </c>
      <c r="FQ51" s="304">
        <v>1</v>
      </c>
      <c r="FR51" s="299">
        <v>1</v>
      </c>
      <c r="FS51" s="299">
        <v>0.5</v>
      </c>
      <c r="FT51" s="299">
        <v>1</v>
      </c>
      <c r="FU51" s="299">
        <v>1</v>
      </c>
      <c r="FV51" s="299">
        <v>1</v>
      </c>
      <c r="FW51" s="299">
        <v>0</v>
      </c>
      <c r="FX51" s="304">
        <v>1</v>
      </c>
      <c r="FY51" s="299">
        <v>1</v>
      </c>
      <c r="FZ51" s="299">
        <v>1</v>
      </c>
      <c r="GA51" s="299">
        <v>1</v>
      </c>
      <c r="GB51" s="299">
        <v>1</v>
      </c>
      <c r="GC51" s="299">
        <v>1</v>
      </c>
      <c r="GD51" s="299">
        <v>1</v>
      </c>
      <c r="GE51" s="304">
        <v>1</v>
      </c>
      <c r="GF51" s="299">
        <v>1</v>
      </c>
      <c r="GG51" s="299">
        <v>0</v>
      </c>
      <c r="GH51" s="299">
        <v>0</v>
      </c>
      <c r="GI51" s="299">
        <v>1</v>
      </c>
      <c r="GJ51" s="299">
        <v>1</v>
      </c>
      <c r="GK51" s="299">
        <v>1</v>
      </c>
      <c r="GL51" s="304">
        <v>1</v>
      </c>
      <c r="GM51" s="299">
        <v>0</v>
      </c>
      <c r="GN51" s="299">
        <v>0</v>
      </c>
      <c r="GO51" s="299">
        <v>60</v>
      </c>
      <c r="GP51" s="299">
        <v>65</v>
      </c>
      <c r="GQ51" s="299">
        <v>71</v>
      </c>
      <c r="GR51" s="299">
        <v>70</v>
      </c>
      <c r="GS51" s="304">
        <v>60</v>
      </c>
      <c r="GT51" s="299">
        <v>0</v>
      </c>
      <c r="GU51" s="299">
        <v>0</v>
      </c>
      <c r="GV51" s="299">
        <v>50</v>
      </c>
      <c r="GW51" s="299">
        <v>0</v>
      </c>
      <c r="GX51" s="299">
        <v>60</v>
      </c>
      <c r="GY51" s="299">
        <v>60</v>
      </c>
      <c r="GZ51" s="304">
        <v>0</v>
      </c>
      <c r="HA51" s="299">
        <v>0</v>
      </c>
      <c r="HB51" s="299">
        <v>0</v>
      </c>
      <c r="HC51" s="299">
        <v>60</v>
      </c>
      <c r="HD51" s="299">
        <v>60</v>
      </c>
      <c r="HE51" s="299">
        <v>60</v>
      </c>
      <c r="HF51" s="299">
        <v>60</v>
      </c>
      <c r="HG51" s="299">
        <v>0</v>
      </c>
      <c r="HH51" s="299">
        <v>28</v>
      </c>
      <c r="HI51" s="299">
        <v>0</v>
      </c>
      <c r="HJ51" s="299">
        <v>60</v>
      </c>
      <c r="HK51" s="299">
        <v>60</v>
      </c>
      <c r="HL51" s="299">
        <v>60</v>
      </c>
      <c r="HM51" s="299">
        <v>60</v>
      </c>
      <c r="HN51" s="299">
        <v>60</v>
      </c>
      <c r="HO51" s="305">
        <v>0</v>
      </c>
      <c r="HP51" s="299">
        <v>0</v>
      </c>
      <c r="HQ51" s="299">
        <v>60</v>
      </c>
      <c r="HR51" s="299">
        <v>60</v>
      </c>
      <c r="HS51" s="299">
        <v>60</v>
      </c>
      <c r="HT51" s="299">
        <v>60</v>
      </c>
      <c r="HU51" s="304">
        <v>66</v>
      </c>
    </row>
    <row r="52" spans="1:229">
      <c r="A52" s="2">
        <f>T52*N52</f>
        <v>0</v>
      </c>
      <c r="B52" s="2">
        <f>U52*N52</f>
        <v>0</v>
      </c>
      <c r="C52" s="2">
        <f>V52*N52</f>
        <v>0</v>
      </c>
      <c r="D52" s="2">
        <f>W52*N52</f>
        <v>0</v>
      </c>
      <c r="E52" s="2">
        <f>X52*N52</f>
        <v>0</v>
      </c>
      <c r="F52" s="2">
        <f>Y52*N52</f>
        <v>0</v>
      </c>
      <c r="G52" s="2">
        <f>Z52*N52</f>
        <v>0</v>
      </c>
      <c r="H52" s="242">
        <f>N52</f>
        <v>0.5</v>
      </c>
      <c r="I52" s="242">
        <f>N52</f>
        <v>0.5</v>
      </c>
      <c r="J52" s="242">
        <f>N52</f>
        <v>0.5</v>
      </c>
      <c r="K52" s="242">
        <f>N52</f>
        <v>0.5</v>
      </c>
      <c r="L52" s="242">
        <f>N52</f>
        <v>0.5</v>
      </c>
      <c r="M52" s="242">
        <f>N52</f>
        <v>0.5</v>
      </c>
      <c r="N52" s="242">
        <v>0.5</v>
      </c>
      <c r="O52" s="100" t="s">
        <v>7634</v>
      </c>
      <c r="P52" s="179">
        <f>(SUM(T52:Z52))</f>
        <v>0</v>
      </c>
      <c r="Q52" s="4">
        <v>5</v>
      </c>
      <c r="R52" s="4">
        <v>1</v>
      </c>
      <c r="S52" s="179">
        <f>P52-Q52</f>
        <v>-5</v>
      </c>
      <c r="AA52" s="2">
        <v>0</v>
      </c>
      <c r="AB52" s="2">
        <v>0</v>
      </c>
      <c r="AC52" s="2">
        <v>0</v>
      </c>
      <c r="AD52" s="2">
        <v>0</v>
      </c>
      <c r="AE52" s="2">
        <v>0</v>
      </c>
      <c r="AF52" s="2">
        <v>0</v>
      </c>
      <c r="AG52" s="3">
        <v>0</v>
      </c>
      <c r="AH52" s="2">
        <v>0</v>
      </c>
      <c r="AI52" s="2">
        <v>0</v>
      </c>
      <c r="AJ52" s="2">
        <v>0</v>
      </c>
      <c r="AK52" s="2">
        <v>0</v>
      </c>
      <c r="AL52" s="2">
        <v>0</v>
      </c>
      <c r="AM52" s="2">
        <v>0</v>
      </c>
      <c r="AN52" s="3">
        <v>0</v>
      </c>
      <c r="AO52" s="2">
        <v>0</v>
      </c>
      <c r="AP52" s="2">
        <v>0</v>
      </c>
      <c r="AQ52" s="2">
        <v>0</v>
      </c>
      <c r="AR52" s="2">
        <v>1</v>
      </c>
      <c r="AS52" s="2">
        <v>1</v>
      </c>
      <c r="AT52" s="2">
        <v>1</v>
      </c>
      <c r="AU52" s="3">
        <v>1</v>
      </c>
      <c r="AV52" s="2">
        <v>0</v>
      </c>
      <c r="AW52" s="2">
        <v>0</v>
      </c>
      <c r="AX52" s="2">
        <v>0</v>
      </c>
      <c r="AY52" s="2">
        <v>3</v>
      </c>
      <c r="AZ52" s="2">
        <v>0</v>
      </c>
      <c r="BA52" s="2">
        <v>1</v>
      </c>
      <c r="BB52" s="3">
        <v>1</v>
      </c>
      <c r="BC52" s="2">
        <v>0</v>
      </c>
      <c r="BD52" s="2">
        <v>0</v>
      </c>
      <c r="BE52" s="2">
        <v>0</v>
      </c>
      <c r="BF52" s="2">
        <v>2</v>
      </c>
      <c r="BG52" s="2">
        <v>1</v>
      </c>
      <c r="BH52" s="2">
        <v>1</v>
      </c>
      <c r="BI52" s="3">
        <v>1</v>
      </c>
      <c r="BJ52" s="2">
        <v>0</v>
      </c>
      <c r="BK52" s="2">
        <v>0</v>
      </c>
      <c r="BL52" s="2">
        <v>1</v>
      </c>
      <c r="BM52" s="2">
        <v>1</v>
      </c>
      <c r="BN52" s="2">
        <v>1</v>
      </c>
      <c r="BO52" s="2">
        <v>1</v>
      </c>
      <c r="BP52" s="3">
        <v>1</v>
      </c>
      <c r="BQ52" s="2">
        <v>0</v>
      </c>
      <c r="BR52" s="2">
        <v>0</v>
      </c>
      <c r="BS52" s="2">
        <v>0</v>
      </c>
      <c r="BT52" s="2">
        <v>0</v>
      </c>
      <c r="BU52" s="2">
        <v>0</v>
      </c>
      <c r="BV52" s="2">
        <v>0</v>
      </c>
      <c r="BW52" s="3">
        <v>0</v>
      </c>
      <c r="BX52" s="2">
        <v>0</v>
      </c>
      <c r="BY52" s="2">
        <v>0</v>
      </c>
      <c r="BZ52" s="2">
        <v>0</v>
      </c>
      <c r="CA52" s="2">
        <v>0</v>
      </c>
      <c r="CB52" s="2">
        <v>0</v>
      </c>
      <c r="CC52" s="2">
        <v>0</v>
      </c>
      <c r="CD52" s="3">
        <v>0</v>
      </c>
      <c r="CE52" s="2">
        <v>0</v>
      </c>
      <c r="CF52" s="2">
        <v>0</v>
      </c>
      <c r="CG52" s="2">
        <v>0</v>
      </c>
      <c r="CH52" s="2">
        <v>1</v>
      </c>
      <c r="CI52" s="2">
        <v>1</v>
      </c>
      <c r="CJ52" s="2">
        <v>0</v>
      </c>
      <c r="CK52" s="3">
        <v>0</v>
      </c>
      <c r="CL52" s="2">
        <v>0</v>
      </c>
      <c r="CM52" s="2">
        <v>0</v>
      </c>
      <c r="CN52" s="2">
        <v>0</v>
      </c>
      <c r="CO52" s="2">
        <v>0</v>
      </c>
      <c r="CP52" s="2">
        <v>0</v>
      </c>
      <c r="CQ52" s="2">
        <v>0</v>
      </c>
      <c r="CR52" s="3">
        <v>0</v>
      </c>
      <c r="CS52" s="2">
        <v>1</v>
      </c>
      <c r="CT52" s="2">
        <v>1</v>
      </c>
      <c r="CU52" s="2">
        <v>1</v>
      </c>
      <c r="CV52" s="2">
        <v>1</v>
      </c>
      <c r="CW52" s="2">
        <v>1</v>
      </c>
      <c r="CX52" s="2">
        <v>1</v>
      </c>
      <c r="CY52" s="3">
        <v>0</v>
      </c>
      <c r="CZ52" s="2">
        <v>1</v>
      </c>
      <c r="DA52" s="2">
        <v>1</v>
      </c>
      <c r="DB52" s="2">
        <v>1</v>
      </c>
      <c r="DC52" s="2">
        <v>1</v>
      </c>
      <c r="DD52" s="2">
        <v>1</v>
      </c>
      <c r="DE52" s="2">
        <v>1</v>
      </c>
      <c r="DF52" s="3">
        <v>1</v>
      </c>
      <c r="DG52" s="2">
        <v>0</v>
      </c>
      <c r="DH52" s="2">
        <v>0</v>
      </c>
      <c r="DI52" s="2">
        <v>0</v>
      </c>
      <c r="DJ52" s="2">
        <v>0</v>
      </c>
      <c r="DK52" s="2">
        <v>0</v>
      </c>
      <c r="DL52" s="2">
        <v>0</v>
      </c>
      <c r="DM52" s="3">
        <v>1</v>
      </c>
      <c r="DN52" s="2">
        <v>0</v>
      </c>
      <c r="DO52" s="2">
        <v>1</v>
      </c>
      <c r="DP52" s="2">
        <v>1</v>
      </c>
      <c r="DQ52" s="2">
        <v>1</v>
      </c>
      <c r="DR52" s="2">
        <v>1</v>
      </c>
      <c r="DS52" s="2">
        <v>1</v>
      </c>
      <c r="DT52" s="3">
        <v>1</v>
      </c>
      <c r="DU52" s="2">
        <v>1</v>
      </c>
      <c r="DV52" s="2">
        <v>0</v>
      </c>
      <c r="DW52" s="2">
        <v>0</v>
      </c>
      <c r="DX52" s="2">
        <v>1</v>
      </c>
      <c r="DY52" s="2">
        <v>1</v>
      </c>
      <c r="DZ52" s="2">
        <v>1</v>
      </c>
      <c r="EA52" s="3">
        <v>0</v>
      </c>
      <c r="EB52" s="2">
        <v>1</v>
      </c>
      <c r="EC52" s="2">
        <v>1</v>
      </c>
      <c r="ED52" s="2">
        <v>0</v>
      </c>
      <c r="EE52" s="2">
        <v>1</v>
      </c>
      <c r="EF52" s="2">
        <v>1</v>
      </c>
      <c r="EG52" s="2">
        <v>1</v>
      </c>
      <c r="EH52" s="3">
        <v>1</v>
      </c>
      <c r="EI52" s="2">
        <v>0</v>
      </c>
      <c r="EJ52" s="2">
        <v>0</v>
      </c>
      <c r="EK52" s="2">
        <v>0</v>
      </c>
      <c r="EL52" s="2">
        <v>1</v>
      </c>
      <c r="EM52" s="2">
        <v>2</v>
      </c>
      <c r="EN52" s="2">
        <v>1</v>
      </c>
      <c r="EO52" s="3">
        <v>1</v>
      </c>
      <c r="EP52" s="2">
        <v>0</v>
      </c>
      <c r="EQ52" s="2">
        <v>0</v>
      </c>
      <c r="ER52" s="2">
        <v>1</v>
      </c>
      <c r="ES52" s="2">
        <v>0</v>
      </c>
      <c r="ET52" s="2">
        <v>1</v>
      </c>
      <c r="EU52" s="2">
        <v>1</v>
      </c>
      <c r="EV52" s="3">
        <v>1</v>
      </c>
      <c r="EW52" s="2">
        <v>0</v>
      </c>
      <c r="EX52" s="2">
        <v>0</v>
      </c>
      <c r="EY52" s="2">
        <v>1</v>
      </c>
      <c r="EZ52" s="2">
        <v>1</v>
      </c>
      <c r="FA52" s="2">
        <v>1</v>
      </c>
      <c r="FB52" s="2">
        <v>1</v>
      </c>
      <c r="FC52" s="3">
        <v>1</v>
      </c>
      <c r="FD52" s="2">
        <v>0</v>
      </c>
      <c r="FE52" s="2">
        <v>0</v>
      </c>
      <c r="FF52" s="2">
        <v>0</v>
      </c>
      <c r="FG52" s="2">
        <v>0</v>
      </c>
      <c r="FH52" s="2">
        <v>0</v>
      </c>
      <c r="FI52" s="2">
        <v>1</v>
      </c>
      <c r="FJ52" s="3">
        <v>1</v>
      </c>
      <c r="FK52" s="2">
        <v>0</v>
      </c>
      <c r="FL52" s="2">
        <v>1</v>
      </c>
      <c r="FM52" s="2">
        <v>1</v>
      </c>
      <c r="FN52" s="2">
        <v>1</v>
      </c>
      <c r="FO52" s="2">
        <v>1</v>
      </c>
      <c r="FP52" s="2">
        <v>1</v>
      </c>
      <c r="FQ52" s="3">
        <v>1</v>
      </c>
      <c r="FR52" s="2">
        <v>0</v>
      </c>
      <c r="FS52" s="2">
        <v>0</v>
      </c>
      <c r="FT52" s="2">
        <v>1</v>
      </c>
      <c r="FU52" s="2">
        <v>1</v>
      </c>
      <c r="FV52" s="2">
        <v>1</v>
      </c>
      <c r="FW52" s="2">
        <v>1</v>
      </c>
      <c r="FX52" s="3">
        <v>1</v>
      </c>
      <c r="FY52" s="2">
        <v>1</v>
      </c>
      <c r="FZ52" s="2">
        <v>1</v>
      </c>
      <c r="GA52" s="2">
        <v>1</v>
      </c>
      <c r="GB52" s="2">
        <v>1</v>
      </c>
      <c r="GC52" s="2">
        <v>1</v>
      </c>
      <c r="GD52" s="2">
        <v>1</v>
      </c>
      <c r="GE52" s="3">
        <v>1</v>
      </c>
      <c r="GF52" s="2">
        <v>1</v>
      </c>
      <c r="GG52" s="2">
        <v>0</v>
      </c>
      <c r="GH52" s="2">
        <v>0</v>
      </c>
      <c r="GI52" s="2">
        <v>1</v>
      </c>
      <c r="GJ52" s="2">
        <v>1</v>
      </c>
      <c r="GK52" s="2">
        <v>1</v>
      </c>
      <c r="GL52" s="3">
        <v>1</v>
      </c>
      <c r="GM52" s="2">
        <v>0</v>
      </c>
      <c r="GN52" s="2">
        <v>0</v>
      </c>
      <c r="GO52" s="2">
        <v>1</v>
      </c>
      <c r="GP52" s="2">
        <v>1</v>
      </c>
      <c r="GQ52" s="2">
        <v>1</v>
      </c>
      <c r="GR52" s="2">
        <v>1</v>
      </c>
      <c r="GS52" s="3">
        <v>0</v>
      </c>
      <c r="GT52" s="2">
        <v>0</v>
      </c>
      <c r="GU52" s="2">
        <v>0</v>
      </c>
      <c r="GV52" s="2">
        <v>0</v>
      </c>
      <c r="GW52" s="2">
        <v>0</v>
      </c>
      <c r="GX52" s="2">
        <v>0</v>
      </c>
      <c r="GY52" s="2">
        <v>1</v>
      </c>
      <c r="GZ52" s="3">
        <v>0</v>
      </c>
      <c r="HA52" s="2">
        <v>0</v>
      </c>
      <c r="HB52" s="2">
        <v>0</v>
      </c>
      <c r="HC52" s="2">
        <v>1</v>
      </c>
      <c r="HD52" s="2">
        <v>1</v>
      </c>
      <c r="HE52" s="2">
        <v>1</v>
      </c>
      <c r="HF52" s="2">
        <v>1</v>
      </c>
      <c r="HG52" s="2">
        <v>0</v>
      </c>
      <c r="HH52" s="2">
        <v>0</v>
      </c>
      <c r="HI52" s="2">
        <v>0</v>
      </c>
      <c r="HJ52" s="2">
        <v>0</v>
      </c>
      <c r="HK52" s="2">
        <v>0</v>
      </c>
      <c r="HL52" s="2">
        <v>0</v>
      </c>
      <c r="HM52" s="2">
        <v>0</v>
      </c>
      <c r="HN52" s="2">
        <v>1</v>
      </c>
      <c r="HO52" s="91">
        <v>0</v>
      </c>
      <c r="HP52" s="2">
        <v>0</v>
      </c>
      <c r="HQ52" s="2">
        <v>0</v>
      </c>
      <c r="HR52" s="2">
        <v>0</v>
      </c>
      <c r="HS52" s="2">
        <v>0</v>
      </c>
      <c r="HT52" s="2">
        <v>0</v>
      </c>
      <c r="HU52" s="3">
        <v>1</v>
      </c>
    </row>
    <row r="53" spans="1:229">
      <c r="A53" s="2">
        <f t="shared" si="109"/>
        <v>0</v>
      </c>
      <c r="B53" s="2">
        <f t="shared" si="110"/>
        <v>0</v>
      </c>
      <c r="C53" s="2">
        <f t="shared" si="111"/>
        <v>0</v>
      </c>
      <c r="D53" s="2">
        <f t="shared" si="112"/>
        <v>0</v>
      </c>
      <c r="E53" s="2">
        <f t="shared" si="113"/>
        <v>0</v>
      </c>
      <c r="F53" s="2">
        <f t="shared" si="114"/>
        <v>0</v>
      </c>
      <c r="G53" s="2">
        <f t="shared" si="115"/>
        <v>0</v>
      </c>
      <c r="H53" s="242">
        <f t="shared" si="133"/>
        <v>3</v>
      </c>
      <c r="I53" s="242">
        <f t="shared" si="134"/>
        <v>3</v>
      </c>
      <c r="J53" s="242">
        <f t="shared" si="135"/>
        <v>3</v>
      </c>
      <c r="K53" s="242">
        <f t="shared" si="136"/>
        <v>3</v>
      </c>
      <c r="L53" s="242">
        <f t="shared" si="137"/>
        <v>3</v>
      </c>
      <c r="M53" s="242">
        <f t="shared" si="138"/>
        <v>3</v>
      </c>
      <c r="N53" s="242">
        <v>3</v>
      </c>
      <c r="O53" s="100" t="s">
        <v>7646</v>
      </c>
      <c r="P53" s="179">
        <f t="shared" si="139"/>
        <v>0</v>
      </c>
      <c r="Q53" s="4">
        <v>1</v>
      </c>
      <c r="R53" s="4">
        <v>1</v>
      </c>
      <c r="S53" s="179">
        <f t="shared" si="117"/>
        <v>-1</v>
      </c>
      <c r="AA53" s="2">
        <v>0</v>
      </c>
      <c r="AB53" s="2">
        <v>0</v>
      </c>
      <c r="AC53" s="2">
        <v>0</v>
      </c>
      <c r="AD53" s="2">
        <v>0</v>
      </c>
      <c r="AE53" s="2">
        <v>0</v>
      </c>
      <c r="AF53" s="2">
        <v>0</v>
      </c>
      <c r="AG53" s="3">
        <v>0</v>
      </c>
      <c r="AH53" s="2">
        <v>0</v>
      </c>
      <c r="AI53" s="2">
        <v>0</v>
      </c>
      <c r="AJ53" s="2">
        <v>0</v>
      </c>
      <c r="AK53" s="2">
        <v>0</v>
      </c>
      <c r="AL53" s="2">
        <v>0</v>
      </c>
      <c r="AM53" s="2">
        <v>0</v>
      </c>
      <c r="AN53" s="3">
        <v>0</v>
      </c>
      <c r="AO53" s="2">
        <v>0</v>
      </c>
      <c r="AP53" s="2">
        <v>0</v>
      </c>
      <c r="AQ53" s="2">
        <v>0</v>
      </c>
      <c r="AR53" s="2">
        <v>0</v>
      </c>
      <c r="AS53" s="2">
        <v>0</v>
      </c>
      <c r="AT53" s="2">
        <v>0</v>
      </c>
      <c r="AU53" s="3">
        <v>0</v>
      </c>
      <c r="AV53" s="2">
        <v>0</v>
      </c>
      <c r="AW53" s="2">
        <v>0</v>
      </c>
      <c r="AX53" s="2">
        <v>1</v>
      </c>
      <c r="AY53" s="2">
        <v>0</v>
      </c>
      <c r="AZ53" s="2">
        <v>0</v>
      </c>
      <c r="BA53" s="2">
        <v>0</v>
      </c>
      <c r="BB53" s="3">
        <v>0</v>
      </c>
      <c r="BC53" s="2">
        <v>0</v>
      </c>
      <c r="BD53" s="2">
        <v>0</v>
      </c>
      <c r="BE53" s="2">
        <v>0</v>
      </c>
      <c r="BF53" s="2">
        <v>0</v>
      </c>
      <c r="BG53" s="2">
        <v>0</v>
      </c>
      <c r="BH53" s="2">
        <v>0</v>
      </c>
      <c r="BI53" s="3">
        <v>0</v>
      </c>
      <c r="BJ53" s="2">
        <v>0</v>
      </c>
      <c r="BK53" s="2">
        <v>0</v>
      </c>
      <c r="BL53" s="2">
        <v>0</v>
      </c>
      <c r="BM53" s="2">
        <v>0</v>
      </c>
      <c r="BN53" s="2">
        <v>0</v>
      </c>
      <c r="BO53" s="2">
        <v>0</v>
      </c>
      <c r="BP53" s="3">
        <v>1</v>
      </c>
      <c r="BQ53" s="2">
        <v>0</v>
      </c>
      <c r="BR53" s="2">
        <v>0</v>
      </c>
      <c r="BS53" s="2">
        <v>0</v>
      </c>
      <c r="BT53" s="2">
        <v>0</v>
      </c>
      <c r="BU53" s="2">
        <v>0</v>
      </c>
      <c r="BV53" s="2">
        <v>0</v>
      </c>
      <c r="BW53" s="3">
        <v>0</v>
      </c>
      <c r="BX53" s="2">
        <v>0</v>
      </c>
      <c r="BY53" s="2">
        <v>0</v>
      </c>
      <c r="BZ53" s="2">
        <v>0</v>
      </c>
      <c r="CA53" s="2">
        <v>0</v>
      </c>
      <c r="CB53" s="2">
        <v>0</v>
      </c>
      <c r="CC53" s="2">
        <v>0</v>
      </c>
      <c r="CD53" s="3">
        <v>0</v>
      </c>
      <c r="CE53" s="2">
        <v>30</v>
      </c>
      <c r="CF53" s="2">
        <v>30</v>
      </c>
      <c r="CG53" s="2">
        <v>30</v>
      </c>
      <c r="CH53" s="2">
        <v>15</v>
      </c>
      <c r="CI53" s="2">
        <v>40</v>
      </c>
      <c r="CJ53" s="2">
        <v>0</v>
      </c>
      <c r="CK53" s="3">
        <v>0</v>
      </c>
      <c r="CL53" s="2">
        <v>0</v>
      </c>
      <c r="CM53" s="2">
        <v>0</v>
      </c>
      <c r="CN53" s="2">
        <v>0</v>
      </c>
      <c r="CO53" s="2">
        <v>20</v>
      </c>
      <c r="CP53" s="2">
        <v>20</v>
      </c>
      <c r="CQ53" s="2">
        <v>30</v>
      </c>
      <c r="CR53" s="3">
        <v>20</v>
      </c>
      <c r="CS53" s="2">
        <v>20</v>
      </c>
      <c r="CT53" s="2">
        <v>60</v>
      </c>
      <c r="CU53" s="2">
        <v>30</v>
      </c>
      <c r="CV53" s="2">
        <v>30</v>
      </c>
      <c r="CW53" s="2">
        <v>20</v>
      </c>
      <c r="CX53" s="2">
        <v>12</v>
      </c>
      <c r="CY53" s="3">
        <v>0</v>
      </c>
      <c r="CZ53" s="2">
        <v>0</v>
      </c>
      <c r="DA53" s="2">
        <v>0</v>
      </c>
      <c r="DB53" s="2">
        <v>30</v>
      </c>
      <c r="DC53" s="2">
        <v>17</v>
      </c>
      <c r="DD53" s="2">
        <v>30</v>
      </c>
      <c r="DE53" s="2">
        <v>15</v>
      </c>
      <c r="DF53" s="3">
        <v>12</v>
      </c>
      <c r="DG53" s="2">
        <v>0</v>
      </c>
      <c r="DH53" s="2">
        <v>0</v>
      </c>
      <c r="DI53" s="2">
        <v>0</v>
      </c>
      <c r="DJ53" s="2">
        <v>30</v>
      </c>
      <c r="DK53" s="2">
        <v>20</v>
      </c>
      <c r="DL53" s="2">
        <v>15</v>
      </c>
      <c r="DM53" s="3">
        <v>19</v>
      </c>
      <c r="DN53" s="2">
        <v>30</v>
      </c>
      <c r="DO53" s="2">
        <v>30</v>
      </c>
      <c r="DP53" s="2">
        <v>14</v>
      </c>
      <c r="DQ53" s="2">
        <v>30</v>
      </c>
      <c r="DR53" s="2">
        <v>30</v>
      </c>
      <c r="DS53" s="2">
        <v>30</v>
      </c>
      <c r="DT53" s="3">
        <v>30</v>
      </c>
      <c r="DU53" s="2">
        <v>30</v>
      </c>
      <c r="DV53" s="2">
        <v>0</v>
      </c>
      <c r="DW53" s="2">
        <v>0</v>
      </c>
      <c r="DX53" s="2">
        <v>12</v>
      </c>
      <c r="DY53" s="2">
        <v>10</v>
      </c>
      <c r="DZ53" s="2">
        <v>8</v>
      </c>
      <c r="EA53" s="3">
        <v>12</v>
      </c>
      <c r="EB53" s="2">
        <v>20</v>
      </c>
      <c r="EC53" s="2">
        <v>25</v>
      </c>
      <c r="ED53" s="2">
        <v>30</v>
      </c>
      <c r="EE53" s="2">
        <v>30</v>
      </c>
      <c r="EF53" s="2">
        <v>32</v>
      </c>
      <c r="EG53" s="2">
        <v>12</v>
      </c>
      <c r="EH53" s="3">
        <v>7</v>
      </c>
      <c r="EI53" s="2">
        <v>0</v>
      </c>
      <c r="EJ53" s="2">
        <v>0</v>
      </c>
      <c r="EK53" s="2">
        <v>0</v>
      </c>
      <c r="EL53" s="2">
        <v>0</v>
      </c>
      <c r="EM53" s="2">
        <v>51</v>
      </c>
      <c r="EN53" s="2">
        <v>30</v>
      </c>
      <c r="EO53" s="3">
        <v>14</v>
      </c>
      <c r="EP53" s="2">
        <v>20</v>
      </c>
      <c r="EQ53" s="2">
        <v>40</v>
      </c>
      <c r="ER53" s="2">
        <v>15</v>
      </c>
      <c r="ES53" s="2">
        <v>0</v>
      </c>
      <c r="ET53" s="2">
        <v>10</v>
      </c>
      <c r="EU53" s="2">
        <v>7</v>
      </c>
      <c r="EV53" s="3">
        <v>16</v>
      </c>
      <c r="EW53" s="2">
        <v>0</v>
      </c>
      <c r="EX53" s="2">
        <v>0</v>
      </c>
      <c r="EY53" s="2">
        <v>20</v>
      </c>
      <c r="EZ53" s="2">
        <v>20</v>
      </c>
      <c r="FA53" s="2">
        <v>20</v>
      </c>
      <c r="FB53" s="2">
        <v>34</v>
      </c>
      <c r="FC53" s="3">
        <v>10</v>
      </c>
      <c r="FD53" s="2">
        <v>0</v>
      </c>
      <c r="FE53" s="2">
        <v>0</v>
      </c>
      <c r="FF53" s="2">
        <v>0</v>
      </c>
      <c r="FG53" s="2">
        <v>0</v>
      </c>
      <c r="FH53" s="2">
        <v>0</v>
      </c>
      <c r="FI53" s="2">
        <v>12</v>
      </c>
      <c r="FJ53" s="3">
        <v>20</v>
      </c>
      <c r="FK53" s="2">
        <v>20</v>
      </c>
      <c r="FL53" s="2">
        <v>40</v>
      </c>
      <c r="FM53" s="2">
        <v>35</v>
      </c>
      <c r="FN53" s="2">
        <v>20</v>
      </c>
      <c r="FO53" s="2">
        <v>14</v>
      </c>
      <c r="FP53" s="2">
        <v>12</v>
      </c>
      <c r="FQ53" s="3">
        <v>20</v>
      </c>
      <c r="FR53" s="2">
        <v>25</v>
      </c>
      <c r="FS53" s="2">
        <v>25</v>
      </c>
      <c r="FT53" s="2">
        <v>30</v>
      </c>
      <c r="FU53" s="2">
        <v>32</v>
      </c>
      <c r="FV53" s="2">
        <v>15</v>
      </c>
      <c r="FW53" s="2">
        <v>24</v>
      </c>
      <c r="FX53" s="3">
        <v>12</v>
      </c>
      <c r="FY53" s="2">
        <v>8</v>
      </c>
      <c r="FZ53" s="2">
        <v>42</v>
      </c>
      <c r="GA53" s="2">
        <v>16</v>
      </c>
      <c r="GB53" s="2">
        <v>14</v>
      </c>
      <c r="GC53" s="2">
        <v>0</v>
      </c>
      <c r="GD53" s="2">
        <v>19</v>
      </c>
      <c r="GE53" s="3">
        <v>7</v>
      </c>
      <c r="GF53" s="2">
        <v>45</v>
      </c>
      <c r="GG53" s="2">
        <v>22</v>
      </c>
      <c r="GH53" s="2">
        <v>14</v>
      </c>
      <c r="GI53" s="2">
        <v>3.5</v>
      </c>
      <c r="GJ53" s="2">
        <v>17</v>
      </c>
      <c r="GK53" s="2">
        <v>17</v>
      </c>
      <c r="GL53" s="3">
        <v>7</v>
      </c>
      <c r="GM53" s="2">
        <v>40</v>
      </c>
      <c r="GN53" s="2">
        <v>32</v>
      </c>
      <c r="GO53" s="2">
        <v>14</v>
      </c>
      <c r="GP53" s="2">
        <v>20</v>
      </c>
      <c r="GQ53" s="2">
        <v>15</v>
      </c>
      <c r="GR53" s="2">
        <v>20</v>
      </c>
      <c r="GS53" s="3">
        <v>14</v>
      </c>
      <c r="GT53" s="2">
        <v>12</v>
      </c>
      <c r="GU53" s="2">
        <v>55</v>
      </c>
      <c r="GV53" s="2">
        <v>68</v>
      </c>
      <c r="GW53" s="2">
        <v>65</v>
      </c>
      <c r="GX53" s="2">
        <v>17</v>
      </c>
      <c r="GY53" s="2">
        <v>15</v>
      </c>
      <c r="GZ53" s="3">
        <v>50</v>
      </c>
      <c r="HA53" s="2">
        <v>55</v>
      </c>
      <c r="HB53" s="2">
        <v>21</v>
      </c>
      <c r="HC53" s="2">
        <v>24</v>
      </c>
      <c r="HD53" s="2">
        <v>15</v>
      </c>
      <c r="HE53" s="2">
        <v>20</v>
      </c>
      <c r="HF53" s="2">
        <v>28.5</v>
      </c>
      <c r="HG53" s="2">
        <v>18</v>
      </c>
      <c r="HH53" s="2">
        <v>30</v>
      </c>
      <c r="HI53" s="2">
        <v>6</v>
      </c>
      <c r="HJ53" s="2">
        <v>30</v>
      </c>
      <c r="HK53" s="2">
        <v>20</v>
      </c>
      <c r="HL53" s="2">
        <v>12</v>
      </c>
      <c r="HM53" s="2">
        <v>14</v>
      </c>
      <c r="HN53" s="2">
        <v>10.5</v>
      </c>
      <c r="HO53" s="91">
        <v>5</v>
      </c>
      <c r="HP53" s="2">
        <v>12</v>
      </c>
      <c r="HQ53" s="2">
        <v>20</v>
      </c>
      <c r="HR53" s="2">
        <v>13</v>
      </c>
      <c r="HS53" s="2">
        <v>19</v>
      </c>
      <c r="HT53" s="2">
        <v>17</v>
      </c>
      <c r="HU53" s="3">
        <v>27</v>
      </c>
    </row>
    <row r="54" spans="1:229">
      <c r="A54" s="2">
        <f t="shared" si="109"/>
        <v>0</v>
      </c>
      <c r="B54" s="2">
        <f t="shared" si="110"/>
        <v>0</v>
      </c>
      <c r="C54" s="2">
        <f t="shared" si="111"/>
        <v>0</v>
      </c>
      <c r="D54" s="2">
        <f t="shared" si="112"/>
        <v>0</v>
      </c>
      <c r="E54" s="2">
        <f t="shared" si="113"/>
        <v>0</v>
      </c>
      <c r="F54" s="2">
        <f t="shared" si="114"/>
        <v>0</v>
      </c>
      <c r="G54" s="2">
        <f t="shared" si="115"/>
        <v>0</v>
      </c>
      <c r="H54" s="242">
        <f t="shared" si="133"/>
        <v>1</v>
      </c>
      <c r="I54" s="242">
        <f t="shared" si="134"/>
        <v>1</v>
      </c>
      <c r="J54" s="242">
        <f t="shared" si="135"/>
        <v>1</v>
      </c>
      <c r="K54" s="242">
        <f t="shared" si="136"/>
        <v>1</v>
      </c>
      <c r="L54" s="242">
        <f t="shared" si="137"/>
        <v>1</v>
      </c>
      <c r="M54" s="242">
        <f t="shared" si="138"/>
        <v>1</v>
      </c>
      <c r="N54" s="242">
        <v>1</v>
      </c>
      <c r="O54" s="100" t="s">
        <v>7627</v>
      </c>
      <c r="P54" s="179">
        <f t="shared" si="139"/>
        <v>0</v>
      </c>
      <c r="Q54" s="4">
        <v>5</v>
      </c>
      <c r="R54" s="4">
        <v>1</v>
      </c>
      <c r="S54" s="179">
        <f t="shared" si="117"/>
        <v>-5</v>
      </c>
      <c r="AA54" s="2">
        <v>0</v>
      </c>
      <c r="AB54" s="2">
        <v>0</v>
      </c>
      <c r="AC54" s="2">
        <v>1</v>
      </c>
      <c r="AD54" s="2">
        <v>0</v>
      </c>
      <c r="AE54" s="2">
        <v>0</v>
      </c>
      <c r="AF54" s="2">
        <v>0</v>
      </c>
      <c r="AG54" s="3">
        <v>0</v>
      </c>
      <c r="AH54" s="2">
        <v>0</v>
      </c>
      <c r="AI54" s="2">
        <v>0</v>
      </c>
      <c r="AJ54" s="2">
        <v>0</v>
      </c>
      <c r="AK54" s="2">
        <v>1</v>
      </c>
      <c r="AL54" s="2">
        <v>1</v>
      </c>
      <c r="AM54" s="2">
        <v>0</v>
      </c>
      <c r="AN54" s="3">
        <v>1</v>
      </c>
      <c r="AO54" s="2">
        <v>0</v>
      </c>
      <c r="AP54" s="2">
        <v>0</v>
      </c>
      <c r="AQ54" s="2">
        <v>0</v>
      </c>
      <c r="AR54" s="2">
        <v>1</v>
      </c>
      <c r="AS54" s="2">
        <v>1</v>
      </c>
      <c r="AT54" s="2">
        <v>1</v>
      </c>
      <c r="AU54" s="3">
        <v>1</v>
      </c>
      <c r="AV54" s="2">
        <v>0</v>
      </c>
      <c r="AW54" s="2">
        <v>0</v>
      </c>
      <c r="AX54" s="2">
        <v>1</v>
      </c>
      <c r="AY54" s="2">
        <v>1</v>
      </c>
      <c r="AZ54" s="2">
        <v>1</v>
      </c>
      <c r="BA54" s="2">
        <v>1</v>
      </c>
      <c r="BB54" s="3">
        <v>1</v>
      </c>
      <c r="BC54" s="2">
        <v>0</v>
      </c>
      <c r="BD54" s="2">
        <v>0</v>
      </c>
      <c r="BE54" s="2">
        <v>1</v>
      </c>
      <c r="BF54" s="2">
        <v>1</v>
      </c>
      <c r="BG54" s="2">
        <v>1</v>
      </c>
      <c r="BH54" s="2">
        <v>1</v>
      </c>
      <c r="BI54" s="3">
        <v>1</v>
      </c>
      <c r="BJ54" s="2">
        <v>0</v>
      </c>
      <c r="BK54" s="2">
        <v>0</v>
      </c>
      <c r="BL54" s="2">
        <v>1</v>
      </c>
      <c r="BM54" s="2">
        <v>1</v>
      </c>
      <c r="BN54" s="2">
        <v>1</v>
      </c>
      <c r="BO54" s="2">
        <v>1</v>
      </c>
      <c r="BP54" s="3">
        <v>1</v>
      </c>
      <c r="BQ54" s="2">
        <v>0</v>
      </c>
      <c r="BR54" s="2">
        <v>0</v>
      </c>
      <c r="BS54" s="2">
        <v>3</v>
      </c>
      <c r="BT54" s="2">
        <v>3</v>
      </c>
      <c r="BU54" s="2">
        <v>3</v>
      </c>
      <c r="BV54" s="2">
        <v>3</v>
      </c>
      <c r="BW54" s="3">
        <v>3</v>
      </c>
      <c r="BX54" s="2">
        <v>0</v>
      </c>
      <c r="BY54" s="2">
        <v>0</v>
      </c>
      <c r="BZ54" s="2">
        <v>3</v>
      </c>
      <c r="CA54" s="2">
        <v>0</v>
      </c>
      <c r="CB54" s="2">
        <v>0</v>
      </c>
      <c r="CC54" s="2">
        <v>3</v>
      </c>
      <c r="CD54" s="3">
        <v>3</v>
      </c>
      <c r="CE54" s="2">
        <v>0</v>
      </c>
      <c r="CF54" s="2">
        <v>1</v>
      </c>
      <c r="CG54" s="2">
        <v>0</v>
      </c>
      <c r="CH54" s="2">
        <v>1</v>
      </c>
      <c r="CI54" s="2">
        <v>1</v>
      </c>
      <c r="CJ54" s="2">
        <v>0</v>
      </c>
      <c r="CK54" s="3">
        <v>0</v>
      </c>
      <c r="CL54" s="2">
        <v>0</v>
      </c>
      <c r="CM54" s="2">
        <v>0</v>
      </c>
      <c r="CN54" s="2">
        <v>0</v>
      </c>
      <c r="CO54" s="2">
        <v>1</v>
      </c>
      <c r="CP54" s="2">
        <v>1</v>
      </c>
      <c r="CQ54" s="2">
        <v>1</v>
      </c>
      <c r="CR54" s="3">
        <v>1</v>
      </c>
      <c r="CS54" s="2">
        <v>1</v>
      </c>
      <c r="CT54" s="2">
        <v>0</v>
      </c>
      <c r="CU54" s="2">
        <v>0</v>
      </c>
      <c r="CV54" s="2">
        <v>1</v>
      </c>
      <c r="CW54" s="2">
        <v>1</v>
      </c>
      <c r="CX54" s="2">
        <v>1</v>
      </c>
      <c r="CY54" s="3">
        <v>0</v>
      </c>
      <c r="CZ54" s="2">
        <v>0</v>
      </c>
      <c r="DA54" s="2">
        <v>1</v>
      </c>
      <c r="DB54" s="2">
        <v>0</v>
      </c>
      <c r="DC54" s="2">
        <v>1</v>
      </c>
      <c r="DD54" s="2">
        <v>1</v>
      </c>
      <c r="DE54" s="2">
        <v>1</v>
      </c>
      <c r="DF54" s="3">
        <v>1</v>
      </c>
      <c r="DG54" s="2">
        <v>0</v>
      </c>
      <c r="DH54" s="2">
        <v>0</v>
      </c>
      <c r="DI54" s="2">
        <v>1</v>
      </c>
      <c r="DJ54" s="2">
        <v>0</v>
      </c>
      <c r="DK54" s="2">
        <v>1</v>
      </c>
      <c r="DL54" s="2">
        <v>1</v>
      </c>
      <c r="DM54" s="3">
        <v>1</v>
      </c>
      <c r="DN54" s="2">
        <v>1</v>
      </c>
      <c r="DO54" s="2">
        <v>1</v>
      </c>
      <c r="DP54" s="2">
        <v>1</v>
      </c>
      <c r="DQ54" s="2">
        <v>1</v>
      </c>
      <c r="DR54" s="2">
        <v>1</v>
      </c>
      <c r="DS54" s="2">
        <v>1</v>
      </c>
      <c r="DT54" s="3">
        <v>1</v>
      </c>
      <c r="DU54" s="2">
        <v>0</v>
      </c>
      <c r="DV54" s="2">
        <v>0</v>
      </c>
      <c r="DW54" s="2">
        <v>1</v>
      </c>
      <c r="DX54" s="2">
        <v>1</v>
      </c>
      <c r="DY54" s="2">
        <v>1</v>
      </c>
      <c r="DZ54" s="2">
        <v>1</v>
      </c>
      <c r="EA54" s="3">
        <v>1</v>
      </c>
      <c r="EB54" s="2">
        <v>1</v>
      </c>
      <c r="EC54" s="2">
        <v>1</v>
      </c>
      <c r="ED54" s="2">
        <v>0</v>
      </c>
      <c r="EE54" s="2">
        <v>1</v>
      </c>
      <c r="EF54" s="2">
        <v>1</v>
      </c>
      <c r="EG54" s="2">
        <v>1</v>
      </c>
      <c r="EH54" s="3">
        <v>1</v>
      </c>
      <c r="EI54" s="2">
        <v>0</v>
      </c>
      <c r="EJ54" s="2">
        <v>0</v>
      </c>
      <c r="EK54" s="2">
        <v>0</v>
      </c>
      <c r="EL54" s="2">
        <v>2</v>
      </c>
      <c r="EM54" s="2">
        <v>2</v>
      </c>
      <c r="EN54" s="2">
        <v>2</v>
      </c>
      <c r="EO54" s="3">
        <v>2</v>
      </c>
      <c r="EP54" s="2">
        <v>0</v>
      </c>
      <c r="EQ54" s="2">
        <v>2</v>
      </c>
      <c r="ER54" s="2">
        <v>1</v>
      </c>
      <c r="ES54" s="2">
        <v>1</v>
      </c>
      <c r="ET54" s="2">
        <v>2</v>
      </c>
      <c r="EU54" s="2">
        <v>2</v>
      </c>
      <c r="EV54" s="3">
        <v>2</v>
      </c>
      <c r="EW54" s="2">
        <v>0</v>
      </c>
      <c r="EX54" s="2">
        <v>0</v>
      </c>
      <c r="EY54" s="2">
        <v>0</v>
      </c>
      <c r="EZ54" s="2">
        <v>2</v>
      </c>
      <c r="FA54" s="2">
        <v>2</v>
      </c>
      <c r="FB54" s="2">
        <v>2</v>
      </c>
      <c r="FC54" s="3">
        <v>2</v>
      </c>
      <c r="FD54" s="2">
        <v>0</v>
      </c>
      <c r="FE54" s="2">
        <v>0</v>
      </c>
      <c r="FF54" s="2">
        <v>0</v>
      </c>
      <c r="FG54" s="2">
        <v>0</v>
      </c>
      <c r="FH54" s="2">
        <v>0</v>
      </c>
      <c r="FI54" s="2">
        <v>2</v>
      </c>
      <c r="FJ54" s="3">
        <v>2</v>
      </c>
      <c r="FK54" s="2">
        <v>0</v>
      </c>
      <c r="FL54" s="2">
        <v>2</v>
      </c>
      <c r="FM54" s="2">
        <v>2</v>
      </c>
      <c r="FN54" s="2">
        <v>1</v>
      </c>
      <c r="FO54" s="2">
        <v>2</v>
      </c>
      <c r="FP54" s="2">
        <v>2</v>
      </c>
      <c r="FQ54" s="3">
        <v>2</v>
      </c>
      <c r="FR54" s="2">
        <v>0</v>
      </c>
      <c r="FS54" s="2">
        <v>0</v>
      </c>
      <c r="FT54" s="2">
        <v>0</v>
      </c>
      <c r="FU54" s="2">
        <v>0</v>
      </c>
      <c r="FV54" s="2">
        <v>0</v>
      </c>
      <c r="FW54" s="2">
        <v>0</v>
      </c>
      <c r="FX54" s="3">
        <v>0</v>
      </c>
      <c r="FY54" s="2">
        <v>0</v>
      </c>
      <c r="FZ54" s="2">
        <v>0</v>
      </c>
      <c r="GA54" s="2">
        <v>0</v>
      </c>
      <c r="GB54" s="2">
        <v>0</v>
      </c>
      <c r="GC54" s="2">
        <v>0</v>
      </c>
      <c r="GD54" s="2">
        <v>0</v>
      </c>
      <c r="GE54" s="3">
        <v>0</v>
      </c>
      <c r="GF54" s="2">
        <v>0</v>
      </c>
      <c r="GG54" s="2">
        <v>0</v>
      </c>
      <c r="GH54" s="2">
        <v>0</v>
      </c>
      <c r="GI54" s="2">
        <v>0</v>
      </c>
      <c r="GJ54" s="2">
        <v>0</v>
      </c>
      <c r="GK54" s="2">
        <v>0</v>
      </c>
      <c r="GL54" s="3">
        <v>0</v>
      </c>
      <c r="GM54" s="2">
        <v>0</v>
      </c>
      <c r="GN54" s="2">
        <v>0</v>
      </c>
      <c r="GO54" s="2">
        <v>0</v>
      </c>
      <c r="GP54" s="2">
        <v>0</v>
      </c>
      <c r="GQ54" s="2">
        <v>0</v>
      </c>
      <c r="GR54" s="2">
        <v>0</v>
      </c>
      <c r="GS54" s="3">
        <v>0</v>
      </c>
      <c r="GT54" s="2">
        <v>0</v>
      </c>
      <c r="GU54" s="2">
        <v>0</v>
      </c>
      <c r="GV54" s="2">
        <v>0</v>
      </c>
      <c r="GW54" s="2">
        <v>0</v>
      </c>
      <c r="GX54" s="2">
        <v>0</v>
      </c>
      <c r="GY54" s="2">
        <v>0</v>
      </c>
      <c r="GZ54" s="3">
        <v>0</v>
      </c>
      <c r="HA54" s="2">
        <v>0</v>
      </c>
      <c r="HB54" s="2">
        <v>0</v>
      </c>
      <c r="HC54" s="2">
        <v>0</v>
      </c>
      <c r="HD54" s="2">
        <v>0</v>
      </c>
      <c r="HE54" s="2">
        <v>0</v>
      </c>
      <c r="HF54" s="2">
        <v>0</v>
      </c>
      <c r="HG54" s="2">
        <v>0</v>
      </c>
      <c r="HH54" s="2">
        <v>0</v>
      </c>
      <c r="HI54" s="2">
        <v>0</v>
      </c>
      <c r="HJ54" s="2">
        <v>0</v>
      </c>
      <c r="HK54" s="2">
        <v>0</v>
      </c>
      <c r="HL54" s="2">
        <v>0</v>
      </c>
      <c r="HM54" s="2">
        <v>0</v>
      </c>
      <c r="HN54" s="2">
        <v>0</v>
      </c>
      <c r="HO54" s="91">
        <v>0</v>
      </c>
      <c r="HP54" s="2">
        <v>0</v>
      </c>
      <c r="HQ54" s="2">
        <v>0</v>
      </c>
      <c r="HR54" s="2">
        <v>0</v>
      </c>
      <c r="HS54" s="2">
        <v>0</v>
      </c>
      <c r="HT54" s="2">
        <v>0</v>
      </c>
      <c r="HU54" s="3">
        <v>0</v>
      </c>
    </row>
    <row r="55" spans="1:229">
      <c r="A55" s="2">
        <f t="shared" si="109"/>
        <v>0</v>
      </c>
      <c r="B55" s="2">
        <f t="shared" si="110"/>
        <v>0</v>
      </c>
      <c r="C55" s="2">
        <f t="shared" si="111"/>
        <v>0</v>
      </c>
      <c r="D55" s="2">
        <f t="shared" si="112"/>
        <v>0</v>
      </c>
      <c r="E55" s="2">
        <f t="shared" si="113"/>
        <v>0</v>
      </c>
      <c r="F55" s="2">
        <f t="shared" si="114"/>
        <v>0</v>
      </c>
      <c r="G55" s="2">
        <f t="shared" si="115"/>
        <v>0</v>
      </c>
      <c r="H55" s="242">
        <f t="shared" si="133"/>
        <v>0.5</v>
      </c>
      <c r="I55" s="242">
        <f t="shared" si="134"/>
        <v>0.5</v>
      </c>
      <c r="J55" s="242">
        <f t="shared" si="135"/>
        <v>0.5</v>
      </c>
      <c r="K55" s="242">
        <f t="shared" si="136"/>
        <v>0.5</v>
      </c>
      <c r="L55" s="242">
        <f t="shared" si="137"/>
        <v>0.5</v>
      </c>
      <c r="M55" s="242">
        <f t="shared" si="138"/>
        <v>0.5</v>
      </c>
      <c r="N55" s="242">
        <v>0.5</v>
      </c>
      <c r="O55" s="247" t="s">
        <v>8049</v>
      </c>
      <c r="P55" s="179">
        <f t="shared" si="139"/>
        <v>0</v>
      </c>
      <c r="Q55" s="4">
        <f>R55*5</f>
        <v>5</v>
      </c>
      <c r="R55" s="4">
        <v>1</v>
      </c>
      <c r="S55" s="179">
        <f t="shared" si="117"/>
        <v>-5</v>
      </c>
      <c r="AA55" s="2">
        <v>0</v>
      </c>
      <c r="AB55" s="2">
        <v>0</v>
      </c>
      <c r="AC55" s="2">
        <v>1</v>
      </c>
      <c r="AD55" s="2">
        <v>0</v>
      </c>
      <c r="AE55" s="2">
        <v>0</v>
      </c>
      <c r="AF55" s="2">
        <v>0</v>
      </c>
      <c r="AG55" s="3">
        <v>0</v>
      </c>
      <c r="AH55" s="2">
        <v>0</v>
      </c>
      <c r="AI55" s="2">
        <v>0</v>
      </c>
      <c r="AJ55" s="2">
        <v>0</v>
      </c>
      <c r="AK55" s="2">
        <v>1</v>
      </c>
      <c r="AL55" s="2">
        <v>1</v>
      </c>
      <c r="AM55" s="2">
        <v>0</v>
      </c>
      <c r="AN55" s="3">
        <v>0</v>
      </c>
      <c r="AO55" s="2">
        <v>0</v>
      </c>
      <c r="AP55" s="2">
        <v>0</v>
      </c>
      <c r="AQ55" s="2">
        <v>0</v>
      </c>
      <c r="AR55" s="2">
        <v>0</v>
      </c>
      <c r="AS55" s="2">
        <v>1</v>
      </c>
      <c r="AT55" s="2">
        <v>1</v>
      </c>
      <c r="AU55" s="3">
        <v>1</v>
      </c>
      <c r="AV55" s="2">
        <v>0</v>
      </c>
      <c r="AW55" s="2">
        <v>0</v>
      </c>
      <c r="AX55" s="2">
        <v>1</v>
      </c>
      <c r="AY55" s="2">
        <v>1</v>
      </c>
      <c r="AZ55" s="2">
        <v>1</v>
      </c>
      <c r="BA55" s="2">
        <v>1</v>
      </c>
      <c r="BB55" s="3">
        <v>1</v>
      </c>
      <c r="BC55" s="2">
        <v>0</v>
      </c>
      <c r="BD55" s="2">
        <v>0</v>
      </c>
      <c r="BE55" s="2">
        <v>0</v>
      </c>
      <c r="BF55" s="2">
        <v>2</v>
      </c>
      <c r="BG55" s="2">
        <v>1</v>
      </c>
      <c r="BH55" s="2">
        <v>1</v>
      </c>
      <c r="BI55" s="3">
        <v>1</v>
      </c>
      <c r="BJ55" s="2">
        <v>0</v>
      </c>
      <c r="BK55" s="2">
        <v>0</v>
      </c>
      <c r="BL55" s="2">
        <v>0</v>
      </c>
      <c r="BM55" s="2">
        <v>0</v>
      </c>
      <c r="BN55" s="2">
        <v>0</v>
      </c>
      <c r="BO55" s="2">
        <v>1</v>
      </c>
      <c r="BP55" s="3">
        <v>1</v>
      </c>
      <c r="BQ55" s="2">
        <v>0</v>
      </c>
      <c r="BR55" s="2">
        <v>0</v>
      </c>
      <c r="BS55" s="2">
        <v>0</v>
      </c>
      <c r="BT55" s="2">
        <v>0</v>
      </c>
      <c r="BU55" s="2">
        <v>0</v>
      </c>
      <c r="BV55" s="2">
        <v>0</v>
      </c>
      <c r="BW55" s="3">
        <v>0</v>
      </c>
      <c r="BX55" s="2">
        <v>0</v>
      </c>
      <c r="BY55" s="2">
        <v>0</v>
      </c>
      <c r="BZ55" s="2">
        <v>0</v>
      </c>
      <c r="CA55" s="2">
        <v>0</v>
      </c>
      <c r="CB55" s="2">
        <v>0</v>
      </c>
      <c r="CC55" s="2">
        <v>0</v>
      </c>
      <c r="CD55" s="3">
        <v>0</v>
      </c>
      <c r="CE55" s="2">
        <v>0</v>
      </c>
      <c r="CF55" s="2">
        <v>0</v>
      </c>
      <c r="CG55" s="2">
        <v>4</v>
      </c>
      <c r="CH55" s="2">
        <v>4</v>
      </c>
      <c r="CI55" s="2">
        <v>4</v>
      </c>
      <c r="CJ55" s="2">
        <v>0</v>
      </c>
      <c r="CK55" s="3">
        <v>0</v>
      </c>
      <c r="CL55" s="2">
        <v>0</v>
      </c>
      <c r="CM55" s="2">
        <v>0</v>
      </c>
      <c r="CN55" s="2">
        <v>2</v>
      </c>
      <c r="CO55" s="2">
        <v>2</v>
      </c>
      <c r="CP55" s="2">
        <v>2</v>
      </c>
      <c r="CQ55" s="2">
        <v>2</v>
      </c>
      <c r="CR55" s="3">
        <v>4</v>
      </c>
      <c r="CS55" s="2">
        <v>0</v>
      </c>
      <c r="CT55" s="2">
        <v>0</v>
      </c>
      <c r="CU55" s="2">
        <v>0</v>
      </c>
      <c r="CV55" s="2">
        <v>0</v>
      </c>
      <c r="CW55" s="2">
        <v>0</v>
      </c>
      <c r="CX55" s="2">
        <v>0</v>
      </c>
      <c r="CY55" s="3">
        <v>0</v>
      </c>
      <c r="CZ55" s="2">
        <v>0</v>
      </c>
      <c r="DA55" s="2">
        <v>0</v>
      </c>
      <c r="DB55" s="2">
        <v>0</v>
      </c>
      <c r="DC55" s="2">
        <v>4</v>
      </c>
      <c r="DD55" s="2">
        <v>0</v>
      </c>
      <c r="DE55" s="2">
        <v>0</v>
      </c>
      <c r="DF55" s="3">
        <v>0</v>
      </c>
      <c r="DG55" s="2">
        <v>0</v>
      </c>
      <c r="DH55" s="2">
        <v>0</v>
      </c>
      <c r="DI55" s="2">
        <v>0</v>
      </c>
      <c r="DJ55" s="2">
        <v>0</v>
      </c>
      <c r="DK55" s="2">
        <v>0</v>
      </c>
      <c r="DL55" s="2">
        <v>4</v>
      </c>
      <c r="DM55" s="3">
        <v>4</v>
      </c>
      <c r="DN55" s="2">
        <v>0</v>
      </c>
      <c r="DO55" s="2">
        <v>4</v>
      </c>
      <c r="DP55" s="2">
        <v>4</v>
      </c>
      <c r="DQ55" s="2">
        <v>0</v>
      </c>
      <c r="DR55" s="2">
        <v>4</v>
      </c>
      <c r="DS55" s="2">
        <v>4</v>
      </c>
      <c r="DT55" s="3">
        <v>4</v>
      </c>
      <c r="DU55" s="2">
        <v>2</v>
      </c>
      <c r="DV55" s="2">
        <v>0</v>
      </c>
      <c r="DW55" s="2">
        <v>0</v>
      </c>
      <c r="DX55" s="2">
        <v>4</v>
      </c>
      <c r="DY55" s="2">
        <v>4</v>
      </c>
      <c r="DZ55" s="2">
        <v>4</v>
      </c>
      <c r="EA55" s="3">
        <v>4</v>
      </c>
      <c r="EB55" s="2">
        <v>4</v>
      </c>
      <c r="EC55" s="2">
        <v>0</v>
      </c>
      <c r="ED55" s="2">
        <v>0</v>
      </c>
      <c r="EE55" s="2">
        <v>0</v>
      </c>
      <c r="EF55" s="2">
        <v>4</v>
      </c>
      <c r="EG55" s="2">
        <v>0</v>
      </c>
      <c r="EH55" s="3">
        <v>4</v>
      </c>
      <c r="EI55" s="2">
        <v>0</v>
      </c>
      <c r="EJ55" s="2">
        <v>0</v>
      </c>
      <c r="EK55" s="2">
        <v>0</v>
      </c>
      <c r="EL55" s="2">
        <v>0</v>
      </c>
      <c r="EM55" s="2">
        <v>4</v>
      </c>
      <c r="EN55" s="2">
        <v>4</v>
      </c>
      <c r="EO55" s="3">
        <v>4</v>
      </c>
      <c r="EP55" s="2">
        <v>0</v>
      </c>
      <c r="EQ55" s="2">
        <v>0</v>
      </c>
      <c r="ER55" s="2">
        <v>0</v>
      </c>
      <c r="ES55" s="2">
        <v>0</v>
      </c>
      <c r="ET55" s="2">
        <v>4</v>
      </c>
      <c r="EU55" s="2">
        <v>4</v>
      </c>
      <c r="EV55" s="3">
        <v>4</v>
      </c>
      <c r="EW55" s="2">
        <v>0</v>
      </c>
      <c r="EX55" s="2">
        <v>0</v>
      </c>
      <c r="EY55" s="2">
        <v>0</v>
      </c>
      <c r="EZ55" s="2">
        <v>4</v>
      </c>
      <c r="FA55" s="2">
        <v>4</v>
      </c>
      <c r="FB55" s="2">
        <v>4</v>
      </c>
      <c r="FC55" s="3">
        <v>0</v>
      </c>
      <c r="FD55" s="2">
        <v>0</v>
      </c>
      <c r="FE55" s="2">
        <v>0</v>
      </c>
      <c r="FF55" s="2">
        <v>0</v>
      </c>
      <c r="FG55" s="2">
        <v>0</v>
      </c>
      <c r="FH55" s="2">
        <v>0</v>
      </c>
      <c r="FI55" s="2">
        <v>4</v>
      </c>
      <c r="FJ55" s="3">
        <v>4</v>
      </c>
      <c r="FK55" s="2">
        <v>4</v>
      </c>
      <c r="FL55" s="2">
        <v>0</v>
      </c>
      <c r="FM55" s="2">
        <v>0</v>
      </c>
      <c r="FN55" s="2">
        <v>4</v>
      </c>
      <c r="FO55" s="2">
        <v>4</v>
      </c>
      <c r="FP55" s="2">
        <v>4</v>
      </c>
      <c r="FQ55" s="3">
        <v>4</v>
      </c>
      <c r="FR55" s="2">
        <v>0</v>
      </c>
      <c r="FS55" s="2">
        <v>0</v>
      </c>
      <c r="FT55" s="2">
        <v>0</v>
      </c>
      <c r="FU55" s="2">
        <v>0</v>
      </c>
      <c r="FV55" s="2">
        <v>0</v>
      </c>
      <c r="FW55" s="2">
        <v>0</v>
      </c>
      <c r="FX55" s="3">
        <v>4</v>
      </c>
      <c r="FY55" s="2">
        <v>4</v>
      </c>
      <c r="FZ55" s="2">
        <v>4</v>
      </c>
      <c r="GA55" s="2">
        <v>4</v>
      </c>
      <c r="GB55" s="2">
        <v>4</v>
      </c>
      <c r="GC55" s="2">
        <v>4</v>
      </c>
      <c r="GD55" s="2">
        <v>8</v>
      </c>
      <c r="GE55" s="3">
        <v>0</v>
      </c>
      <c r="GF55" s="2">
        <v>4</v>
      </c>
      <c r="GG55" s="2">
        <v>4</v>
      </c>
      <c r="GH55" s="2">
        <v>4</v>
      </c>
      <c r="GI55" s="2">
        <v>4</v>
      </c>
      <c r="GJ55" s="2">
        <v>4</v>
      </c>
      <c r="GK55" s="2">
        <v>4</v>
      </c>
      <c r="GL55" s="3">
        <v>4</v>
      </c>
      <c r="GM55" s="2">
        <v>0</v>
      </c>
      <c r="GN55" s="2">
        <v>0</v>
      </c>
      <c r="GO55" s="2">
        <v>4</v>
      </c>
      <c r="GP55" s="2">
        <v>1</v>
      </c>
      <c r="GQ55" s="2">
        <v>4</v>
      </c>
      <c r="GR55" s="2">
        <v>1</v>
      </c>
      <c r="GS55" s="3">
        <v>4</v>
      </c>
      <c r="GT55" s="2">
        <v>0</v>
      </c>
      <c r="GU55" s="2">
        <v>0</v>
      </c>
      <c r="GV55" s="2">
        <v>0</v>
      </c>
      <c r="GW55" s="2">
        <v>0</v>
      </c>
      <c r="GX55" s="2">
        <v>4</v>
      </c>
      <c r="GY55" s="2">
        <v>4</v>
      </c>
      <c r="GZ55" s="3">
        <v>4</v>
      </c>
      <c r="HA55" s="2">
        <v>4</v>
      </c>
      <c r="HB55" s="2">
        <v>4</v>
      </c>
      <c r="HC55" s="2">
        <v>4</v>
      </c>
      <c r="HD55" s="2">
        <v>4</v>
      </c>
      <c r="HE55" s="2">
        <v>0</v>
      </c>
      <c r="HF55" s="2">
        <v>4</v>
      </c>
      <c r="HG55" s="2">
        <v>4</v>
      </c>
      <c r="HH55" s="2">
        <v>0</v>
      </c>
      <c r="HI55" s="2">
        <v>0</v>
      </c>
      <c r="HJ55" s="2">
        <v>0</v>
      </c>
      <c r="HK55" s="2">
        <v>0</v>
      </c>
      <c r="HL55" s="2">
        <v>0</v>
      </c>
      <c r="HM55" s="2">
        <v>0.3</v>
      </c>
      <c r="HN55" s="2">
        <v>0.3</v>
      </c>
      <c r="HO55" s="91">
        <v>0.3</v>
      </c>
      <c r="HP55" s="2">
        <v>0.3</v>
      </c>
      <c r="HQ55" s="2">
        <v>0.3</v>
      </c>
      <c r="HR55" s="2">
        <v>0.3</v>
      </c>
      <c r="HS55" s="2">
        <v>0.3</v>
      </c>
      <c r="HT55" s="2">
        <v>0.3</v>
      </c>
      <c r="HU55" s="3">
        <v>0.3</v>
      </c>
    </row>
    <row r="56" spans="1:229">
      <c r="A56" s="2">
        <f t="shared" si="109"/>
        <v>0</v>
      </c>
      <c r="B56" s="2">
        <f t="shared" si="110"/>
        <v>0</v>
      </c>
      <c r="C56" s="2">
        <f t="shared" si="111"/>
        <v>0</v>
      </c>
      <c r="D56" s="2">
        <f t="shared" si="112"/>
        <v>0</v>
      </c>
      <c r="E56" s="2">
        <f t="shared" si="113"/>
        <v>0</v>
      </c>
      <c r="F56" s="2">
        <f t="shared" si="114"/>
        <v>0</v>
      </c>
      <c r="G56" s="2">
        <f t="shared" si="115"/>
        <v>0</v>
      </c>
      <c r="H56" s="242">
        <f t="shared" si="133"/>
        <v>1</v>
      </c>
      <c r="I56" s="242">
        <f t="shared" si="134"/>
        <v>1</v>
      </c>
      <c r="J56" s="242">
        <f t="shared" si="135"/>
        <v>1</v>
      </c>
      <c r="K56" s="242">
        <f t="shared" si="136"/>
        <v>1</v>
      </c>
      <c r="L56" s="242">
        <f t="shared" si="137"/>
        <v>1</v>
      </c>
      <c r="M56" s="242">
        <f t="shared" si="138"/>
        <v>1</v>
      </c>
      <c r="N56" s="242">
        <v>1</v>
      </c>
      <c r="O56" s="100" t="s">
        <v>8388</v>
      </c>
      <c r="P56" s="179">
        <f t="shared" si="139"/>
        <v>0</v>
      </c>
      <c r="Q56" s="4">
        <v>5</v>
      </c>
      <c r="R56" s="4">
        <v>1</v>
      </c>
      <c r="S56" s="179">
        <f t="shared" si="117"/>
        <v>-5</v>
      </c>
      <c r="AA56" s="2">
        <v>0</v>
      </c>
      <c r="AB56" s="2">
        <v>0</v>
      </c>
      <c r="AC56" s="2">
        <v>1</v>
      </c>
      <c r="AD56" s="2">
        <v>0</v>
      </c>
      <c r="AE56" s="2">
        <v>0</v>
      </c>
      <c r="AF56" s="2">
        <v>0</v>
      </c>
      <c r="AG56" s="3">
        <v>0</v>
      </c>
      <c r="AH56" s="2">
        <v>0</v>
      </c>
      <c r="AI56" s="2">
        <v>0</v>
      </c>
      <c r="AJ56" s="2">
        <v>0</v>
      </c>
      <c r="AK56" s="2">
        <v>1</v>
      </c>
      <c r="AL56" s="2">
        <v>1</v>
      </c>
      <c r="AM56" s="2">
        <v>0</v>
      </c>
      <c r="AN56" s="3">
        <v>0</v>
      </c>
      <c r="AO56" s="2">
        <v>0</v>
      </c>
      <c r="AP56" s="2">
        <v>0</v>
      </c>
      <c r="AQ56" s="2">
        <v>0</v>
      </c>
      <c r="AR56" s="2">
        <v>0</v>
      </c>
      <c r="AS56" s="2">
        <v>1</v>
      </c>
      <c r="AT56" s="2">
        <v>1</v>
      </c>
      <c r="AU56" s="3">
        <v>1</v>
      </c>
      <c r="AV56" s="2">
        <v>0</v>
      </c>
      <c r="AW56" s="2">
        <v>0</v>
      </c>
      <c r="AX56" s="2">
        <v>1</v>
      </c>
      <c r="AY56" s="2">
        <v>1</v>
      </c>
      <c r="AZ56" s="2">
        <v>1</v>
      </c>
      <c r="BA56" s="2">
        <v>1</v>
      </c>
      <c r="BB56" s="3">
        <v>1</v>
      </c>
      <c r="BC56" s="2">
        <v>0</v>
      </c>
      <c r="BD56" s="2">
        <v>0</v>
      </c>
      <c r="BE56" s="2">
        <v>0</v>
      </c>
      <c r="BF56" s="2">
        <v>0</v>
      </c>
      <c r="BG56" s="2">
        <v>0</v>
      </c>
      <c r="BH56" s="2">
        <v>0</v>
      </c>
      <c r="BI56" s="3">
        <v>5</v>
      </c>
      <c r="BJ56" s="2">
        <v>0</v>
      </c>
      <c r="BK56" s="2">
        <v>0</v>
      </c>
      <c r="BL56" s="2">
        <v>0</v>
      </c>
      <c r="BM56" s="2">
        <v>0</v>
      </c>
      <c r="BN56" s="2">
        <v>0</v>
      </c>
      <c r="BO56" s="2">
        <v>1</v>
      </c>
      <c r="BP56" s="3">
        <v>0</v>
      </c>
      <c r="BQ56" s="2">
        <v>0</v>
      </c>
      <c r="BR56" s="2">
        <v>0</v>
      </c>
      <c r="BS56" s="2">
        <v>2</v>
      </c>
      <c r="BT56" s="2">
        <v>2</v>
      </c>
      <c r="BU56" s="2">
        <v>2</v>
      </c>
      <c r="BV56" s="2">
        <v>2</v>
      </c>
      <c r="BW56" s="3">
        <v>2</v>
      </c>
      <c r="BX56" s="2">
        <v>0</v>
      </c>
      <c r="BY56" s="2">
        <v>0</v>
      </c>
      <c r="BZ56" s="2">
        <v>0</v>
      </c>
      <c r="CA56" s="2">
        <v>0</v>
      </c>
      <c r="CB56" s="2">
        <v>0</v>
      </c>
      <c r="CC56" s="2">
        <v>0</v>
      </c>
      <c r="CD56" s="3">
        <v>0</v>
      </c>
      <c r="CE56" s="2">
        <v>0</v>
      </c>
      <c r="CF56" s="2">
        <v>0</v>
      </c>
      <c r="CG56" s="2">
        <v>2</v>
      </c>
      <c r="CH56" s="2">
        <v>2</v>
      </c>
      <c r="CI56" s="2">
        <v>2</v>
      </c>
      <c r="CJ56" s="2">
        <v>0</v>
      </c>
      <c r="CK56" s="3">
        <v>0</v>
      </c>
      <c r="CL56" s="2">
        <v>0</v>
      </c>
      <c r="CM56" s="2">
        <v>0</v>
      </c>
      <c r="CN56" s="2">
        <v>2</v>
      </c>
      <c r="CO56" s="2">
        <v>2</v>
      </c>
      <c r="CP56" s="2">
        <v>2</v>
      </c>
      <c r="CQ56" s="2">
        <v>2</v>
      </c>
      <c r="CR56" s="3">
        <v>2</v>
      </c>
      <c r="CS56" s="2">
        <v>0</v>
      </c>
      <c r="CT56" s="2">
        <v>0</v>
      </c>
      <c r="CU56" s="2">
        <v>0</v>
      </c>
      <c r="CV56" s="2">
        <v>1</v>
      </c>
      <c r="CW56" s="2">
        <v>1</v>
      </c>
      <c r="CX56" s="2">
        <v>1</v>
      </c>
      <c r="CY56" s="3">
        <v>0</v>
      </c>
      <c r="CZ56" s="2">
        <v>0</v>
      </c>
      <c r="DA56" s="2">
        <v>0</v>
      </c>
      <c r="DB56" s="2">
        <v>0</v>
      </c>
      <c r="DC56" s="2">
        <v>1</v>
      </c>
      <c r="DD56" s="2">
        <v>0</v>
      </c>
      <c r="DE56" s="2">
        <v>0</v>
      </c>
      <c r="DF56" s="3">
        <v>0</v>
      </c>
      <c r="DG56" s="2">
        <v>0</v>
      </c>
      <c r="DH56" s="2">
        <v>0</v>
      </c>
      <c r="DI56" s="2">
        <v>0</v>
      </c>
      <c r="DJ56" s="2">
        <v>0</v>
      </c>
      <c r="DK56" s="2">
        <v>0</v>
      </c>
      <c r="DL56" s="2">
        <v>1</v>
      </c>
      <c r="DM56" s="3">
        <v>1</v>
      </c>
      <c r="DN56" s="2">
        <v>0</v>
      </c>
      <c r="DO56" s="2">
        <v>1</v>
      </c>
      <c r="DP56" s="2">
        <v>1</v>
      </c>
      <c r="DQ56" s="2">
        <v>0</v>
      </c>
      <c r="DR56" s="2">
        <v>1</v>
      </c>
      <c r="DS56" s="2">
        <v>1</v>
      </c>
      <c r="DT56" s="3">
        <v>1</v>
      </c>
      <c r="DU56" s="2">
        <v>1</v>
      </c>
      <c r="DV56" s="2">
        <v>0</v>
      </c>
      <c r="DW56" s="2">
        <v>0</v>
      </c>
      <c r="DX56" s="2">
        <v>1</v>
      </c>
      <c r="DY56" s="2">
        <v>2</v>
      </c>
      <c r="DZ56" s="2">
        <v>1</v>
      </c>
      <c r="EA56" s="3">
        <v>1</v>
      </c>
      <c r="EB56" s="2">
        <v>2</v>
      </c>
      <c r="EC56" s="2">
        <v>0</v>
      </c>
      <c r="ED56" s="2">
        <v>0</v>
      </c>
      <c r="EE56" s="2">
        <v>0</v>
      </c>
      <c r="EF56" s="2">
        <v>1</v>
      </c>
      <c r="EG56" s="2">
        <v>0</v>
      </c>
      <c r="EH56" s="3">
        <v>1</v>
      </c>
      <c r="EI56" s="2">
        <v>0</v>
      </c>
      <c r="EJ56" s="2">
        <v>0</v>
      </c>
      <c r="EK56" s="2">
        <v>0</v>
      </c>
      <c r="EL56" s="2">
        <v>0</v>
      </c>
      <c r="EM56" s="2">
        <v>1</v>
      </c>
      <c r="EN56" s="2">
        <v>1</v>
      </c>
      <c r="EO56" s="3">
        <v>2</v>
      </c>
      <c r="EP56" s="2">
        <v>0</v>
      </c>
      <c r="EQ56" s="2">
        <v>0</v>
      </c>
      <c r="ER56" s="2">
        <v>0</v>
      </c>
      <c r="ES56" s="2">
        <v>0</v>
      </c>
      <c r="ET56" s="2">
        <v>1</v>
      </c>
      <c r="EU56" s="2">
        <v>1</v>
      </c>
      <c r="EV56" s="3">
        <v>1</v>
      </c>
      <c r="EW56" s="2">
        <v>0</v>
      </c>
      <c r="EX56" s="2">
        <v>0</v>
      </c>
      <c r="EY56" s="2">
        <v>0</v>
      </c>
      <c r="EZ56" s="2">
        <v>1</v>
      </c>
      <c r="FA56" s="2">
        <v>1</v>
      </c>
      <c r="FB56" s="2">
        <v>2</v>
      </c>
      <c r="FC56" s="3">
        <v>0</v>
      </c>
      <c r="FD56" s="2">
        <v>0</v>
      </c>
      <c r="FE56" s="2">
        <v>0</v>
      </c>
      <c r="FF56" s="2">
        <v>0</v>
      </c>
      <c r="FG56" s="2">
        <v>0</v>
      </c>
      <c r="FH56" s="2">
        <v>0</v>
      </c>
      <c r="FI56" s="2">
        <v>0</v>
      </c>
      <c r="FJ56" s="3">
        <v>0</v>
      </c>
      <c r="FK56" s="2">
        <v>0</v>
      </c>
      <c r="FL56" s="2">
        <v>0</v>
      </c>
      <c r="FM56" s="2">
        <v>0</v>
      </c>
      <c r="FN56" s="2">
        <v>0</v>
      </c>
      <c r="FO56" s="2">
        <v>0</v>
      </c>
      <c r="FP56" s="2">
        <v>0</v>
      </c>
      <c r="FQ56" s="3">
        <v>0</v>
      </c>
      <c r="FR56" s="2">
        <v>0</v>
      </c>
      <c r="FS56" s="2">
        <v>0</v>
      </c>
      <c r="FT56" s="2">
        <v>0</v>
      </c>
      <c r="FU56" s="2">
        <v>0</v>
      </c>
      <c r="FV56" s="2">
        <v>0</v>
      </c>
      <c r="FW56" s="2">
        <v>0</v>
      </c>
      <c r="FX56" s="3">
        <v>0</v>
      </c>
      <c r="FY56" s="2">
        <v>0</v>
      </c>
      <c r="FZ56" s="2">
        <v>0</v>
      </c>
      <c r="GA56" s="2">
        <v>0</v>
      </c>
      <c r="GB56" s="2">
        <v>0</v>
      </c>
      <c r="GC56" s="2">
        <v>0</v>
      </c>
      <c r="GD56" s="2">
        <v>0</v>
      </c>
      <c r="GE56" s="3">
        <v>0</v>
      </c>
      <c r="GF56" s="2">
        <v>0</v>
      </c>
      <c r="GG56" s="2">
        <v>0</v>
      </c>
      <c r="GH56" s="2">
        <v>0</v>
      </c>
      <c r="GI56" s="2">
        <v>0</v>
      </c>
      <c r="GJ56" s="2">
        <v>0</v>
      </c>
      <c r="GK56" s="2">
        <v>0</v>
      </c>
      <c r="GL56" s="3">
        <v>0</v>
      </c>
      <c r="GM56" s="2">
        <v>0</v>
      </c>
      <c r="GN56" s="2">
        <v>0</v>
      </c>
      <c r="GO56" s="2">
        <v>0</v>
      </c>
      <c r="GP56" s="2">
        <v>0</v>
      </c>
      <c r="GQ56" s="2">
        <v>0</v>
      </c>
      <c r="GR56" s="2">
        <v>0</v>
      </c>
      <c r="GS56" s="3">
        <v>0</v>
      </c>
      <c r="GT56" s="2">
        <v>0</v>
      </c>
      <c r="GU56" s="2">
        <v>0</v>
      </c>
      <c r="GV56" s="2">
        <v>0</v>
      </c>
      <c r="GW56" s="2">
        <v>0</v>
      </c>
      <c r="GX56" s="2">
        <v>0</v>
      </c>
      <c r="GY56" s="2">
        <v>0</v>
      </c>
      <c r="GZ56" s="3">
        <v>0</v>
      </c>
      <c r="HA56" s="2">
        <v>0</v>
      </c>
      <c r="HB56" s="2">
        <v>0</v>
      </c>
      <c r="HC56" s="2">
        <v>0</v>
      </c>
      <c r="HD56" s="2">
        <v>0</v>
      </c>
      <c r="HE56" s="2">
        <v>0</v>
      </c>
      <c r="HF56" s="2">
        <v>0</v>
      </c>
      <c r="HG56" s="2">
        <v>0</v>
      </c>
      <c r="HH56" s="2">
        <v>0</v>
      </c>
      <c r="HI56" s="2">
        <v>0</v>
      </c>
      <c r="HJ56" s="2">
        <v>0</v>
      </c>
      <c r="HK56" s="2">
        <v>0</v>
      </c>
      <c r="HL56" s="2">
        <v>0</v>
      </c>
      <c r="HM56" s="2">
        <v>0</v>
      </c>
      <c r="HN56" s="2">
        <v>0</v>
      </c>
      <c r="HO56" s="91">
        <v>0</v>
      </c>
      <c r="HP56" s="2">
        <v>0</v>
      </c>
      <c r="HQ56" s="2">
        <v>0</v>
      </c>
      <c r="HR56" s="2">
        <v>0</v>
      </c>
      <c r="HS56" s="2">
        <v>0</v>
      </c>
      <c r="HT56" s="2">
        <v>0</v>
      </c>
      <c r="HU56" s="3">
        <v>0</v>
      </c>
    </row>
    <row r="57" spans="1:229">
      <c r="A57" s="2">
        <f>T57*N57</f>
        <v>0</v>
      </c>
      <c r="B57" s="2">
        <f>U57*N57</f>
        <v>0</v>
      </c>
      <c r="C57" s="2">
        <f>V57*N57</f>
        <v>0</v>
      </c>
      <c r="D57" s="2">
        <f>W57*N57</f>
        <v>0</v>
      </c>
      <c r="E57" s="2">
        <f>X57*N57</f>
        <v>0</v>
      </c>
      <c r="F57" s="2">
        <f>Y57*N57</f>
        <v>0</v>
      </c>
      <c r="G57" s="2">
        <f>Z57*N57</f>
        <v>0</v>
      </c>
      <c r="H57" s="242">
        <f>N57</f>
        <v>1</v>
      </c>
      <c r="I57" s="242">
        <f>N57</f>
        <v>1</v>
      </c>
      <c r="J57" s="242">
        <f>N57</f>
        <v>1</v>
      </c>
      <c r="K57" s="242">
        <f>N57</f>
        <v>1</v>
      </c>
      <c r="L57" s="242">
        <f>N57</f>
        <v>1</v>
      </c>
      <c r="M57" s="242">
        <f>N57</f>
        <v>1</v>
      </c>
      <c r="N57" s="242">
        <v>1</v>
      </c>
      <c r="O57" s="100" t="s">
        <v>7638</v>
      </c>
      <c r="P57" s="179">
        <f>(SUM(T57:Z57))</f>
        <v>0</v>
      </c>
      <c r="Q57" s="4">
        <v>5</v>
      </c>
      <c r="R57" s="4">
        <v>1</v>
      </c>
      <c r="S57" s="179">
        <f>P57-Q57</f>
        <v>-5</v>
      </c>
      <c r="AA57" s="2">
        <v>0</v>
      </c>
      <c r="AB57" s="2">
        <v>0</v>
      </c>
      <c r="AC57" s="2">
        <v>1</v>
      </c>
      <c r="AD57" s="2">
        <v>0</v>
      </c>
      <c r="AE57" s="2">
        <v>0</v>
      </c>
      <c r="AF57" s="2">
        <v>0</v>
      </c>
      <c r="AG57" s="3">
        <v>0</v>
      </c>
      <c r="AH57" s="2">
        <v>0</v>
      </c>
      <c r="AI57" s="2">
        <v>0</v>
      </c>
      <c r="AJ57" s="2">
        <v>0</v>
      </c>
      <c r="AK57" s="2">
        <v>0</v>
      </c>
      <c r="AL57" s="2">
        <v>0</v>
      </c>
      <c r="AM57" s="2">
        <v>0</v>
      </c>
      <c r="AN57" s="3">
        <v>0</v>
      </c>
      <c r="AO57" s="2">
        <v>0</v>
      </c>
      <c r="AP57" s="2">
        <v>0</v>
      </c>
      <c r="AQ57" s="2">
        <v>0</v>
      </c>
      <c r="AR57" s="2">
        <v>0</v>
      </c>
      <c r="AS57" s="2">
        <v>1</v>
      </c>
      <c r="AT57" s="2">
        <v>1</v>
      </c>
      <c r="AU57" s="3">
        <v>1</v>
      </c>
      <c r="AV57" s="2">
        <v>0</v>
      </c>
      <c r="AW57" s="2">
        <v>0</v>
      </c>
      <c r="AX57" s="2">
        <v>0</v>
      </c>
      <c r="AY57" s="2">
        <v>0</v>
      </c>
      <c r="AZ57" s="2">
        <v>3</v>
      </c>
      <c r="BA57" s="2">
        <v>1</v>
      </c>
      <c r="BB57" s="3">
        <v>1</v>
      </c>
      <c r="BC57" s="2">
        <v>0</v>
      </c>
      <c r="BD57" s="2">
        <v>0</v>
      </c>
      <c r="BE57" s="2">
        <v>0</v>
      </c>
      <c r="BF57" s="2">
        <v>0</v>
      </c>
      <c r="BG57" s="2">
        <v>0</v>
      </c>
      <c r="BH57" s="2">
        <v>0</v>
      </c>
      <c r="BI57" s="3">
        <v>0</v>
      </c>
      <c r="BJ57" s="2">
        <v>0</v>
      </c>
      <c r="BK57" s="2">
        <v>0</v>
      </c>
      <c r="BL57" s="2">
        <v>0</v>
      </c>
      <c r="BM57" s="2">
        <v>0</v>
      </c>
      <c r="BN57" s="2">
        <v>0</v>
      </c>
      <c r="BO57" s="2">
        <v>0</v>
      </c>
      <c r="BP57" s="3">
        <v>0</v>
      </c>
      <c r="BQ57" s="2">
        <v>0</v>
      </c>
      <c r="BR57" s="2">
        <v>0</v>
      </c>
      <c r="BS57" s="2">
        <v>0</v>
      </c>
      <c r="BT57" s="2">
        <v>0</v>
      </c>
      <c r="BU57" s="2">
        <v>0</v>
      </c>
      <c r="BV57" s="2">
        <v>0</v>
      </c>
      <c r="BW57" s="3">
        <v>0</v>
      </c>
      <c r="BX57" s="2">
        <v>0</v>
      </c>
      <c r="BY57" s="2">
        <v>0</v>
      </c>
      <c r="BZ57" s="2">
        <v>0</v>
      </c>
      <c r="CA57" s="2">
        <v>0</v>
      </c>
      <c r="CB57" s="2">
        <v>0</v>
      </c>
      <c r="CC57" s="2">
        <v>0</v>
      </c>
      <c r="CD57" s="3">
        <v>0</v>
      </c>
      <c r="CE57" s="2">
        <v>0</v>
      </c>
      <c r="CF57" s="2">
        <v>0</v>
      </c>
      <c r="CG57" s="2">
        <v>1</v>
      </c>
      <c r="CH57" s="2">
        <v>3</v>
      </c>
      <c r="CI57" s="2">
        <v>3</v>
      </c>
      <c r="CJ57" s="2">
        <v>0</v>
      </c>
      <c r="CK57" s="3">
        <v>0</v>
      </c>
      <c r="CL57" s="2">
        <v>0</v>
      </c>
      <c r="CM57" s="2">
        <v>0</v>
      </c>
      <c r="CN57" s="2">
        <v>1</v>
      </c>
      <c r="CO57" s="2">
        <v>1</v>
      </c>
      <c r="CP57" s="2">
        <v>1</v>
      </c>
      <c r="CQ57" s="2">
        <v>1</v>
      </c>
      <c r="CR57" s="3">
        <v>1</v>
      </c>
      <c r="CS57" s="2">
        <v>0</v>
      </c>
      <c r="CT57" s="2">
        <v>0</v>
      </c>
      <c r="CU57" s="2">
        <v>0</v>
      </c>
      <c r="CV57" s="2">
        <v>2</v>
      </c>
      <c r="CW57" s="2">
        <v>1</v>
      </c>
      <c r="CX57" s="2">
        <v>1</v>
      </c>
      <c r="CY57" s="3">
        <v>0</v>
      </c>
      <c r="CZ57" s="2">
        <v>0</v>
      </c>
      <c r="DA57" s="2">
        <v>0</v>
      </c>
      <c r="DB57" s="2">
        <v>0</v>
      </c>
      <c r="DC57" s="2">
        <v>2</v>
      </c>
      <c r="DD57" s="2">
        <v>0</v>
      </c>
      <c r="DE57" s="2">
        <v>0</v>
      </c>
      <c r="DF57" s="3">
        <v>0</v>
      </c>
      <c r="DG57" s="2">
        <v>0</v>
      </c>
      <c r="DH57" s="2">
        <v>0</v>
      </c>
      <c r="DI57" s="2">
        <v>0</v>
      </c>
      <c r="DJ57" s="2">
        <v>0</v>
      </c>
      <c r="DK57" s="2">
        <v>0</v>
      </c>
      <c r="DL57" s="2">
        <v>1</v>
      </c>
      <c r="DM57" s="3">
        <v>0</v>
      </c>
      <c r="DN57" s="2">
        <v>0</v>
      </c>
      <c r="DO57" s="2">
        <v>0</v>
      </c>
      <c r="DP57" s="2">
        <v>0</v>
      </c>
      <c r="DQ57" s="2">
        <v>0</v>
      </c>
      <c r="DR57" s="2">
        <v>0</v>
      </c>
      <c r="DS57" s="2">
        <v>0</v>
      </c>
      <c r="DT57" s="3">
        <v>0</v>
      </c>
      <c r="DU57" s="2">
        <v>0</v>
      </c>
      <c r="DV57" s="2">
        <v>0</v>
      </c>
      <c r="DW57" s="2">
        <v>0</v>
      </c>
      <c r="DX57" s="2">
        <v>0</v>
      </c>
      <c r="DY57" s="2">
        <v>0</v>
      </c>
      <c r="DZ57" s="2">
        <v>0</v>
      </c>
      <c r="EA57" s="3">
        <v>0</v>
      </c>
      <c r="EB57" s="2">
        <v>0</v>
      </c>
      <c r="EC57" s="2">
        <v>0</v>
      </c>
      <c r="ED57" s="2">
        <v>0</v>
      </c>
      <c r="EE57" s="2">
        <v>0</v>
      </c>
      <c r="EF57" s="2">
        <v>0</v>
      </c>
      <c r="EG57" s="2">
        <v>0</v>
      </c>
      <c r="EH57" s="3">
        <v>0</v>
      </c>
      <c r="EI57" s="2">
        <v>0</v>
      </c>
      <c r="EJ57" s="2">
        <v>0</v>
      </c>
      <c r="EK57" s="2">
        <v>0</v>
      </c>
      <c r="EL57" s="2">
        <v>0</v>
      </c>
      <c r="EM57" s="2">
        <v>0</v>
      </c>
      <c r="EN57" s="2">
        <v>0</v>
      </c>
      <c r="EO57" s="3">
        <v>0</v>
      </c>
      <c r="EP57" s="2">
        <v>0</v>
      </c>
      <c r="EQ57" s="2">
        <v>0</v>
      </c>
      <c r="ER57" s="2">
        <v>0</v>
      </c>
      <c r="ES57" s="2">
        <v>0</v>
      </c>
      <c r="ET57" s="2">
        <v>0</v>
      </c>
      <c r="EU57" s="2">
        <v>0</v>
      </c>
      <c r="EV57" s="3">
        <v>0</v>
      </c>
      <c r="EW57" s="2">
        <v>0</v>
      </c>
      <c r="EX57" s="2">
        <v>0</v>
      </c>
      <c r="EY57" s="2">
        <v>0</v>
      </c>
      <c r="EZ57" s="2">
        <v>0</v>
      </c>
      <c r="FA57" s="2">
        <v>0</v>
      </c>
      <c r="FB57" s="2">
        <v>0</v>
      </c>
      <c r="FC57" s="3">
        <v>0</v>
      </c>
      <c r="FD57" s="2">
        <v>0</v>
      </c>
      <c r="FE57" s="2">
        <v>0</v>
      </c>
      <c r="FF57" s="2">
        <v>0</v>
      </c>
      <c r="FG57" s="2">
        <v>0</v>
      </c>
      <c r="FH57" s="2">
        <v>0</v>
      </c>
      <c r="FI57" s="2">
        <v>0</v>
      </c>
      <c r="FJ57" s="3">
        <v>0</v>
      </c>
      <c r="FK57" s="2">
        <v>0</v>
      </c>
      <c r="FL57" s="2">
        <v>0</v>
      </c>
      <c r="FM57" s="2">
        <v>0</v>
      </c>
      <c r="FN57" s="2">
        <v>0</v>
      </c>
      <c r="FO57" s="2">
        <v>0</v>
      </c>
      <c r="FP57" s="2">
        <v>0</v>
      </c>
      <c r="FQ57" s="3">
        <v>0</v>
      </c>
      <c r="FR57" s="2">
        <v>0</v>
      </c>
      <c r="FS57" s="2">
        <v>0</v>
      </c>
      <c r="FT57" s="2">
        <v>0</v>
      </c>
      <c r="FU57" s="2">
        <v>0</v>
      </c>
      <c r="FV57" s="2">
        <v>0</v>
      </c>
      <c r="FW57" s="2">
        <v>0</v>
      </c>
      <c r="FX57" s="3">
        <v>0</v>
      </c>
      <c r="FY57" s="2">
        <v>0</v>
      </c>
      <c r="FZ57" s="2">
        <v>0</v>
      </c>
      <c r="GA57" s="2">
        <v>0</v>
      </c>
      <c r="GB57" s="2">
        <v>0</v>
      </c>
      <c r="GC57" s="2">
        <v>0</v>
      </c>
      <c r="GD57" s="2">
        <v>0</v>
      </c>
      <c r="GE57" s="3">
        <v>0</v>
      </c>
      <c r="GF57" s="2">
        <v>0</v>
      </c>
      <c r="GG57" s="2">
        <v>0</v>
      </c>
      <c r="GH57" s="2">
        <v>0</v>
      </c>
      <c r="GI57" s="2">
        <v>0</v>
      </c>
      <c r="GJ57" s="2">
        <v>0</v>
      </c>
      <c r="GK57" s="2">
        <v>0</v>
      </c>
      <c r="GL57" s="3">
        <v>0</v>
      </c>
      <c r="GM57" s="2">
        <v>0</v>
      </c>
      <c r="GN57" s="2">
        <v>0</v>
      </c>
      <c r="GO57" s="2">
        <v>0</v>
      </c>
      <c r="GP57" s="2">
        <v>0</v>
      </c>
      <c r="GQ57" s="2">
        <v>0</v>
      </c>
      <c r="GR57" s="2">
        <v>0</v>
      </c>
      <c r="GS57" s="3">
        <v>0</v>
      </c>
      <c r="GT57" s="2">
        <v>0</v>
      </c>
      <c r="GU57" s="2">
        <v>0</v>
      </c>
      <c r="GV57" s="2">
        <v>0</v>
      </c>
      <c r="GW57" s="2">
        <v>0</v>
      </c>
      <c r="GX57" s="2">
        <v>0</v>
      </c>
      <c r="GY57" s="2">
        <v>0</v>
      </c>
      <c r="GZ57" s="3">
        <v>0</v>
      </c>
      <c r="HA57" s="2">
        <v>0</v>
      </c>
      <c r="HB57" s="2">
        <v>0</v>
      </c>
      <c r="HC57" s="2">
        <v>0</v>
      </c>
      <c r="HD57" s="2">
        <v>0</v>
      </c>
      <c r="HE57" s="2">
        <v>0</v>
      </c>
      <c r="HF57" s="2">
        <v>0</v>
      </c>
      <c r="HG57" s="2">
        <v>0</v>
      </c>
      <c r="HH57" s="2">
        <v>0</v>
      </c>
      <c r="HI57" s="2">
        <v>0</v>
      </c>
      <c r="HJ57" s="2">
        <v>0</v>
      </c>
      <c r="HK57" s="2">
        <v>0</v>
      </c>
      <c r="HL57" s="2">
        <v>0</v>
      </c>
      <c r="HM57" s="2">
        <v>0</v>
      </c>
      <c r="HN57" s="2">
        <v>0</v>
      </c>
      <c r="HO57" s="91">
        <v>0</v>
      </c>
      <c r="HP57" s="2">
        <v>0</v>
      </c>
      <c r="HQ57" s="2">
        <v>0</v>
      </c>
      <c r="HR57" s="2">
        <v>0</v>
      </c>
      <c r="HS57" s="2">
        <v>0</v>
      </c>
      <c r="HT57" s="2">
        <v>0</v>
      </c>
      <c r="HU57" s="3">
        <v>0</v>
      </c>
    </row>
    <row r="58" spans="1:229">
      <c r="A58" s="2">
        <f t="shared" ref="A58:A59" si="140">T58*N58</f>
        <v>0</v>
      </c>
      <c r="B58" s="2">
        <f t="shared" ref="B58:B59" si="141">U58*N58</f>
        <v>0</v>
      </c>
      <c r="C58" s="2">
        <f t="shared" ref="C58:C59" si="142">V58*N58</f>
        <v>0</v>
      </c>
      <c r="D58" s="2">
        <f t="shared" ref="D58:D59" si="143">W58*N58</f>
        <v>0</v>
      </c>
      <c r="E58" s="2">
        <f t="shared" ref="E58:E59" si="144">X58*N58</f>
        <v>0</v>
      </c>
      <c r="F58" s="2">
        <f t="shared" ref="F58:F59" si="145">Y58*N58</f>
        <v>0</v>
      </c>
      <c r="G58" s="2">
        <f t="shared" ref="G58:G59" si="146">Z58*N58</f>
        <v>0</v>
      </c>
      <c r="H58" s="242">
        <f t="shared" ref="H58:H59" si="147">N58</f>
        <v>1</v>
      </c>
      <c r="I58" s="242">
        <f t="shared" ref="I58:I59" si="148">N58</f>
        <v>1</v>
      </c>
      <c r="J58" s="242">
        <f t="shared" ref="J58:J59" si="149">N58</f>
        <v>1</v>
      </c>
      <c r="K58" s="242">
        <f t="shared" ref="K58:K59" si="150">N58</f>
        <v>1</v>
      </c>
      <c r="L58" s="242">
        <f t="shared" ref="L58:L59" si="151">N58</f>
        <v>1</v>
      </c>
      <c r="M58" s="242">
        <f t="shared" ref="M58:M59" si="152">N58</f>
        <v>1</v>
      </c>
      <c r="N58" s="242">
        <v>1</v>
      </c>
      <c r="O58" s="100" t="s">
        <v>7622</v>
      </c>
      <c r="P58" s="179">
        <f t="shared" ref="P58:P59" si="153">(SUM(T58:Z58))</f>
        <v>0</v>
      </c>
      <c r="Q58" s="4">
        <v>1</v>
      </c>
      <c r="R58" s="4">
        <v>1</v>
      </c>
      <c r="S58" s="179">
        <f t="shared" si="117"/>
        <v>-1</v>
      </c>
      <c r="AA58" s="2">
        <v>0</v>
      </c>
      <c r="AB58" s="2">
        <v>0</v>
      </c>
      <c r="AC58" s="2">
        <v>1</v>
      </c>
      <c r="AD58" s="2">
        <v>0</v>
      </c>
      <c r="AE58" s="2">
        <v>0</v>
      </c>
      <c r="AF58" s="2">
        <v>0</v>
      </c>
      <c r="AG58" s="3">
        <v>1</v>
      </c>
      <c r="AH58" s="2">
        <v>0</v>
      </c>
      <c r="AI58" s="2">
        <v>0</v>
      </c>
      <c r="AJ58" s="2">
        <v>0</v>
      </c>
      <c r="AK58" s="2">
        <v>0</v>
      </c>
      <c r="AL58" s="2">
        <v>1</v>
      </c>
      <c r="AM58" s="2">
        <v>0</v>
      </c>
      <c r="AN58" s="3">
        <v>1</v>
      </c>
      <c r="AO58" s="2">
        <v>0</v>
      </c>
      <c r="AP58" s="2">
        <v>0</v>
      </c>
      <c r="AQ58" s="2">
        <v>0</v>
      </c>
      <c r="AR58" s="2">
        <v>0</v>
      </c>
      <c r="AS58" s="2">
        <v>0</v>
      </c>
      <c r="AT58" s="2">
        <v>0</v>
      </c>
      <c r="AU58" s="3">
        <v>1</v>
      </c>
      <c r="AV58" s="2">
        <v>0</v>
      </c>
      <c r="AW58" s="2">
        <v>0</v>
      </c>
      <c r="AX58" s="2">
        <v>0</v>
      </c>
      <c r="AY58" s="2">
        <v>0</v>
      </c>
      <c r="AZ58" s="2">
        <v>0</v>
      </c>
      <c r="BA58" s="2">
        <v>0</v>
      </c>
      <c r="BB58" s="3">
        <v>1</v>
      </c>
      <c r="BC58" s="2">
        <v>0</v>
      </c>
      <c r="BD58" s="2">
        <v>0</v>
      </c>
      <c r="BE58" s="2">
        <v>0</v>
      </c>
      <c r="BF58" s="2">
        <v>0</v>
      </c>
      <c r="BG58" s="2">
        <v>0</v>
      </c>
      <c r="BH58" s="2">
        <v>0</v>
      </c>
      <c r="BI58" s="3">
        <v>1</v>
      </c>
      <c r="BJ58" s="2">
        <v>0</v>
      </c>
      <c r="BK58" s="2">
        <v>0</v>
      </c>
      <c r="BL58" s="2">
        <v>0</v>
      </c>
      <c r="BM58" s="2">
        <v>0</v>
      </c>
      <c r="BN58" s="2">
        <v>0</v>
      </c>
      <c r="BO58" s="2">
        <v>1</v>
      </c>
      <c r="BP58" s="3">
        <v>0</v>
      </c>
      <c r="BQ58" s="2">
        <v>0</v>
      </c>
      <c r="BR58" s="2">
        <v>0</v>
      </c>
      <c r="BS58" s="2">
        <v>0</v>
      </c>
      <c r="BT58" s="2">
        <v>0</v>
      </c>
      <c r="BU58" s="2">
        <v>0</v>
      </c>
      <c r="BV58" s="2">
        <v>0</v>
      </c>
      <c r="BW58" s="3">
        <v>1</v>
      </c>
      <c r="BX58" s="2">
        <v>0</v>
      </c>
      <c r="BY58" s="2">
        <v>0</v>
      </c>
      <c r="BZ58" s="2">
        <v>2</v>
      </c>
      <c r="CA58" s="2">
        <v>0</v>
      </c>
      <c r="CB58" s="2">
        <v>0</v>
      </c>
      <c r="CC58" s="2">
        <v>0</v>
      </c>
      <c r="CD58" s="3">
        <v>0</v>
      </c>
      <c r="CE58" s="2">
        <v>0</v>
      </c>
      <c r="CF58" s="2">
        <v>0</v>
      </c>
      <c r="CG58" s="2">
        <v>0</v>
      </c>
      <c r="CH58" s="2">
        <v>1</v>
      </c>
      <c r="CI58" s="2">
        <v>1</v>
      </c>
      <c r="CJ58" s="2">
        <v>0</v>
      </c>
      <c r="CK58" s="3">
        <v>0</v>
      </c>
      <c r="CL58" s="2">
        <v>0</v>
      </c>
      <c r="CM58" s="2">
        <v>0</v>
      </c>
      <c r="CN58" s="2">
        <v>0</v>
      </c>
      <c r="CO58" s="2">
        <v>1</v>
      </c>
      <c r="CP58" s="2">
        <v>0</v>
      </c>
      <c r="CQ58" s="2">
        <v>1</v>
      </c>
      <c r="CR58" s="3">
        <v>0</v>
      </c>
      <c r="CS58" s="2">
        <v>0</v>
      </c>
      <c r="CT58" s="2">
        <v>0</v>
      </c>
      <c r="CU58" s="2">
        <v>0</v>
      </c>
      <c r="CV58" s="2">
        <v>0</v>
      </c>
      <c r="CW58" s="2">
        <v>0</v>
      </c>
      <c r="CX58" s="2">
        <v>1</v>
      </c>
      <c r="CY58" s="3">
        <v>0</v>
      </c>
      <c r="CZ58" s="2">
        <v>0</v>
      </c>
      <c r="DA58" s="2">
        <v>0</v>
      </c>
      <c r="DB58" s="2">
        <v>0</v>
      </c>
      <c r="DC58" s="2">
        <v>1</v>
      </c>
      <c r="DD58" s="2">
        <v>0</v>
      </c>
      <c r="DE58" s="2">
        <v>0</v>
      </c>
      <c r="DF58" s="3">
        <v>1</v>
      </c>
      <c r="DG58" s="2">
        <v>0</v>
      </c>
      <c r="DH58" s="2">
        <v>0</v>
      </c>
      <c r="DI58" s="2">
        <v>1</v>
      </c>
      <c r="DJ58" s="2">
        <v>0</v>
      </c>
      <c r="DK58" s="2">
        <v>1</v>
      </c>
      <c r="DL58" s="2">
        <v>0</v>
      </c>
      <c r="DM58" s="3">
        <v>1</v>
      </c>
      <c r="DN58" s="2">
        <v>1</v>
      </c>
      <c r="DO58" s="2">
        <v>1</v>
      </c>
      <c r="DP58" s="2">
        <v>1</v>
      </c>
      <c r="DQ58" s="2">
        <v>0</v>
      </c>
      <c r="DR58" s="2">
        <v>1</v>
      </c>
      <c r="DS58" s="2">
        <v>1</v>
      </c>
      <c r="DT58" s="3">
        <v>1</v>
      </c>
      <c r="DU58" s="2">
        <v>1</v>
      </c>
      <c r="DV58" s="2">
        <v>0</v>
      </c>
      <c r="DW58" s="2">
        <v>0</v>
      </c>
      <c r="DX58" s="2">
        <v>1</v>
      </c>
      <c r="DY58" s="2">
        <v>1</v>
      </c>
      <c r="DZ58" s="2">
        <v>1</v>
      </c>
      <c r="EA58" s="3">
        <v>1</v>
      </c>
      <c r="EB58" s="2">
        <v>1</v>
      </c>
      <c r="EC58" s="2">
        <v>1</v>
      </c>
      <c r="ED58" s="2">
        <v>0</v>
      </c>
      <c r="EE58" s="2">
        <v>1</v>
      </c>
      <c r="EF58" s="2">
        <v>1</v>
      </c>
      <c r="EG58" s="2">
        <v>1</v>
      </c>
      <c r="EH58" s="3">
        <v>1</v>
      </c>
      <c r="EI58" s="2">
        <v>0</v>
      </c>
      <c r="EJ58" s="2">
        <v>0</v>
      </c>
      <c r="EK58" s="2">
        <v>0</v>
      </c>
      <c r="EL58" s="2">
        <v>1</v>
      </c>
      <c r="EM58" s="2">
        <v>1</v>
      </c>
      <c r="EN58" s="2">
        <v>1</v>
      </c>
      <c r="EO58" s="3">
        <v>1</v>
      </c>
      <c r="EP58" s="2">
        <v>0</v>
      </c>
      <c r="EQ58" s="2">
        <v>1</v>
      </c>
      <c r="ER58" s="2">
        <v>0</v>
      </c>
      <c r="ES58" s="2">
        <v>1</v>
      </c>
      <c r="ET58" s="2">
        <v>1</v>
      </c>
      <c r="EU58" s="2">
        <v>1</v>
      </c>
      <c r="EV58" s="3">
        <v>1</v>
      </c>
      <c r="EW58" s="2">
        <v>0</v>
      </c>
      <c r="EX58" s="2">
        <v>0</v>
      </c>
      <c r="EY58" s="2">
        <v>0</v>
      </c>
      <c r="EZ58" s="2">
        <v>1</v>
      </c>
      <c r="FA58" s="2">
        <v>1</v>
      </c>
      <c r="FB58" s="2">
        <v>1</v>
      </c>
      <c r="FC58" s="3">
        <v>1</v>
      </c>
      <c r="FD58" s="2">
        <v>0</v>
      </c>
      <c r="FE58" s="2">
        <v>0</v>
      </c>
      <c r="FF58" s="2">
        <v>0</v>
      </c>
      <c r="FG58" s="2">
        <v>0</v>
      </c>
      <c r="FH58" s="2">
        <v>0</v>
      </c>
      <c r="FI58" s="2">
        <v>1</v>
      </c>
      <c r="FJ58" s="3">
        <v>1</v>
      </c>
      <c r="FK58" s="2">
        <v>0</v>
      </c>
      <c r="FL58" s="2">
        <v>1</v>
      </c>
      <c r="FM58" s="2">
        <v>1</v>
      </c>
      <c r="FN58" s="2">
        <v>1</v>
      </c>
      <c r="FO58" s="2">
        <v>1</v>
      </c>
      <c r="FP58" s="2">
        <v>1</v>
      </c>
      <c r="FQ58" s="3">
        <v>0</v>
      </c>
      <c r="FR58" s="2">
        <v>0</v>
      </c>
      <c r="FS58" s="2">
        <v>1</v>
      </c>
      <c r="FT58" s="2">
        <v>1</v>
      </c>
      <c r="FU58" s="2">
        <v>0</v>
      </c>
      <c r="FV58" s="2">
        <v>0</v>
      </c>
      <c r="FW58" s="2">
        <v>1</v>
      </c>
      <c r="FX58" s="3">
        <v>1</v>
      </c>
      <c r="FY58" s="2">
        <v>1</v>
      </c>
      <c r="FZ58" s="2">
        <v>1</v>
      </c>
      <c r="GA58" s="2">
        <v>1</v>
      </c>
      <c r="GB58" s="2">
        <v>0</v>
      </c>
      <c r="GC58" s="2">
        <v>1</v>
      </c>
      <c r="GD58" s="2">
        <v>1</v>
      </c>
      <c r="GE58" s="3">
        <v>0</v>
      </c>
      <c r="GF58" s="2">
        <v>1</v>
      </c>
      <c r="GG58" s="2">
        <v>1</v>
      </c>
      <c r="GH58" s="2">
        <v>1</v>
      </c>
      <c r="GI58" s="2">
        <v>1</v>
      </c>
      <c r="GJ58" s="2">
        <v>1</v>
      </c>
      <c r="GK58" s="2">
        <v>1</v>
      </c>
      <c r="GL58" s="3">
        <v>1</v>
      </c>
      <c r="GM58" s="2">
        <v>0</v>
      </c>
      <c r="GN58" s="2">
        <v>0</v>
      </c>
      <c r="GO58" s="2">
        <v>1</v>
      </c>
      <c r="GP58" s="2">
        <v>1</v>
      </c>
      <c r="GQ58" s="2">
        <v>1</v>
      </c>
      <c r="GR58" s="2">
        <v>1</v>
      </c>
      <c r="GS58" s="3">
        <v>1</v>
      </c>
      <c r="GT58" s="2">
        <v>1</v>
      </c>
      <c r="GU58" s="2">
        <v>0</v>
      </c>
      <c r="GV58" s="2">
        <v>1</v>
      </c>
      <c r="GW58" s="2">
        <v>1</v>
      </c>
      <c r="GX58" s="2">
        <v>1</v>
      </c>
      <c r="GY58" s="2">
        <v>1</v>
      </c>
      <c r="GZ58" s="3">
        <v>1</v>
      </c>
      <c r="HA58" s="2">
        <v>0</v>
      </c>
      <c r="HB58" s="2">
        <v>1</v>
      </c>
      <c r="HC58" s="2">
        <v>1</v>
      </c>
      <c r="HD58" s="2">
        <v>1</v>
      </c>
      <c r="HE58" s="2">
        <v>1</v>
      </c>
      <c r="HF58" s="2">
        <v>1</v>
      </c>
      <c r="HG58" s="2">
        <v>1</v>
      </c>
      <c r="HH58" s="2">
        <v>1</v>
      </c>
      <c r="HI58" s="2">
        <v>1</v>
      </c>
      <c r="HJ58" s="2">
        <v>1</v>
      </c>
      <c r="HK58" s="2">
        <v>1</v>
      </c>
      <c r="HL58" s="2">
        <v>1</v>
      </c>
      <c r="HM58" s="2">
        <v>1</v>
      </c>
      <c r="HN58" s="2">
        <v>1</v>
      </c>
      <c r="HO58" s="91">
        <v>1</v>
      </c>
      <c r="HP58" s="2">
        <v>1</v>
      </c>
      <c r="HQ58" s="2">
        <v>1</v>
      </c>
      <c r="HR58" s="2">
        <v>1</v>
      </c>
      <c r="HS58" s="2">
        <v>1</v>
      </c>
      <c r="HT58" s="2">
        <v>1</v>
      </c>
      <c r="HU58" s="3">
        <v>1</v>
      </c>
    </row>
    <row r="59" spans="1:229">
      <c r="A59" s="2">
        <f t="shared" si="140"/>
        <v>0</v>
      </c>
      <c r="B59" s="2">
        <f t="shared" si="141"/>
        <v>0</v>
      </c>
      <c r="C59" s="2">
        <f t="shared" si="142"/>
        <v>0</v>
      </c>
      <c r="D59" s="2">
        <f t="shared" si="143"/>
        <v>0</v>
      </c>
      <c r="E59" s="2">
        <f t="shared" si="144"/>
        <v>0</v>
      </c>
      <c r="F59" s="2">
        <f t="shared" si="145"/>
        <v>0</v>
      </c>
      <c r="G59" s="2">
        <f t="shared" si="146"/>
        <v>0</v>
      </c>
      <c r="H59" s="242">
        <f t="shared" si="147"/>
        <v>6</v>
      </c>
      <c r="I59" s="242">
        <f t="shared" si="148"/>
        <v>6</v>
      </c>
      <c r="J59" s="242">
        <f t="shared" si="149"/>
        <v>6</v>
      </c>
      <c r="K59" s="242">
        <f t="shared" si="150"/>
        <v>6</v>
      </c>
      <c r="L59" s="242">
        <f t="shared" si="151"/>
        <v>6</v>
      </c>
      <c r="M59" s="242">
        <f t="shared" si="152"/>
        <v>6</v>
      </c>
      <c r="N59" s="242">
        <v>6</v>
      </c>
      <c r="O59" s="100" t="s">
        <v>3455</v>
      </c>
      <c r="P59" s="179">
        <f t="shared" si="153"/>
        <v>0</v>
      </c>
      <c r="Q59" s="4" t="s">
        <v>62</v>
      </c>
      <c r="R59" s="4">
        <v>1</v>
      </c>
      <c r="S59" s="179" t="s">
        <v>62</v>
      </c>
      <c r="AA59" s="2">
        <v>0</v>
      </c>
      <c r="AB59" s="2">
        <v>0</v>
      </c>
      <c r="AC59" s="2">
        <v>0</v>
      </c>
      <c r="AD59" s="2">
        <v>0</v>
      </c>
      <c r="AE59" s="2">
        <v>0</v>
      </c>
      <c r="AF59" s="2">
        <v>0</v>
      </c>
      <c r="AG59" s="3">
        <v>0</v>
      </c>
      <c r="AH59" s="2">
        <v>0</v>
      </c>
      <c r="AI59" s="2">
        <v>0</v>
      </c>
      <c r="AJ59" s="2">
        <v>0</v>
      </c>
      <c r="AK59" s="2">
        <v>0</v>
      </c>
      <c r="AL59" s="2">
        <v>0</v>
      </c>
      <c r="AM59" s="2">
        <v>0</v>
      </c>
      <c r="AN59" s="3">
        <v>1</v>
      </c>
      <c r="AO59" s="2">
        <v>0</v>
      </c>
      <c r="AP59" s="2">
        <v>0</v>
      </c>
      <c r="AQ59" s="2">
        <v>0</v>
      </c>
      <c r="AR59" s="2">
        <v>0</v>
      </c>
      <c r="AS59" s="2">
        <v>0</v>
      </c>
      <c r="AT59" s="2">
        <v>0</v>
      </c>
      <c r="AU59" s="3">
        <v>1</v>
      </c>
      <c r="AV59" s="2">
        <v>0</v>
      </c>
      <c r="AW59" s="2">
        <v>0</v>
      </c>
      <c r="AX59" s="2">
        <v>0</v>
      </c>
      <c r="AY59" s="2">
        <v>0</v>
      </c>
      <c r="AZ59" s="2">
        <v>0</v>
      </c>
      <c r="BA59" s="2">
        <v>0</v>
      </c>
      <c r="BB59" s="3">
        <v>1</v>
      </c>
      <c r="BC59" s="2">
        <v>0</v>
      </c>
      <c r="BD59" s="2">
        <v>0</v>
      </c>
      <c r="BE59" s="2">
        <v>0</v>
      </c>
      <c r="BF59" s="2">
        <v>0</v>
      </c>
      <c r="BG59" s="2">
        <v>0</v>
      </c>
      <c r="BH59" s="2">
        <v>0</v>
      </c>
      <c r="BI59" s="3">
        <v>1</v>
      </c>
      <c r="BJ59" s="2">
        <v>0</v>
      </c>
      <c r="BK59" s="2">
        <v>0</v>
      </c>
      <c r="BL59" s="2">
        <v>0</v>
      </c>
      <c r="BM59" s="2">
        <v>0</v>
      </c>
      <c r="BN59" s="2">
        <v>1</v>
      </c>
      <c r="BO59" s="2">
        <v>1</v>
      </c>
      <c r="BP59" s="3">
        <v>0</v>
      </c>
      <c r="BQ59" s="2">
        <v>0</v>
      </c>
      <c r="BR59" s="2">
        <v>0</v>
      </c>
      <c r="BS59" s="2">
        <v>0</v>
      </c>
      <c r="BT59" s="2">
        <v>0</v>
      </c>
      <c r="BU59" s="2">
        <v>3</v>
      </c>
      <c r="BV59" s="2">
        <v>1</v>
      </c>
      <c r="BW59" s="3">
        <v>0</v>
      </c>
      <c r="BX59" s="2">
        <v>0</v>
      </c>
      <c r="BY59" s="2">
        <v>0</v>
      </c>
      <c r="BZ59" s="2">
        <v>0</v>
      </c>
      <c r="CA59" s="2">
        <v>0</v>
      </c>
      <c r="CB59" s="2">
        <v>0</v>
      </c>
      <c r="CC59" s="2">
        <v>0</v>
      </c>
      <c r="CD59" s="3">
        <v>0</v>
      </c>
      <c r="CE59" s="2">
        <v>0</v>
      </c>
      <c r="CF59" s="2">
        <v>0</v>
      </c>
      <c r="CG59" s="2">
        <v>0</v>
      </c>
      <c r="CH59" s="2">
        <v>0</v>
      </c>
      <c r="CI59" s="2">
        <v>0</v>
      </c>
      <c r="CJ59" s="2">
        <v>0</v>
      </c>
      <c r="CK59" s="3">
        <v>0</v>
      </c>
      <c r="CL59" s="2">
        <v>0</v>
      </c>
      <c r="CM59" s="2">
        <v>0</v>
      </c>
      <c r="CN59" s="2">
        <v>0</v>
      </c>
      <c r="CO59" s="2">
        <v>0</v>
      </c>
      <c r="CP59" s="2">
        <v>0</v>
      </c>
      <c r="CQ59" s="2">
        <v>3</v>
      </c>
      <c r="CR59" s="3">
        <v>0</v>
      </c>
      <c r="CS59" s="2">
        <v>0</v>
      </c>
      <c r="CT59" s="2">
        <v>0</v>
      </c>
      <c r="CU59" s="2">
        <v>0</v>
      </c>
      <c r="CV59" s="2">
        <v>0</v>
      </c>
      <c r="CW59" s="2">
        <v>0</v>
      </c>
      <c r="CX59" s="2">
        <v>1</v>
      </c>
      <c r="CY59" s="3">
        <v>0</v>
      </c>
      <c r="CZ59" s="2">
        <v>0</v>
      </c>
      <c r="DA59" s="2">
        <v>0</v>
      </c>
      <c r="DB59" s="2">
        <v>0</v>
      </c>
      <c r="DC59" s="2">
        <v>1</v>
      </c>
      <c r="DD59" s="2">
        <v>0</v>
      </c>
      <c r="DE59" s="2">
        <v>0</v>
      </c>
      <c r="DF59" s="3">
        <v>1</v>
      </c>
      <c r="DG59" s="2">
        <v>0</v>
      </c>
      <c r="DH59" s="2">
        <v>0</v>
      </c>
      <c r="DI59" s="2">
        <v>3</v>
      </c>
      <c r="DJ59" s="2">
        <v>0</v>
      </c>
      <c r="DK59" s="2">
        <v>3</v>
      </c>
      <c r="DL59" s="2">
        <v>3</v>
      </c>
      <c r="DM59" s="3">
        <v>3</v>
      </c>
      <c r="DN59" s="2">
        <v>0</v>
      </c>
      <c r="DO59" s="2">
        <v>3</v>
      </c>
      <c r="DP59" s="2">
        <v>3</v>
      </c>
      <c r="DQ59" s="2">
        <v>3</v>
      </c>
      <c r="DR59" s="2">
        <v>0</v>
      </c>
      <c r="DS59" s="2">
        <v>3</v>
      </c>
      <c r="DT59" s="3">
        <v>3</v>
      </c>
      <c r="DU59" s="2">
        <v>0</v>
      </c>
      <c r="DV59" s="2">
        <v>0</v>
      </c>
      <c r="DW59" s="2">
        <v>0</v>
      </c>
      <c r="DX59" s="2">
        <v>3</v>
      </c>
      <c r="DY59" s="2">
        <v>0</v>
      </c>
      <c r="DZ59" s="2">
        <v>0</v>
      </c>
      <c r="EA59" s="3">
        <v>0</v>
      </c>
      <c r="EB59" s="2">
        <v>0</v>
      </c>
      <c r="EC59" s="2">
        <v>0</v>
      </c>
      <c r="ED59" s="2">
        <v>0</v>
      </c>
      <c r="EE59" s="2">
        <v>0</v>
      </c>
      <c r="EF59" s="2">
        <v>0</v>
      </c>
      <c r="EG59" s="2">
        <v>0</v>
      </c>
      <c r="EH59" s="3">
        <v>2</v>
      </c>
      <c r="EI59" s="2">
        <v>0</v>
      </c>
      <c r="EJ59" s="2">
        <v>0</v>
      </c>
      <c r="EK59" s="2">
        <v>0</v>
      </c>
      <c r="EL59" s="2">
        <v>0</v>
      </c>
      <c r="EM59" s="2">
        <v>2</v>
      </c>
      <c r="EN59" s="2">
        <v>2</v>
      </c>
      <c r="EO59" s="3">
        <v>0</v>
      </c>
      <c r="EP59" s="2">
        <v>0</v>
      </c>
      <c r="EQ59" s="2">
        <v>0</v>
      </c>
      <c r="ER59" s="2">
        <v>0</v>
      </c>
      <c r="ES59" s="2">
        <v>0</v>
      </c>
      <c r="ET59" s="2">
        <v>1</v>
      </c>
      <c r="EU59" s="2">
        <v>1</v>
      </c>
      <c r="EV59" s="3">
        <v>0</v>
      </c>
      <c r="EW59" s="2">
        <v>0</v>
      </c>
      <c r="EX59" s="2">
        <v>0</v>
      </c>
      <c r="EY59" s="2">
        <v>0</v>
      </c>
      <c r="EZ59" s="2">
        <v>2</v>
      </c>
      <c r="FA59" s="2">
        <v>0</v>
      </c>
      <c r="FB59" s="2">
        <v>0</v>
      </c>
      <c r="FC59" s="3">
        <v>0</v>
      </c>
      <c r="FD59" s="2">
        <v>0</v>
      </c>
      <c r="FE59" s="2">
        <v>0</v>
      </c>
      <c r="FF59" s="2">
        <v>0</v>
      </c>
      <c r="FG59" s="2">
        <v>0</v>
      </c>
      <c r="FH59" s="2">
        <v>0</v>
      </c>
      <c r="FI59" s="2">
        <v>1</v>
      </c>
      <c r="FJ59" s="3">
        <v>2</v>
      </c>
      <c r="FK59" s="2">
        <v>0</v>
      </c>
      <c r="FL59" s="2">
        <v>0</v>
      </c>
      <c r="FM59" s="2">
        <v>0</v>
      </c>
      <c r="FN59" s="2">
        <v>0</v>
      </c>
      <c r="FO59" s="2">
        <v>1</v>
      </c>
      <c r="FP59" s="2">
        <v>0</v>
      </c>
      <c r="FQ59" s="3">
        <v>0</v>
      </c>
      <c r="FR59" s="2">
        <v>0</v>
      </c>
      <c r="FS59" s="2">
        <v>0</v>
      </c>
      <c r="FT59" s="2">
        <v>0</v>
      </c>
      <c r="FU59" s="2">
        <v>0</v>
      </c>
      <c r="FV59" s="2">
        <v>1</v>
      </c>
      <c r="FW59" s="2">
        <v>0</v>
      </c>
      <c r="FX59" s="3">
        <v>1</v>
      </c>
      <c r="FY59" s="2">
        <v>0</v>
      </c>
      <c r="FZ59" s="2">
        <v>0</v>
      </c>
      <c r="GA59" s="2">
        <v>1</v>
      </c>
      <c r="GB59" s="2">
        <v>0</v>
      </c>
      <c r="GC59" s="2">
        <v>1</v>
      </c>
      <c r="GD59" s="2">
        <v>1</v>
      </c>
      <c r="GE59" s="3">
        <v>0</v>
      </c>
      <c r="GF59" s="2">
        <v>0</v>
      </c>
      <c r="GG59" s="2">
        <v>0</v>
      </c>
      <c r="GH59" s="2">
        <v>0</v>
      </c>
      <c r="GI59" s="2">
        <v>0</v>
      </c>
      <c r="GJ59" s="2">
        <v>0</v>
      </c>
      <c r="GK59" s="2">
        <v>0</v>
      </c>
      <c r="GL59" s="3">
        <v>0</v>
      </c>
      <c r="GM59" s="2">
        <v>0</v>
      </c>
      <c r="GN59" s="2">
        <v>0</v>
      </c>
      <c r="GO59" s="2">
        <v>0</v>
      </c>
      <c r="GP59" s="2">
        <v>0</v>
      </c>
      <c r="GQ59" s="2">
        <v>0</v>
      </c>
      <c r="GR59" s="2">
        <v>0</v>
      </c>
      <c r="GS59" s="3">
        <v>0</v>
      </c>
      <c r="GT59" s="2">
        <v>0</v>
      </c>
      <c r="GU59" s="2">
        <v>0</v>
      </c>
      <c r="GV59" s="2">
        <v>0</v>
      </c>
      <c r="GW59" s="2">
        <v>0</v>
      </c>
      <c r="GX59" s="2">
        <v>0</v>
      </c>
      <c r="GY59" s="2">
        <v>0</v>
      </c>
      <c r="GZ59" s="3">
        <v>0</v>
      </c>
      <c r="HA59" s="2">
        <v>0</v>
      </c>
      <c r="HB59" s="2">
        <v>0</v>
      </c>
      <c r="HC59" s="2">
        <v>0</v>
      </c>
      <c r="HD59" s="2">
        <v>0</v>
      </c>
      <c r="HE59" s="2">
        <v>0</v>
      </c>
      <c r="HF59" s="2">
        <v>0</v>
      </c>
      <c r="HG59" s="2">
        <v>0</v>
      </c>
      <c r="HH59" s="2">
        <v>0</v>
      </c>
      <c r="HI59" s="2">
        <v>0</v>
      </c>
      <c r="HJ59" s="2">
        <v>0</v>
      </c>
      <c r="HK59" s="2">
        <v>0</v>
      </c>
      <c r="HL59" s="2">
        <v>0</v>
      </c>
      <c r="HM59" s="2">
        <v>0</v>
      </c>
      <c r="HN59" s="2">
        <v>0</v>
      </c>
      <c r="HO59" s="91">
        <v>0</v>
      </c>
      <c r="HP59" s="2">
        <v>0</v>
      </c>
      <c r="HQ59" s="2">
        <v>0</v>
      </c>
      <c r="HR59" s="2">
        <v>0</v>
      </c>
      <c r="HS59" s="2">
        <v>0</v>
      </c>
      <c r="HT59" s="2">
        <v>0</v>
      </c>
      <c r="HU59" s="3">
        <v>0</v>
      </c>
    </row>
    <row r="60" spans="1:229">
      <c r="A60" s="2">
        <f>T60*N60</f>
        <v>0</v>
      </c>
      <c r="B60" s="2">
        <f>U60*N60</f>
        <v>0</v>
      </c>
      <c r="C60" s="2">
        <f>V60*N60</f>
        <v>0</v>
      </c>
      <c r="D60" s="2">
        <f>W60*N60</f>
        <v>0</v>
      </c>
      <c r="E60" s="2">
        <f>X60*N60</f>
        <v>0</v>
      </c>
      <c r="F60" s="2">
        <f>Y60*N60</f>
        <v>0</v>
      </c>
      <c r="G60" s="2">
        <f>Z60*N60</f>
        <v>0</v>
      </c>
      <c r="H60" s="242">
        <f>N60</f>
        <v>1</v>
      </c>
      <c r="I60" s="242">
        <f>N60</f>
        <v>1</v>
      </c>
      <c r="J60" s="242">
        <f>N60</f>
        <v>1</v>
      </c>
      <c r="K60" s="242">
        <f>N60</f>
        <v>1</v>
      </c>
      <c r="L60" s="242">
        <f>N60</f>
        <v>1</v>
      </c>
      <c r="M60" s="242">
        <f>N60</f>
        <v>1</v>
      </c>
      <c r="N60" s="242">
        <v>1</v>
      </c>
      <c r="O60" s="100" t="s">
        <v>8173</v>
      </c>
      <c r="P60" s="179">
        <f>(SUM(T60:Z60))</f>
        <v>0</v>
      </c>
      <c r="Q60" s="4">
        <v>7</v>
      </c>
      <c r="R60" s="4">
        <v>1</v>
      </c>
      <c r="S60" s="179">
        <f>P60-Q60</f>
        <v>-7</v>
      </c>
      <c r="AA60" s="2">
        <v>0</v>
      </c>
      <c r="AB60" s="2">
        <v>0</v>
      </c>
      <c r="AC60" s="2">
        <v>1</v>
      </c>
      <c r="AD60" s="2">
        <v>0</v>
      </c>
      <c r="AE60" s="2">
        <v>0</v>
      </c>
      <c r="AF60" s="2">
        <v>0</v>
      </c>
      <c r="AG60" s="3">
        <v>0</v>
      </c>
      <c r="AH60" s="2">
        <v>0</v>
      </c>
      <c r="AI60" s="2">
        <v>0</v>
      </c>
      <c r="AJ60" s="2">
        <v>0</v>
      </c>
      <c r="AK60" s="2">
        <v>1</v>
      </c>
      <c r="AL60" s="2">
        <v>1</v>
      </c>
      <c r="AM60" s="2">
        <v>0</v>
      </c>
      <c r="AN60" s="3">
        <v>0</v>
      </c>
      <c r="AO60" s="2">
        <v>0</v>
      </c>
      <c r="AP60" s="2">
        <v>0</v>
      </c>
      <c r="AQ60" s="2">
        <v>0</v>
      </c>
      <c r="AR60" s="2">
        <v>0</v>
      </c>
      <c r="AS60" s="2">
        <v>1</v>
      </c>
      <c r="AT60" s="2">
        <v>1</v>
      </c>
      <c r="AU60" s="3">
        <v>1</v>
      </c>
      <c r="AV60" s="2">
        <v>0</v>
      </c>
      <c r="AW60" s="2">
        <v>0</v>
      </c>
      <c r="AX60" s="2">
        <v>0</v>
      </c>
      <c r="AY60" s="2">
        <v>0</v>
      </c>
      <c r="AZ60" s="2">
        <v>0</v>
      </c>
      <c r="BA60" s="2">
        <v>1</v>
      </c>
      <c r="BB60" s="3">
        <v>0</v>
      </c>
      <c r="BC60" s="2">
        <v>0</v>
      </c>
      <c r="BD60" s="2">
        <v>0</v>
      </c>
      <c r="BE60" s="2">
        <v>0</v>
      </c>
      <c r="BF60" s="2">
        <v>0</v>
      </c>
      <c r="BG60" s="2">
        <v>0</v>
      </c>
      <c r="BH60" s="2">
        <v>1</v>
      </c>
      <c r="BI60" s="3">
        <v>1</v>
      </c>
      <c r="BJ60" s="2">
        <v>0</v>
      </c>
      <c r="BK60" s="2">
        <v>1</v>
      </c>
      <c r="BL60" s="2">
        <v>1</v>
      </c>
      <c r="BM60" s="2">
        <v>0</v>
      </c>
      <c r="BN60" s="2">
        <v>0</v>
      </c>
      <c r="BO60" s="2">
        <v>1</v>
      </c>
      <c r="BP60" s="3">
        <v>0</v>
      </c>
      <c r="BQ60" s="2">
        <v>0</v>
      </c>
      <c r="BR60" s="2">
        <v>0</v>
      </c>
      <c r="BS60" s="2">
        <v>1</v>
      </c>
      <c r="BT60" s="2">
        <v>1</v>
      </c>
      <c r="BU60" s="2">
        <v>1</v>
      </c>
      <c r="BV60" s="2">
        <v>1</v>
      </c>
      <c r="BW60" s="3">
        <v>1</v>
      </c>
      <c r="BX60" s="2">
        <v>0</v>
      </c>
      <c r="BY60" s="2">
        <v>0</v>
      </c>
      <c r="BZ60" s="2">
        <v>1</v>
      </c>
      <c r="CA60" s="2">
        <v>0</v>
      </c>
      <c r="CB60" s="2">
        <v>0</v>
      </c>
      <c r="CC60" s="2">
        <v>0</v>
      </c>
      <c r="CD60" s="3">
        <v>1</v>
      </c>
      <c r="CE60" s="2">
        <v>0</v>
      </c>
      <c r="CF60" s="2">
        <v>1</v>
      </c>
      <c r="CG60" s="2">
        <v>0</v>
      </c>
      <c r="CH60" s="2">
        <v>1</v>
      </c>
      <c r="CI60" s="2">
        <v>1</v>
      </c>
      <c r="CJ60" s="2">
        <v>0</v>
      </c>
      <c r="CK60" s="3">
        <v>0</v>
      </c>
      <c r="CL60" s="2">
        <v>0</v>
      </c>
      <c r="CM60" s="2">
        <v>0</v>
      </c>
      <c r="CN60" s="2">
        <v>0</v>
      </c>
      <c r="CO60" s="2">
        <v>0</v>
      </c>
      <c r="CP60" s="2">
        <v>0</v>
      </c>
      <c r="CQ60" s="2">
        <v>1</v>
      </c>
      <c r="CR60" s="3">
        <v>0</v>
      </c>
      <c r="CS60" s="2">
        <v>0</v>
      </c>
      <c r="CT60" s="2">
        <v>0</v>
      </c>
      <c r="CU60" s="2">
        <v>0</v>
      </c>
      <c r="CV60" s="2">
        <v>1</v>
      </c>
      <c r="CW60" s="2">
        <v>1</v>
      </c>
      <c r="CX60" s="2">
        <v>1</v>
      </c>
      <c r="CY60" s="3">
        <v>0</v>
      </c>
      <c r="CZ60" s="2">
        <v>0</v>
      </c>
      <c r="DA60" s="2">
        <v>0</v>
      </c>
      <c r="DB60" s="2">
        <v>0</v>
      </c>
      <c r="DC60" s="2">
        <v>0</v>
      </c>
      <c r="DD60" s="2">
        <v>0</v>
      </c>
      <c r="DE60" s="2">
        <v>1</v>
      </c>
      <c r="DF60" s="3">
        <v>0</v>
      </c>
      <c r="DG60" s="2">
        <v>0</v>
      </c>
      <c r="DH60" s="2">
        <v>0</v>
      </c>
      <c r="DI60" s="2">
        <v>0</v>
      </c>
      <c r="DJ60" s="2">
        <v>0</v>
      </c>
      <c r="DK60" s="2">
        <v>0</v>
      </c>
      <c r="DL60" s="2">
        <v>0</v>
      </c>
      <c r="DM60" s="3">
        <v>3</v>
      </c>
      <c r="DN60" s="2">
        <v>0</v>
      </c>
      <c r="DO60" s="2">
        <v>0</v>
      </c>
      <c r="DP60" s="2">
        <v>0</v>
      </c>
      <c r="DQ60" s="2">
        <v>0</v>
      </c>
      <c r="DR60" s="2">
        <v>0</v>
      </c>
      <c r="DS60" s="2">
        <v>0</v>
      </c>
      <c r="DT60" s="3">
        <v>2</v>
      </c>
      <c r="DU60" s="2">
        <v>0</v>
      </c>
      <c r="DV60" s="2">
        <v>0</v>
      </c>
      <c r="DW60" s="2">
        <v>0</v>
      </c>
      <c r="DX60" s="2">
        <v>0</v>
      </c>
      <c r="DY60" s="2">
        <v>1</v>
      </c>
      <c r="DZ60" s="2">
        <v>0</v>
      </c>
      <c r="EA60" s="3">
        <v>0</v>
      </c>
      <c r="EB60" s="2">
        <v>0</v>
      </c>
      <c r="EC60" s="2">
        <v>0.3</v>
      </c>
      <c r="ED60" s="2">
        <v>0</v>
      </c>
      <c r="EE60" s="2">
        <v>0</v>
      </c>
      <c r="EF60" s="2">
        <v>0</v>
      </c>
      <c r="EG60" s="2">
        <v>0</v>
      </c>
      <c r="EH60" s="3">
        <v>0</v>
      </c>
      <c r="EI60" s="2">
        <v>0</v>
      </c>
      <c r="EJ60" s="2">
        <v>0</v>
      </c>
      <c r="EK60" s="2">
        <v>0</v>
      </c>
      <c r="EL60" s="2">
        <v>0</v>
      </c>
      <c r="EM60" s="2">
        <v>0</v>
      </c>
      <c r="EN60" s="2">
        <v>0</v>
      </c>
      <c r="EO60" s="3">
        <v>0</v>
      </c>
      <c r="EP60" s="2">
        <v>0</v>
      </c>
      <c r="EQ60" s="2">
        <v>0</v>
      </c>
      <c r="ER60" s="2">
        <v>0</v>
      </c>
      <c r="ES60" s="2">
        <v>0</v>
      </c>
      <c r="ET60" s="2">
        <v>0</v>
      </c>
      <c r="EU60" s="2">
        <v>0</v>
      </c>
      <c r="EV60" s="3">
        <v>0</v>
      </c>
      <c r="EW60" s="2">
        <v>0</v>
      </c>
      <c r="EX60" s="2">
        <v>0</v>
      </c>
      <c r="EY60" s="2">
        <v>0</v>
      </c>
      <c r="EZ60" s="2">
        <v>0</v>
      </c>
      <c r="FA60" s="2">
        <v>0</v>
      </c>
      <c r="FB60" s="2">
        <v>0</v>
      </c>
      <c r="FC60" s="3">
        <v>0</v>
      </c>
      <c r="FD60" s="2">
        <v>0</v>
      </c>
      <c r="FE60" s="2">
        <v>0</v>
      </c>
      <c r="FF60" s="2">
        <v>0</v>
      </c>
      <c r="FG60" s="2">
        <v>0</v>
      </c>
      <c r="FH60" s="2">
        <v>0</v>
      </c>
      <c r="FI60" s="2">
        <v>0</v>
      </c>
      <c r="FJ60" s="3">
        <v>0</v>
      </c>
      <c r="FK60" s="2">
        <v>0</v>
      </c>
      <c r="FL60" s="2">
        <v>0</v>
      </c>
      <c r="FM60" s="2">
        <v>0</v>
      </c>
      <c r="FN60" s="2">
        <v>0</v>
      </c>
      <c r="FO60" s="2">
        <v>0</v>
      </c>
      <c r="FP60" s="2">
        <v>0</v>
      </c>
      <c r="FQ60" s="3">
        <v>0</v>
      </c>
      <c r="FR60" s="2">
        <v>0</v>
      </c>
      <c r="FS60" s="2">
        <v>0</v>
      </c>
      <c r="FT60" s="2">
        <v>0</v>
      </c>
      <c r="FU60" s="2">
        <v>0</v>
      </c>
      <c r="FV60" s="2">
        <v>0</v>
      </c>
      <c r="FW60" s="2">
        <v>0</v>
      </c>
      <c r="FX60" s="3">
        <v>0</v>
      </c>
      <c r="FY60" s="2">
        <v>0</v>
      </c>
      <c r="FZ60" s="2">
        <v>0</v>
      </c>
      <c r="GA60" s="2">
        <v>0</v>
      </c>
      <c r="GB60" s="2">
        <v>0</v>
      </c>
      <c r="GC60" s="2">
        <v>0</v>
      </c>
      <c r="GD60" s="2">
        <v>0</v>
      </c>
      <c r="GE60" s="3">
        <v>0</v>
      </c>
      <c r="GF60" s="2">
        <v>0</v>
      </c>
      <c r="GG60" s="2">
        <v>0</v>
      </c>
      <c r="GH60" s="2">
        <v>0</v>
      </c>
      <c r="GI60" s="2">
        <v>0</v>
      </c>
      <c r="GJ60" s="2">
        <v>0</v>
      </c>
      <c r="GK60" s="2">
        <v>0</v>
      </c>
      <c r="GL60" s="3">
        <v>0</v>
      </c>
      <c r="GM60" s="2">
        <v>0</v>
      </c>
      <c r="GN60" s="2">
        <v>0</v>
      </c>
      <c r="GO60" s="2">
        <v>0</v>
      </c>
      <c r="GP60" s="2">
        <v>0</v>
      </c>
      <c r="GQ60" s="2">
        <v>0</v>
      </c>
      <c r="GR60" s="2">
        <v>0</v>
      </c>
      <c r="GS60" s="3">
        <v>0</v>
      </c>
      <c r="GT60" s="2">
        <v>0</v>
      </c>
      <c r="GU60" s="2">
        <v>0</v>
      </c>
      <c r="GV60" s="2">
        <v>0</v>
      </c>
      <c r="GW60" s="2">
        <v>0</v>
      </c>
      <c r="GX60" s="2">
        <v>0</v>
      </c>
      <c r="GY60" s="2">
        <v>0</v>
      </c>
      <c r="GZ60" s="3">
        <v>0</v>
      </c>
      <c r="HA60" s="2">
        <v>0</v>
      </c>
      <c r="HB60" s="2">
        <v>0</v>
      </c>
      <c r="HC60" s="2">
        <v>0</v>
      </c>
      <c r="HD60" s="2">
        <v>0</v>
      </c>
      <c r="HE60" s="2">
        <v>0</v>
      </c>
      <c r="HF60" s="2">
        <v>0</v>
      </c>
      <c r="HG60" s="2">
        <v>0</v>
      </c>
      <c r="HH60" s="2">
        <v>0</v>
      </c>
      <c r="HI60" s="2">
        <v>0</v>
      </c>
      <c r="HJ60" s="2">
        <v>0</v>
      </c>
      <c r="HK60" s="2">
        <v>0</v>
      </c>
      <c r="HL60" s="2">
        <v>0</v>
      </c>
      <c r="HM60" s="2">
        <v>0</v>
      </c>
      <c r="HN60" s="2">
        <v>0</v>
      </c>
      <c r="HO60" s="91">
        <v>0</v>
      </c>
      <c r="HP60" s="2">
        <v>0</v>
      </c>
      <c r="HQ60" s="2">
        <v>0</v>
      </c>
      <c r="HR60" s="2">
        <v>0</v>
      </c>
      <c r="HS60" s="2">
        <v>0</v>
      </c>
      <c r="HT60" s="2">
        <v>0</v>
      </c>
      <c r="HU60" s="3">
        <v>0</v>
      </c>
    </row>
    <row r="61" spans="1:229">
      <c r="A61" s="2">
        <f t="shared" ref="A61:A63" si="154">T61*N61</f>
        <v>0</v>
      </c>
      <c r="B61" s="2">
        <f t="shared" ref="B61:B63" si="155">U61*N61</f>
        <v>0</v>
      </c>
      <c r="C61" s="2">
        <f t="shared" ref="C61:C63" si="156">V61*N61</f>
        <v>0</v>
      </c>
      <c r="D61" s="2">
        <f t="shared" ref="D61:D63" si="157">W61*N61</f>
        <v>0</v>
      </c>
      <c r="E61" s="2">
        <f t="shared" ref="E61:E63" si="158">X61*N61</f>
        <v>0</v>
      </c>
      <c r="F61" s="2">
        <f t="shared" ref="F61:F63" si="159">Y61*N61</f>
        <v>0</v>
      </c>
      <c r="G61" s="2">
        <f t="shared" ref="G61:G63" si="160">Z61*N61</f>
        <v>0</v>
      </c>
      <c r="H61" s="242">
        <f t="shared" ref="H61:H63" si="161">N61</f>
        <v>1</v>
      </c>
      <c r="I61" s="242">
        <f t="shared" ref="I61:I63" si="162">N61</f>
        <v>1</v>
      </c>
      <c r="J61" s="242">
        <f t="shared" ref="J61:J63" si="163">N61</f>
        <v>1</v>
      </c>
      <c r="K61" s="242">
        <f t="shared" ref="K61:K63" si="164">N61</f>
        <v>1</v>
      </c>
      <c r="L61" s="242">
        <f t="shared" ref="L61:L63" si="165">N61</f>
        <v>1</v>
      </c>
      <c r="M61" s="242">
        <f t="shared" ref="M61:M63" si="166">N61</f>
        <v>1</v>
      </c>
      <c r="N61" s="242">
        <v>1</v>
      </c>
      <c r="O61" s="100" t="s">
        <v>7819</v>
      </c>
      <c r="P61" s="179">
        <f t="shared" ref="P61:P63" si="167">(SUM(T61:Z61))</f>
        <v>0</v>
      </c>
      <c r="Q61" s="4">
        <v>2</v>
      </c>
      <c r="R61" s="249">
        <v>1</v>
      </c>
      <c r="S61" s="179">
        <f t="shared" ref="S61:S63" si="168">P61-Q61</f>
        <v>-2</v>
      </c>
      <c r="AA61" s="2">
        <v>0</v>
      </c>
      <c r="AB61" s="2">
        <v>1</v>
      </c>
      <c r="AC61" s="2">
        <v>1</v>
      </c>
      <c r="AD61" s="2">
        <v>0</v>
      </c>
      <c r="AE61" s="2">
        <v>0</v>
      </c>
      <c r="AF61" s="2">
        <v>0</v>
      </c>
      <c r="AG61" s="3">
        <v>0</v>
      </c>
      <c r="AH61" s="2">
        <v>0</v>
      </c>
      <c r="AI61" s="2">
        <v>0</v>
      </c>
      <c r="AJ61" s="2">
        <v>0</v>
      </c>
      <c r="AK61" s="2">
        <v>1</v>
      </c>
      <c r="AL61" s="2">
        <v>0</v>
      </c>
      <c r="AM61" s="2">
        <v>0</v>
      </c>
      <c r="AN61" s="3">
        <v>1</v>
      </c>
      <c r="AO61" s="2">
        <v>0</v>
      </c>
      <c r="AP61" s="2">
        <v>0</v>
      </c>
      <c r="AQ61" s="2">
        <v>0</v>
      </c>
      <c r="AR61" s="2">
        <v>0</v>
      </c>
      <c r="AS61" s="2">
        <v>1</v>
      </c>
      <c r="AT61" s="2">
        <v>0</v>
      </c>
      <c r="AU61" s="3">
        <v>0</v>
      </c>
      <c r="AV61" s="2">
        <v>0</v>
      </c>
      <c r="AW61" s="2">
        <v>1</v>
      </c>
      <c r="AX61" s="2">
        <v>0</v>
      </c>
      <c r="AY61" s="2">
        <v>0</v>
      </c>
      <c r="AZ61" s="2">
        <v>0</v>
      </c>
      <c r="BA61" s="2">
        <v>0</v>
      </c>
      <c r="BB61" s="3">
        <v>1</v>
      </c>
      <c r="BC61" s="2">
        <v>0</v>
      </c>
      <c r="BD61" s="2">
        <v>0</v>
      </c>
      <c r="BE61" s="2">
        <v>0</v>
      </c>
      <c r="BF61" s="2">
        <v>0</v>
      </c>
      <c r="BG61" s="2">
        <v>0</v>
      </c>
      <c r="BH61" s="2">
        <v>0</v>
      </c>
      <c r="BI61" s="3">
        <v>1</v>
      </c>
      <c r="BJ61" s="2">
        <v>0</v>
      </c>
      <c r="BK61" s="2">
        <v>1</v>
      </c>
      <c r="BL61" s="2">
        <v>0</v>
      </c>
      <c r="BM61" s="2">
        <v>0</v>
      </c>
      <c r="BN61" s="2">
        <v>0</v>
      </c>
      <c r="BO61" s="2">
        <v>0</v>
      </c>
      <c r="BP61" s="3">
        <v>0</v>
      </c>
      <c r="BQ61" s="2">
        <v>0</v>
      </c>
      <c r="BR61" s="2">
        <v>0</v>
      </c>
      <c r="BS61" s="2">
        <v>0</v>
      </c>
      <c r="BT61" s="2">
        <v>0</v>
      </c>
      <c r="BU61" s="2">
        <v>0</v>
      </c>
      <c r="BV61" s="2">
        <v>0</v>
      </c>
      <c r="BW61" s="3">
        <v>1</v>
      </c>
      <c r="BX61" s="2">
        <v>0</v>
      </c>
      <c r="BY61" s="2">
        <v>0</v>
      </c>
      <c r="BZ61" s="2">
        <v>0</v>
      </c>
      <c r="CA61" s="2">
        <v>0</v>
      </c>
      <c r="CB61" s="2">
        <v>0</v>
      </c>
      <c r="CC61" s="2">
        <v>0</v>
      </c>
      <c r="CD61" s="3">
        <v>1</v>
      </c>
      <c r="CE61" s="2">
        <v>0</v>
      </c>
      <c r="CF61" s="2">
        <v>0</v>
      </c>
      <c r="CG61" s="2">
        <v>0</v>
      </c>
      <c r="CH61" s="2">
        <v>0</v>
      </c>
      <c r="CI61" s="2">
        <v>0</v>
      </c>
      <c r="CJ61" s="2">
        <v>0</v>
      </c>
      <c r="CK61" s="3">
        <v>0</v>
      </c>
      <c r="CL61" s="2">
        <v>0</v>
      </c>
      <c r="CM61" s="2">
        <v>0</v>
      </c>
      <c r="CN61" s="2">
        <v>0</v>
      </c>
      <c r="CO61" s="2">
        <v>0</v>
      </c>
      <c r="CP61" s="2">
        <v>0</v>
      </c>
      <c r="CQ61" s="2">
        <v>6</v>
      </c>
      <c r="CR61" s="3">
        <v>0</v>
      </c>
      <c r="CS61" s="2">
        <v>0</v>
      </c>
      <c r="CT61" s="2">
        <v>0</v>
      </c>
      <c r="CU61" s="2">
        <v>0</v>
      </c>
      <c r="CV61" s="2">
        <v>0</v>
      </c>
      <c r="CW61" s="2">
        <v>0</v>
      </c>
      <c r="CX61" s="2">
        <v>0</v>
      </c>
      <c r="CY61" s="3">
        <v>0</v>
      </c>
      <c r="CZ61" s="2">
        <v>0</v>
      </c>
      <c r="DA61" s="2">
        <v>0</v>
      </c>
      <c r="DB61" s="2">
        <v>0</v>
      </c>
      <c r="DC61" s="2">
        <v>0</v>
      </c>
      <c r="DD61" s="2">
        <v>0</v>
      </c>
      <c r="DE61" s="2">
        <v>0</v>
      </c>
      <c r="DF61" s="3">
        <v>0</v>
      </c>
      <c r="DG61" s="2">
        <v>0</v>
      </c>
      <c r="DH61" s="2">
        <v>0</v>
      </c>
      <c r="DI61" s="2">
        <v>0</v>
      </c>
      <c r="DJ61" s="2">
        <v>0</v>
      </c>
      <c r="DK61" s="2">
        <v>0</v>
      </c>
      <c r="DL61" s="2">
        <v>0</v>
      </c>
      <c r="DM61" s="3">
        <v>0</v>
      </c>
      <c r="DN61" s="2">
        <v>0</v>
      </c>
      <c r="DO61" s="2">
        <v>0</v>
      </c>
      <c r="DP61" s="2">
        <v>0</v>
      </c>
      <c r="DQ61" s="2">
        <v>0</v>
      </c>
      <c r="DR61" s="2">
        <v>0</v>
      </c>
      <c r="DS61" s="2">
        <v>0</v>
      </c>
      <c r="DT61" s="3">
        <v>0</v>
      </c>
      <c r="DU61" s="2">
        <v>0</v>
      </c>
      <c r="DV61" s="2">
        <v>0</v>
      </c>
      <c r="DW61" s="2">
        <v>0</v>
      </c>
      <c r="DX61" s="2">
        <v>0</v>
      </c>
      <c r="DY61" s="2">
        <v>0</v>
      </c>
      <c r="DZ61" s="2">
        <v>0</v>
      </c>
      <c r="EA61" s="3">
        <v>0</v>
      </c>
      <c r="EB61" s="2">
        <v>0</v>
      </c>
      <c r="EC61" s="2">
        <v>0</v>
      </c>
      <c r="ED61" s="2">
        <v>0</v>
      </c>
      <c r="EE61" s="2">
        <v>0</v>
      </c>
      <c r="EF61" s="2">
        <v>0</v>
      </c>
      <c r="EG61" s="2">
        <v>0</v>
      </c>
      <c r="EH61" s="3">
        <v>1</v>
      </c>
      <c r="EI61" s="2">
        <v>0</v>
      </c>
      <c r="EJ61" s="2">
        <v>0</v>
      </c>
      <c r="EK61" s="2">
        <v>0</v>
      </c>
      <c r="EL61" s="2">
        <v>0</v>
      </c>
      <c r="EM61" s="2">
        <v>0</v>
      </c>
      <c r="EN61" s="2">
        <v>3</v>
      </c>
      <c r="EO61" s="3">
        <v>0</v>
      </c>
      <c r="EP61" s="2">
        <v>0</v>
      </c>
      <c r="EQ61" s="2">
        <v>0</v>
      </c>
      <c r="ER61" s="2">
        <v>0</v>
      </c>
      <c r="ES61" s="2">
        <v>0</v>
      </c>
      <c r="ET61" s="2">
        <v>0</v>
      </c>
      <c r="EU61" s="2">
        <v>0</v>
      </c>
      <c r="EV61" s="3">
        <v>0</v>
      </c>
      <c r="EW61" s="2">
        <v>0</v>
      </c>
      <c r="EX61" s="2">
        <v>0</v>
      </c>
      <c r="EY61" s="2">
        <v>0</v>
      </c>
      <c r="EZ61" s="2">
        <v>0</v>
      </c>
      <c r="FA61" s="2">
        <v>0</v>
      </c>
      <c r="FB61" s="2">
        <v>0</v>
      </c>
      <c r="FC61" s="3">
        <v>0</v>
      </c>
      <c r="FD61" s="2">
        <v>0</v>
      </c>
      <c r="FE61" s="2">
        <v>0</v>
      </c>
      <c r="FF61" s="2">
        <v>0</v>
      </c>
      <c r="FG61" s="2">
        <v>0</v>
      </c>
      <c r="FH61" s="2">
        <v>0</v>
      </c>
      <c r="FI61" s="2">
        <v>0</v>
      </c>
      <c r="FJ61" s="3">
        <v>1</v>
      </c>
      <c r="FK61" s="2">
        <v>0</v>
      </c>
      <c r="FL61" s="2">
        <v>0</v>
      </c>
      <c r="FM61" s="2">
        <v>0</v>
      </c>
      <c r="FN61" s="2">
        <v>0</v>
      </c>
      <c r="FO61" s="2">
        <v>0</v>
      </c>
      <c r="FP61" s="2">
        <v>0</v>
      </c>
      <c r="FQ61" s="3">
        <v>0</v>
      </c>
      <c r="FR61" s="2">
        <v>0</v>
      </c>
      <c r="FS61" s="2">
        <v>0</v>
      </c>
      <c r="FT61" s="2">
        <v>0</v>
      </c>
      <c r="FU61" s="2">
        <v>0</v>
      </c>
      <c r="FV61" s="2">
        <v>0</v>
      </c>
      <c r="FW61" s="2">
        <v>0</v>
      </c>
      <c r="FX61" s="3">
        <v>6</v>
      </c>
      <c r="FY61" s="2">
        <v>0</v>
      </c>
      <c r="FZ61" s="2">
        <v>0</v>
      </c>
      <c r="GA61" s="2">
        <v>0</v>
      </c>
      <c r="GB61" s="2">
        <v>5</v>
      </c>
      <c r="GC61" s="2">
        <v>0</v>
      </c>
      <c r="GD61" s="2">
        <v>0</v>
      </c>
      <c r="GE61" s="3">
        <v>2</v>
      </c>
      <c r="GF61" s="2">
        <v>2</v>
      </c>
      <c r="GG61" s="2">
        <v>0</v>
      </c>
      <c r="GH61" s="2">
        <v>3</v>
      </c>
      <c r="GI61" s="2">
        <v>0</v>
      </c>
      <c r="GJ61" s="2">
        <v>0</v>
      </c>
      <c r="GK61" s="2">
        <v>0</v>
      </c>
      <c r="GL61" s="3">
        <v>0</v>
      </c>
      <c r="GM61" s="2">
        <v>0</v>
      </c>
      <c r="GN61" s="2">
        <v>0</v>
      </c>
      <c r="GO61" s="2">
        <v>5</v>
      </c>
      <c r="GP61" s="2">
        <v>4</v>
      </c>
      <c r="GQ61" s="2">
        <v>5</v>
      </c>
      <c r="GR61" s="2">
        <v>0</v>
      </c>
      <c r="GS61" s="3">
        <v>0</v>
      </c>
      <c r="GT61" s="2">
        <v>0</v>
      </c>
      <c r="GU61" s="2">
        <v>0</v>
      </c>
      <c r="GV61" s="2">
        <v>0</v>
      </c>
      <c r="GW61" s="2">
        <v>0</v>
      </c>
      <c r="GX61" s="2">
        <v>5</v>
      </c>
      <c r="GY61" s="2">
        <v>0</v>
      </c>
      <c r="GZ61" s="3">
        <v>0</v>
      </c>
      <c r="HA61" s="2">
        <v>0</v>
      </c>
      <c r="HB61" s="2">
        <v>0</v>
      </c>
      <c r="HC61" s="2">
        <v>0</v>
      </c>
      <c r="HD61" s="2">
        <v>0</v>
      </c>
      <c r="HE61" s="2">
        <v>0</v>
      </c>
      <c r="HF61" s="2">
        <v>0</v>
      </c>
      <c r="HG61" s="2">
        <v>0</v>
      </c>
      <c r="HH61" s="2">
        <v>0</v>
      </c>
      <c r="HI61" s="2">
        <v>0</v>
      </c>
      <c r="HJ61" s="2">
        <v>0</v>
      </c>
      <c r="HK61" s="2">
        <v>0</v>
      </c>
      <c r="HL61" s="2">
        <v>0</v>
      </c>
      <c r="HM61" s="2">
        <v>0</v>
      </c>
      <c r="HN61" s="2">
        <v>0</v>
      </c>
      <c r="HO61" s="91">
        <v>0</v>
      </c>
      <c r="HP61" s="2">
        <v>0</v>
      </c>
      <c r="HQ61" s="2">
        <v>0</v>
      </c>
      <c r="HR61" s="2">
        <v>0</v>
      </c>
      <c r="HS61" s="2">
        <v>0</v>
      </c>
      <c r="HT61" s="2">
        <v>0</v>
      </c>
      <c r="HU61" s="3">
        <v>0</v>
      </c>
    </row>
    <row r="62" spans="1:229">
      <c r="A62" s="2">
        <f t="shared" si="154"/>
        <v>0</v>
      </c>
      <c r="B62" s="2">
        <f t="shared" si="155"/>
        <v>0</v>
      </c>
      <c r="C62" s="2">
        <f t="shared" si="156"/>
        <v>0</v>
      </c>
      <c r="D62" s="2">
        <f t="shared" si="157"/>
        <v>0</v>
      </c>
      <c r="E62" s="2">
        <f t="shared" si="158"/>
        <v>0</v>
      </c>
      <c r="F62" s="2">
        <f t="shared" si="159"/>
        <v>0</v>
      </c>
      <c r="G62" s="2">
        <f t="shared" si="160"/>
        <v>0</v>
      </c>
      <c r="H62" s="242">
        <f t="shared" si="161"/>
        <v>1</v>
      </c>
      <c r="I62" s="242">
        <f t="shared" si="162"/>
        <v>1</v>
      </c>
      <c r="J62" s="242">
        <f t="shared" si="163"/>
        <v>1</v>
      </c>
      <c r="K62" s="242">
        <f t="shared" si="164"/>
        <v>1</v>
      </c>
      <c r="L62" s="242">
        <f t="shared" si="165"/>
        <v>1</v>
      </c>
      <c r="M62" s="242">
        <f t="shared" si="166"/>
        <v>1</v>
      </c>
      <c r="N62" s="242">
        <v>1</v>
      </c>
      <c r="O62" s="100" t="s">
        <v>8462</v>
      </c>
      <c r="P62" s="179">
        <f t="shared" si="167"/>
        <v>0</v>
      </c>
      <c r="Q62" s="4">
        <v>2</v>
      </c>
      <c r="R62" s="4">
        <v>1</v>
      </c>
      <c r="S62" s="179">
        <f t="shared" si="168"/>
        <v>-2</v>
      </c>
      <c r="AA62" s="2">
        <v>0</v>
      </c>
      <c r="AB62" s="2">
        <v>0</v>
      </c>
      <c r="AC62" s="2">
        <v>0</v>
      </c>
      <c r="AD62" s="2">
        <v>0</v>
      </c>
      <c r="AE62" s="2">
        <v>0</v>
      </c>
      <c r="AF62" s="2">
        <v>0</v>
      </c>
      <c r="AG62" s="3">
        <v>0</v>
      </c>
      <c r="AH62" s="2">
        <v>0</v>
      </c>
      <c r="AI62" s="2">
        <v>0</v>
      </c>
      <c r="AJ62" s="2">
        <v>0</v>
      </c>
      <c r="AK62" s="2">
        <v>0</v>
      </c>
      <c r="AL62" s="2">
        <v>0</v>
      </c>
      <c r="AM62" s="2">
        <v>0</v>
      </c>
      <c r="AN62" s="3">
        <v>0</v>
      </c>
      <c r="AO62" s="2">
        <v>0</v>
      </c>
      <c r="AP62" s="2">
        <v>0</v>
      </c>
      <c r="AQ62" s="2">
        <v>0</v>
      </c>
      <c r="AR62" s="2">
        <v>0</v>
      </c>
      <c r="AS62" s="2">
        <v>0</v>
      </c>
      <c r="AT62" s="2">
        <v>0</v>
      </c>
      <c r="AU62" s="3">
        <v>0</v>
      </c>
      <c r="AV62" s="2">
        <v>0</v>
      </c>
      <c r="AW62" s="2">
        <v>1</v>
      </c>
      <c r="AX62" s="2">
        <v>0</v>
      </c>
      <c r="AY62" s="2">
        <v>0</v>
      </c>
      <c r="AZ62" s="2">
        <v>0</v>
      </c>
      <c r="BA62" s="2">
        <v>0</v>
      </c>
      <c r="BB62" s="3">
        <v>0</v>
      </c>
      <c r="BC62" s="2">
        <v>0</v>
      </c>
      <c r="BD62" s="2">
        <v>0</v>
      </c>
      <c r="BE62" s="2">
        <v>0</v>
      </c>
      <c r="BF62" s="2">
        <v>0</v>
      </c>
      <c r="BG62" s="2">
        <v>0</v>
      </c>
      <c r="BH62" s="2">
        <v>1</v>
      </c>
      <c r="BI62" s="3">
        <v>1</v>
      </c>
      <c r="BJ62" s="2">
        <v>0</v>
      </c>
      <c r="BK62" s="2">
        <v>0</v>
      </c>
      <c r="BL62" s="2">
        <v>0</v>
      </c>
      <c r="BM62" s="2">
        <v>0</v>
      </c>
      <c r="BN62" s="2">
        <v>0</v>
      </c>
      <c r="BO62" s="2">
        <v>0</v>
      </c>
      <c r="BP62" s="3">
        <v>0</v>
      </c>
      <c r="BQ62" s="2">
        <v>0</v>
      </c>
      <c r="BR62" s="2">
        <v>0</v>
      </c>
      <c r="BS62" s="2">
        <v>0</v>
      </c>
      <c r="BT62" s="2">
        <v>0</v>
      </c>
      <c r="BU62" s="2">
        <v>0</v>
      </c>
      <c r="BV62" s="2">
        <v>0</v>
      </c>
      <c r="BW62" s="3">
        <v>0</v>
      </c>
      <c r="BX62" s="2">
        <v>0</v>
      </c>
      <c r="BY62" s="2">
        <v>0</v>
      </c>
      <c r="BZ62" s="2">
        <v>0</v>
      </c>
      <c r="CA62" s="2">
        <v>0</v>
      </c>
      <c r="CB62" s="2">
        <v>0</v>
      </c>
      <c r="CC62" s="2">
        <v>0</v>
      </c>
      <c r="CD62" s="3">
        <v>0</v>
      </c>
      <c r="CE62" s="2">
        <v>0</v>
      </c>
      <c r="CF62" s="2">
        <v>0</v>
      </c>
      <c r="CG62" s="2">
        <v>0</v>
      </c>
      <c r="CH62" s="2">
        <v>0</v>
      </c>
      <c r="CI62" s="2">
        <v>0</v>
      </c>
      <c r="CJ62" s="2">
        <v>0</v>
      </c>
      <c r="CK62" s="3">
        <v>0</v>
      </c>
      <c r="CL62" s="2">
        <v>0</v>
      </c>
      <c r="CM62" s="2">
        <v>0</v>
      </c>
      <c r="CN62" s="2">
        <v>0</v>
      </c>
      <c r="CO62" s="2">
        <v>0</v>
      </c>
      <c r="CP62" s="2">
        <v>0</v>
      </c>
      <c r="CQ62" s="2">
        <v>6</v>
      </c>
      <c r="CR62" s="3">
        <v>0</v>
      </c>
      <c r="CS62" s="2">
        <v>0</v>
      </c>
      <c r="CT62" s="2">
        <v>0</v>
      </c>
      <c r="CU62" s="2">
        <v>0</v>
      </c>
      <c r="CV62" s="2">
        <v>0</v>
      </c>
      <c r="CW62" s="2">
        <v>0</v>
      </c>
      <c r="CX62" s="2">
        <v>0</v>
      </c>
      <c r="CY62" s="3">
        <v>0</v>
      </c>
      <c r="CZ62" s="2">
        <v>0</v>
      </c>
      <c r="DA62" s="2">
        <v>0</v>
      </c>
      <c r="DB62" s="2">
        <v>0</v>
      </c>
      <c r="DC62" s="2">
        <v>0</v>
      </c>
      <c r="DD62" s="2">
        <v>0</v>
      </c>
      <c r="DE62" s="2">
        <v>0</v>
      </c>
      <c r="DF62" s="3">
        <v>0</v>
      </c>
      <c r="DG62" s="2">
        <v>0</v>
      </c>
      <c r="DH62" s="2">
        <v>0</v>
      </c>
      <c r="DI62" s="2">
        <v>0</v>
      </c>
      <c r="DJ62" s="2">
        <v>0</v>
      </c>
      <c r="DK62" s="2">
        <v>0</v>
      </c>
      <c r="DL62" s="2">
        <v>0</v>
      </c>
      <c r="DM62" s="3">
        <v>0</v>
      </c>
      <c r="DN62" s="2">
        <v>0</v>
      </c>
      <c r="DO62" s="2">
        <v>0</v>
      </c>
      <c r="DP62" s="2">
        <v>0</v>
      </c>
      <c r="DQ62" s="2">
        <v>0</v>
      </c>
      <c r="DR62" s="2">
        <v>0</v>
      </c>
      <c r="DS62" s="2">
        <v>0</v>
      </c>
      <c r="DT62" s="3">
        <v>0</v>
      </c>
      <c r="DU62" s="2">
        <v>0</v>
      </c>
      <c r="DV62" s="2">
        <v>0</v>
      </c>
      <c r="DW62" s="2">
        <v>0</v>
      </c>
      <c r="DX62" s="2">
        <v>0</v>
      </c>
      <c r="DY62" s="2">
        <v>0</v>
      </c>
      <c r="DZ62" s="2">
        <v>0</v>
      </c>
      <c r="EA62" s="3">
        <v>0</v>
      </c>
      <c r="EB62" s="2">
        <v>0</v>
      </c>
      <c r="EC62" s="2">
        <v>0</v>
      </c>
      <c r="ED62" s="2">
        <v>0</v>
      </c>
      <c r="EE62" s="2">
        <v>0</v>
      </c>
      <c r="EF62" s="2">
        <v>0</v>
      </c>
      <c r="EG62" s="2">
        <v>0</v>
      </c>
      <c r="EH62" s="3">
        <v>0</v>
      </c>
      <c r="EI62" s="2">
        <v>0</v>
      </c>
      <c r="EJ62" s="2">
        <v>0</v>
      </c>
      <c r="EK62" s="2">
        <v>0</v>
      </c>
      <c r="EL62" s="2">
        <v>0</v>
      </c>
      <c r="EM62" s="2">
        <v>0</v>
      </c>
      <c r="EN62" s="2">
        <v>0</v>
      </c>
      <c r="EO62" s="3">
        <v>0</v>
      </c>
      <c r="EP62" s="2">
        <v>0</v>
      </c>
      <c r="EQ62" s="2">
        <v>0</v>
      </c>
      <c r="ER62" s="2">
        <v>0</v>
      </c>
      <c r="ES62" s="2">
        <v>0</v>
      </c>
      <c r="ET62" s="2">
        <v>0</v>
      </c>
      <c r="EU62" s="2">
        <v>0</v>
      </c>
      <c r="EV62" s="3">
        <v>0</v>
      </c>
      <c r="EW62" s="2">
        <v>0</v>
      </c>
      <c r="EX62" s="2">
        <v>0</v>
      </c>
      <c r="EY62" s="2">
        <v>0</v>
      </c>
      <c r="EZ62" s="2">
        <v>0</v>
      </c>
      <c r="FA62" s="2">
        <v>0</v>
      </c>
      <c r="FB62" s="2">
        <v>0</v>
      </c>
      <c r="FC62" s="3">
        <v>0</v>
      </c>
      <c r="FD62" s="2">
        <v>0</v>
      </c>
      <c r="FE62" s="2">
        <v>0</v>
      </c>
      <c r="FF62" s="2">
        <v>0</v>
      </c>
      <c r="FG62" s="2">
        <v>0</v>
      </c>
      <c r="FH62" s="2">
        <v>0</v>
      </c>
      <c r="FI62" s="2">
        <v>0</v>
      </c>
      <c r="FJ62" s="3">
        <v>0</v>
      </c>
      <c r="FK62" s="2">
        <v>0</v>
      </c>
      <c r="FL62" s="2">
        <v>0</v>
      </c>
      <c r="FM62" s="2">
        <v>0</v>
      </c>
      <c r="FN62" s="2">
        <v>0</v>
      </c>
      <c r="FO62" s="2">
        <v>0</v>
      </c>
      <c r="FP62" s="2">
        <v>0</v>
      </c>
      <c r="FQ62" s="3">
        <v>0</v>
      </c>
      <c r="FR62" s="2">
        <v>0</v>
      </c>
      <c r="FS62" s="2">
        <v>0</v>
      </c>
      <c r="FT62" s="2">
        <v>0</v>
      </c>
      <c r="FU62" s="2">
        <v>0</v>
      </c>
      <c r="FV62" s="2">
        <v>0</v>
      </c>
      <c r="FW62" s="2">
        <v>0</v>
      </c>
      <c r="FX62" s="3">
        <v>0</v>
      </c>
      <c r="FY62" s="2">
        <v>0</v>
      </c>
      <c r="FZ62" s="2">
        <v>0</v>
      </c>
      <c r="GA62" s="2">
        <v>0</v>
      </c>
      <c r="GB62" s="2">
        <v>0</v>
      </c>
      <c r="GC62" s="2">
        <v>0</v>
      </c>
      <c r="GD62" s="2">
        <v>0</v>
      </c>
      <c r="GE62" s="3">
        <v>0</v>
      </c>
      <c r="GF62" s="2">
        <v>0</v>
      </c>
      <c r="GG62" s="2">
        <v>0</v>
      </c>
      <c r="GH62" s="2">
        <v>0</v>
      </c>
      <c r="GI62" s="2">
        <v>0</v>
      </c>
      <c r="GJ62" s="2">
        <v>0</v>
      </c>
      <c r="GK62" s="2">
        <v>0</v>
      </c>
      <c r="GL62" s="3">
        <v>0</v>
      </c>
      <c r="GM62" s="2">
        <v>0</v>
      </c>
      <c r="GN62" s="2">
        <v>0</v>
      </c>
      <c r="GO62" s="2">
        <v>0</v>
      </c>
      <c r="GP62" s="2">
        <v>0</v>
      </c>
      <c r="GQ62" s="2">
        <v>0</v>
      </c>
      <c r="GR62" s="2">
        <v>0</v>
      </c>
      <c r="GS62" s="3">
        <v>0</v>
      </c>
      <c r="GT62" s="2">
        <v>0</v>
      </c>
      <c r="GU62" s="2">
        <v>0</v>
      </c>
      <c r="GV62" s="2">
        <v>0</v>
      </c>
      <c r="GW62" s="2">
        <v>0</v>
      </c>
      <c r="GX62" s="2">
        <v>0</v>
      </c>
      <c r="GY62" s="2">
        <v>0</v>
      </c>
      <c r="GZ62" s="3">
        <v>0</v>
      </c>
      <c r="HA62" s="2">
        <v>0</v>
      </c>
      <c r="HB62" s="2">
        <v>0</v>
      </c>
      <c r="HC62" s="2">
        <v>0</v>
      </c>
      <c r="HD62" s="2">
        <v>0</v>
      </c>
      <c r="HE62" s="2">
        <v>0</v>
      </c>
      <c r="HF62" s="2">
        <v>0</v>
      </c>
      <c r="HG62" s="2">
        <v>0</v>
      </c>
      <c r="HH62" s="2">
        <v>0</v>
      </c>
      <c r="HI62" s="2">
        <v>0</v>
      </c>
      <c r="HJ62" s="2">
        <v>0</v>
      </c>
      <c r="HK62" s="2">
        <v>0</v>
      </c>
      <c r="HL62" s="2">
        <v>0</v>
      </c>
      <c r="HM62" s="2">
        <v>0</v>
      </c>
      <c r="HN62" s="2">
        <v>0</v>
      </c>
      <c r="HO62" s="91">
        <v>0</v>
      </c>
      <c r="HP62" s="2">
        <v>0</v>
      </c>
      <c r="HQ62" s="2">
        <v>0</v>
      </c>
      <c r="HR62" s="2">
        <v>0</v>
      </c>
      <c r="HS62" s="2">
        <v>0</v>
      </c>
      <c r="HT62" s="2">
        <v>0</v>
      </c>
      <c r="HU62" s="3">
        <v>0</v>
      </c>
    </row>
    <row r="63" spans="1:229" s="326" customFormat="1">
      <c r="A63" s="326">
        <f t="shared" si="154"/>
        <v>0</v>
      </c>
      <c r="B63" s="326">
        <f t="shared" si="155"/>
        <v>0</v>
      </c>
      <c r="C63" s="326">
        <f t="shared" si="156"/>
        <v>0</v>
      </c>
      <c r="D63" s="326">
        <f t="shared" si="157"/>
        <v>0</v>
      </c>
      <c r="E63" s="326">
        <f t="shared" si="158"/>
        <v>0</v>
      </c>
      <c r="F63" s="326">
        <f t="shared" si="159"/>
        <v>0</v>
      </c>
      <c r="G63" s="326">
        <f t="shared" si="160"/>
        <v>0</v>
      </c>
      <c r="H63" s="327">
        <f t="shared" si="161"/>
        <v>1</v>
      </c>
      <c r="I63" s="327">
        <f t="shared" si="162"/>
        <v>1</v>
      </c>
      <c r="J63" s="327">
        <f t="shared" si="163"/>
        <v>1</v>
      </c>
      <c r="K63" s="327">
        <f t="shared" si="164"/>
        <v>1</v>
      </c>
      <c r="L63" s="327">
        <f t="shared" si="165"/>
        <v>1</v>
      </c>
      <c r="M63" s="327">
        <f t="shared" si="166"/>
        <v>1</v>
      </c>
      <c r="N63" s="327">
        <v>1</v>
      </c>
      <c r="O63" s="328" t="s">
        <v>2066</v>
      </c>
      <c r="P63" s="329">
        <f t="shared" si="167"/>
        <v>0</v>
      </c>
      <c r="Q63" s="330">
        <v>1</v>
      </c>
      <c r="R63" s="330">
        <v>1</v>
      </c>
      <c r="S63" s="329">
        <f t="shared" si="168"/>
        <v>-1</v>
      </c>
      <c r="Z63" s="331"/>
      <c r="AA63" s="326">
        <v>0</v>
      </c>
      <c r="AB63" s="326">
        <v>1</v>
      </c>
      <c r="AC63" s="326">
        <v>0</v>
      </c>
      <c r="AD63" s="326">
        <v>0</v>
      </c>
      <c r="AE63" s="326">
        <v>0</v>
      </c>
      <c r="AF63" s="326">
        <v>0</v>
      </c>
      <c r="AG63" s="331">
        <v>0</v>
      </c>
      <c r="AH63" s="326">
        <v>0</v>
      </c>
      <c r="AI63" s="326">
        <v>0</v>
      </c>
      <c r="AJ63" s="326">
        <v>0</v>
      </c>
      <c r="AK63" s="326">
        <v>1</v>
      </c>
      <c r="AL63" s="326">
        <v>1</v>
      </c>
      <c r="AM63" s="326">
        <v>0</v>
      </c>
      <c r="AN63" s="331">
        <v>0</v>
      </c>
      <c r="AO63" s="326">
        <v>0</v>
      </c>
      <c r="AP63" s="326">
        <v>0</v>
      </c>
      <c r="AQ63" s="326">
        <v>0</v>
      </c>
      <c r="AR63" s="326">
        <v>0</v>
      </c>
      <c r="AS63" s="326">
        <v>0</v>
      </c>
      <c r="AT63" s="326">
        <v>0</v>
      </c>
      <c r="AU63" s="331">
        <v>0</v>
      </c>
      <c r="AV63" s="326">
        <v>0</v>
      </c>
      <c r="AW63" s="326">
        <v>1</v>
      </c>
      <c r="AX63" s="326">
        <v>1</v>
      </c>
      <c r="AY63" s="326">
        <v>1</v>
      </c>
      <c r="AZ63" s="326">
        <v>0</v>
      </c>
      <c r="BA63" s="326">
        <v>1</v>
      </c>
      <c r="BB63" s="331">
        <v>0</v>
      </c>
      <c r="BC63" s="326">
        <v>0</v>
      </c>
      <c r="BD63" s="326">
        <v>0</v>
      </c>
      <c r="BE63" s="326">
        <v>0</v>
      </c>
      <c r="BF63" s="326">
        <v>0</v>
      </c>
      <c r="BG63" s="326">
        <v>0</v>
      </c>
      <c r="BH63" s="326">
        <v>1</v>
      </c>
      <c r="BI63" s="331">
        <v>1</v>
      </c>
      <c r="BJ63" s="326">
        <v>0</v>
      </c>
      <c r="BK63" s="326">
        <v>0</v>
      </c>
      <c r="BL63" s="326">
        <v>0</v>
      </c>
      <c r="BM63" s="326">
        <v>0</v>
      </c>
      <c r="BN63" s="326">
        <v>0</v>
      </c>
      <c r="BO63" s="326">
        <v>0</v>
      </c>
      <c r="BP63" s="331">
        <v>0</v>
      </c>
      <c r="BQ63" s="326">
        <v>0</v>
      </c>
      <c r="BR63" s="326">
        <v>0</v>
      </c>
      <c r="BS63" s="326">
        <v>0</v>
      </c>
      <c r="BT63" s="326">
        <v>0</v>
      </c>
      <c r="BU63" s="326">
        <v>0</v>
      </c>
      <c r="BV63" s="326">
        <v>0</v>
      </c>
      <c r="BW63" s="331">
        <v>1</v>
      </c>
      <c r="BX63" s="326">
        <v>0</v>
      </c>
      <c r="BY63" s="326">
        <v>0</v>
      </c>
      <c r="BZ63" s="326">
        <v>0</v>
      </c>
      <c r="CA63" s="326">
        <v>0</v>
      </c>
      <c r="CB63" s="326">
        <v>0</v>
      </c>
      <c r="CC63" s="326">
        <v>0</v>
      </c>
      <c r="CD63" s="331">
        <v>0</v>
      </c>
      <c r="CE63" s="326">
        <v>0</v>
      </c>
      <c r="CF63" s="326">
        <v>0</v>
      </c>
      <c r="CG63" s="326">
        <v>0</v>
      </c>
      <c r="CH63" s="326">
        <v>1</v>
      </c>
      <c r="CI63" s="326">
        <v>0</v>
      </c>
      <c r="CJ63" s="326">
        <v>0</v>
      </c>
      <c r="CK63" s="331">
        <v>0</v>
      </c>
      <c r="CL63" s="326">
        <v>1</v>
      </c>
      <c r="CM63" s="326">
        <v>1</v>
      </c>
      <c r="CN63" s="326">
        <v>0</v>
      </c>
      <c r="CO63" s="326">
        <v>0</v>
      </c>
      <c r="CP63" s="326">
        <v>0</v>
      </c>
      <c r="CQ63" s="326">
        <v>1</v>
      </c>
      <c r="CR63" s="331">
        <v>1</v>
      </c>
      <c r="CS63" s="326">
        <v>0</v>
      </c>
      <c r="CT63" s="326">
        <v>0</v>
      </c>
      <c r="CU63" s="326">
        <v>0</v>
      </c>
      <c r="CV63" s="326">
        <v>0</v>
      </c>
      <c r="CW63" s="326">
        <v>1</v>
      </c>
      <c r="CX63" s="326">
        <v>0</v>
      </c>
      <c r="CY63" s="331">
        <v>0</v>
      </c>
      <c r="CZ63" s="326">
        <v>0</v>
      </c>
      <c r="DA63" s="326">
        <v>0</v>
      </c>
      <c r="DB63" s="326">
        <v>0</v>
      </c>
      <c r="DC63" s="326">
        <v>0</v>
      </c>
      <c r="DD63" s="326">
        <v>0</v>
      </c>
      <c r="DE63" s="326">
        <v>0</v>
      </c>
      <c r="DF63" s="331">
        <v>0</v>
      </c>
      <c r="DG63" s="326">
        <v>0</v>
      </c>
      <c r="DH63" s="326">
        <v>0</v>
      </c>
      <c r="DI63" s="326">
        <v>0</v>
      </c>
      <c r="DJ63" s="326">
        <v>0</v>
      </c>
      <c r="DK63" s="326">
        <v>0</v>
      </c>
      <c r="DL63" s="326">
        <v>0</v>
      </c>
      <c r="DM63" s="331">
        <v>0</v>
      </c>
      <c r="DN63" s="326">
        <v>0</v>
      </c>
      <c r="DO63" s="326">
        <v>0</v>
      </c>
      <c r="DP63" s="326">
        <v>0</v>
      </c>
      <c r="DQ63" s="326">
        <v>0</v>
      </c>
      <c r="DR63" s="326">
        <v>0</v>
      </c>
      <c r="DS63" s="326">
        <v>3</v>
      </c>
      <c r="DT63" s="331">
        <v>0</v>
      </c>
      <c r="DU63" s="326">
        <v>0</v>
      </c>
      <c r="DV63" s="326">
        <v>0</v>
      </c>
      <c r="DW63" s="326">
        <v>0</v>
      </c>
      <c r="DX63" s="326">
        <v>0</v>
      </c>
      <c r="DY63" s="326">
        <v>1</v>
      </c>
      <c r="DZ63" s="326">
        <v>0</v>
      </c>
      <c r="EA63" s="331">
        <v>0</v>
      </c>
      <c r="EB63" s="326">
        <v>0</v>
      </c>
      <c r="EC63" s="326">
        <v>0</v>
      </c>
      <c r="ED63" s="326">
        <v>0</v>
      </c>
      <c r="EE63" s="326">
        <v>0</v>
      </c>
      <c r="EF63" s="326">
        <v>0</v>
      </c>
      <c r="EG63" s="326">
        <v>0</v>
      </c>
      <c r="EH63" s="331">
        <v>1</v>
      </c>
      <c r="EI63" s="326">
        <v>0</v>
      </c>
      <c r="EJ63" s="326">
        <v>0</v>
      </c>
      <c r="EK63" s="326">
        <v>0</v>
      </c>
      <c r="EL63" s="326">
        <v>0</v>
      </c>
      <c r="EM63" s="326">
        <v>0</v>
      </c>
      <c r="EN63" s="326">
        <v>0</v>
      </c>
      <c r="EO63" s="331">
        <v>0</v>
      </c>
      <c r="EP63" s="326">
        <v>0</v>
      </c>
      <c r="EQ63" s="326">
        <v>0</v>
      </c>
      <c r="ER63" s="326">
        <v>0</v>
      </c>
      <c r="ES63" s="326">
        <v>0</v>
      </c>
      <c r="ET63" s="326">
        <v>0</v>
      </c>
      <c r="EU63" s="326">
        <v>0</v>
      </c>
      <c r="EV63" s="331">
        <v>0</v>
      </c>
      <c r="EW63" s="326">
        <v>0</v>
      </c>
      <c r="EX63" s="326">
        <v>0</v>
      </c>
      <c r="EY63" s="326">
        <v>0</v>
      </c>
      <c r="EZ63" s="326">
        <v>0</v>
      </c>
      <c r="FA63" s="326">
        <v>0</v>
      </c>
      <c r="FB63" s="326">
        <v>0</v>
      </c>
      <c r="FC63" s="331">
        <v>0</v>
      </c>
      <c r="FD63" s="326">
        <v>0</v>
      </c>
      <c r="FE63" s="326">
        <v>0</v>
      </c>
      <c r="FF63" s="326">
        <v>0</v>
      </c>
      <c r="FG63" s="326">
        <v>0</v>
      </c>
      <c r="FH63" s="326">
        <v>0</v>
      </c>
      <c r="FI63" s="326">
        <v>0</v>
      </c>
      <c r="FJ63" s="331">
        <v>1</v>
      </c>
      <c r="FK63" s="326">
        <v>0</v>
      </c>
      <c r="FL63" s="326">
        <v>0</v>
      </c>
      <c r="FM63" s="326">
        <v>0</v>
      </c>
      <c r="FN63" s="326">
        <v>0</v>
      </c>
      <c r="FO63" s="326">
        <v>0</v>
      </c>
      <c r="FP63" s="326">
        <v>0</v>
      </c>
      <c r="FQ63" s="331">
        <v>1</v>
      </c>
      <c r="FR63" s="326">
        <v>0</v>
      </c>
      <c r="FS63" s="326">
        <v>0</v>
      </c>
      <c r="FT63" s="326">
        <v>0</v>
      </c>
      <c r="FU63" s="326">
        <v>0</v>
      </c>
      <c r="FV63" s="326">
        <v>0</v>
      </c>
      <c r="FW63" s="326">
        <v>0</v>
      </c>
      <c r="FX63" s="331">
        <v>1</v>
      </c>
      <c r="FY63" s="326">
        <v>0</v>
      </c>
      <c r="FZ63" s="326">
        <v>0</v>
      </c>
      <c r="GA63" s="326">
        <v>0</v>
      </c>
      <c r="GB63" s="326">
        <v>0</v>
      </c>
      <c r="GC63" s="326">
        <v>0</v>
      </c>
      <c r="GD63" s="326">
        <v>0</v>
      </c>
      <c r="GE63" s="331">
        <v>1</v>
      </c>
      <c r="GF63" s="326">
        <v>0</v>
      </c>
      <c r="GG63" s="326">
        <v>0</v>
      </c>
      <c r="GH63" s="326">
        <v>0</v>
      </c>
      <c r="GI63" s="326">
        <v>0</v>
      </c>
      <c r="GJ63" s="326">
        <v>0</v>
      </c>
      <c r="GK63" s="326">
        <v>0</v>
      </c>
      <c r="GL63" s="331">
        <v>0</v>
      </c>
      <c r="GM63" s="326">
        <v>0</v>
      </c>
      <c r="GN63" s="326">
        <v>0</v>
      </c>
      <c r="GO63" s="326">
        <v>0</v>
      </c>
      <c r="GP63" s="326">
        <v>0</v>
      </c>
      <c r="GQ63" s="326">
        <v>0</v>
      </c>
      <c r="GR63" s="326">
        <v>1</v>
      </c>
      <c r="GS63" s="331">
        <v>0</v>
      </c>
      <c r="GT63" s="326">
        <v>0</v>
      </c>
      <c r="GU63" s="326">
        <v>0</v>
      </c>
      <c r="GV63" s="326">
        <v>0</v>
      </c>
      <c r="GW63" s="326">
        <v>0</v>
      </c>
      <c r="GX63" s="326">
        <v>0</v>
      </c>
      <c r="GY63" s="326">
        <v>1</v>
      </c>
      <c r="GZ63" s="331">
        <v>0</v>
      </c>
      <c r="HA63" s="326">
        <v>0</v>
      </c>
      <c r="HB63" s="326">
        <v>0</v>
      </c>
      <c r="HC63" s="326">
        <v>0</v>
      </c>
      <c r="HD63" s="326">
        <v>0</v>
      </c>
      <c r="HE63" s="326">
        <v>0</v>
      </c>
      <c r="HF63" s="326">
        <v>0</v>
      </c>
      <c r="HG63" s="326">
        <v>1</v>
      </c>
      <c r="HH63" s="326">
        <v>0</v>
      </c>
      <c r="HI63" s="326">
        <v>0</v>
      </c>
      <c r="HJ63" s="326">
        <v>0</v>
      </c>
      <c r="HK63" s="326">
        <v>0</v>
      </c>
      <c r="HL63" s="326">
        <v>0</v>
      </c>
      <c r="HM63" s="326">
        <v>1</v>
      </c>
      <c r="HN63" s="326">
        <v>0</v>
      </c>
      <c r="HO63" s="332">
        <v>0</v>
      </c>
      <c r="HP63" s="326">
        <v>0</v>
      </c>
      <c r="HQ63" s="326">
        <v>0</v>
      </c>
      <c r="HR63" s="326">
        <v>0</v>
      </c>
      <c r="HS63" s="326">
        <v>0</v>
      </c>
      <c r="HT63" s="326">
        <v>0</v>
      </c>
      <c r="HU63" s="331">
        <v>1</v>
      </c>
    </row>
    <row r="64" spans="1:229">
      <c r="A64" s="2">
        <f t="shared" ref="A64:A77" si="169">T64*N64</f>
        <v>0</v>
      </c>
      <c r="B64" s="2">
        <f t="shared" ref="B64:B77" si="170">U64*N64</f>
        <v>0</v>
      </c>
      <c r="C64" s="2">
        <f t="shared" ref="C64:C77" si="171">V64*N64</f>
        <v>0</v>
      </c>
      <c r="D64" s="2">
        <f t="shared" ref="D64:D77" si="172">W64*N64</f>
        <v>0</v>
      </c>
      <c r="E64" s="2">
        <f t="shared" ref="E64:E77" si="173">X64*N64</f>
        <v>0</v>
      </c>
      <c r="F64" s="2">
        <f t="shared" ref="F64:F77" si="174">Y64*N64</f>
        <v>0</v>
      </c>
      <c r="G64" s="2">
        <f t="shared" ref="G64:G77" si="175">Z64*N64</f>
        <v>0</v>
      </c>
      <c r="H64" s="242">
        <f t="shared" ref="H64:H77" si="176">N64</f>
        <v>1</v>
      </c>
      <c r="I64" s="242">
        <f t="shared" ref="I64:I77" si="177">N64</f>
        <v>1</v>
      </c>
      <c r="J64" s="242">
        <f t="shared" ref="J64:J77" si="178">N64</f>
        <v>1</v>
      </c>
      <c r="K64" s="242">
        <f t="shared" ref="K64:K77" si="179">N64</f>
        <v>1</v>
      </c>
      <c r="L64" s="242">
        <f t="shared" ref="L64:L77" si="180">N64</f>
        <v>1</v>
      </c>
      <c r="M64" s="242">
        <f t="shared" ref="M64:M77" si="181">N64</f>
        <v>1</v>
      </c>
      <c r="N64" s="242">
        <v>1</v>
      </c>
      <c r="O64" s="100" t="s">
        <v>7798</v>
      </c>
      <c r="P64" s="179">
        <f t="shared" ref="P64:P77" si="182">(SUM(T64:Z64))</f>
        <v>0</v>
      </c>
      <c r="Q64" s="4">
        <f>R64*5</f>
        <v>5</v>
      </c>
      <c r="R64" s="4">
        <v>1</v>
      </c>
      <c r="S64" s="179">
        <f t="shared" ref="S64:S77" si="183">P64-Q64</f>
        <v>-5</v>
      </c>
      <c r="AA64" s="2">
        <v>0</v>
      </c>
      <c r="AB64" s="2">
        <v>1</v>
      </c>
      <c r="AC64" s="2">
        <v>0</v>
      </c>
      <c r="AD64" s="2">
        <v>0</v>
      </c>
      <c r="AE64" s="2">
        <v>0</v>
      </c>
      <c r="AF64" s="2">
        <v>0</v>
      </c>
      <c r="AG64" s="3">
        <v>0</v>
      </c>
      <c r="AH64" s="2">
        <v>0</v>
      </c>
      <c r="AI64" s="2">
        <v>0</v>
      </c>
      <c r="AJ64" s="2">
        <v>0</v>
      </c>
      <c r="AK64" s="2">
        <v>0</v>
      </c>
      <c r="AL64" s="2">
        <v>0</v>
      </c>
      <c r="AM64" s="2">
        <v>0</v>
      </c>
      <c r="AN64" s="3">
        <v>0</v>
      </c>
      <c r="AO64" s="2">
        <v>0</v>
      </c>
      <c r="AP64" s="2">
        <v>0</v>
      </c>
      <c r="AQ64" s="2">
        <v>0</v>
      </c>
      <c r="AR64" s="2">
        <v>0</v>
      </c>
      <c r="AS64" s="2">
        <v>0</v>
      </c>
      <c r="AT64" s="2">
        <v>0</v>
      </c>
      <c r="AU64" s="3">
        <v>0</v>
      </c>
      <c r="AV64" s="2">
        <v>0</v>
      </c>
      <c r="AW64" s="2">
        <v>0</v>
      </c>
      <c r="AX64" s="2">
        <v>0</v>
      </c>
      <c r="AY64" s="2">
        <v>0</v>
      </c>
      <c r="AZ64" s="2">
        <v>0</v>
      </c>
      <c r="BA64" s="2">
        <v>0</v>
      </c>
      <c r="BB64" s="3">
        <v>0</v>
      </c>
      <c r="BC64" s="2">
        <v>0</v>
      </c>
      <c r="BD64" s="2">
        <v>0</v>
      </c>
      <c r="BE64" s="2">
        <v>0</v>
      </c>
      <c r="BF64" s="2">
        <v>0</v>
      </c>
      <c r="BG64" s="2">
        <v>0</v>
      </c>
      <c r="BH64" s="2">
        <v>0</v>
      </c>
      <c r="BI64" s="3">
        <v>0</v>
      </c>
      <c r="BJ64" s="2">
        <v>0</v>
      </c>
      <c r="BK64" s="2">
        <v>0</v>
      </c>
      <c r="BL64" s="2">
        <v>1</v>
      </c>
      <c r="BM64" s="2">
        <v>0</v>
      </c>
      <c r="BN64" s="2">
        <v>1</v>
      </c>
      <c r="BO64" s="2">
        <v>0</v>
      </c>
      <c r="BP64" s="3">
        <v>1</v>
      </c>
      <c r="BQ64" s="2">
        <v>0</v>
      </c>
      <c r="BR64" s="2">
        <v>0</v>
      </c>
      <c r="BS64" s="2">
        <v>1</v>
      </c>
      <c r="BT64" s="2">
        <v>1</v>
      </c>
      <c r="BU64" s="2">
        <v>1</v>
      </c>
      <c r="BV64" s="2">
        <v>1</v>
      </c>
      <c r="BW64" s="3">
        <v>1</v>
      </c>
      <c r="BX64" s="2">
        <v>0</v>
      </c>
      <c r="BY64" s="2">
        <v>0</v>
      </c>
      <c r="BZ64" s="2">
        <v>0</v>
      </c>
      <c r="CA64" s="2">
        <v>0</v>
      </c>
      <c r="CB64" s="2">
        <v>0</v>
      </c>
      <c r="CC64" s="2">
        <v>0</v>
      </c>
      <c r="CD64" s="3">
        <v>1</v>
      </c>
      <c r="CE64" s="2">
        <v>1</v>
      </c>
      <c r="CF64" s="2">
        <v>1</v>
      </c>
      <c r="CG64" s="2">
        <v>1</v>
      </c>
      <c r="CH64" s="2">
        <v>1</v>
      </c>
      <c r="CI64" s="2">
        <v>1</v>
      </c>
      <c r="CJ64" s="2">
        <v>0</v>
      </c>
      <c r="CK64" s="3">
        <v>0</v>
      </c>
      <c r="CL64" s="2">
        <v>0</v>
      </c>
      <c r="CM64" s="2">
        <v>0</v>
      </c>
      <c r="CN64" s="2">
        <v>0</v>
      </c>
      <c r="CO64" s="2">
        <v>1</v>
      </c>
      <c r="CP64" s="2">
        <v>1</v>
      </c>
      <c r="CQ64" s="2">
        <v>1</v>
      </c>
      <c r="CR64" s="3">
        <v>1</v>
      </c>
      <c r="CS64" s="2">
        <v>1</v>
      </c>
      <c r="CT64" s="2">
        <v>1</v>
      </c>
      <c r="CU64" s="2">
        <v>1</v>
      </c>
      <c r="CV64" s="2">
        <v>1</v>
      </c>
      <c r="CW64" s="2">
        <v>1</v>
      </c>
      <c r="CX64" s="2">
        <v>1</v>
      </c>
      <c r="CY64" s="3">
        <v>0</v>
      </c>
      <c r="CZ64" s="2">
        <v>0</v>
      </c>
      <c r="DA64" s="2">
        <v>0</v>
      </c>
      <c r="DB64" s="2">
        <v>1</v>
      </c>
      <c r="DC64" s="2">
        <v>1</v>
      </c>
      <c r="DD64" s="2">
        <v>1</v>
      </c>
      <c r="DE64" s="2">
        <v>1</v>
      </c>
      <c r="DF64" s="3">
        <v>1</v>
      </c>
      <c r="DG64" s="2">
        <v>0</v>
      </c>
      <c r="DH64" s="2">
        <v>0</v>
      </c>
      <c r="DI64" s="2">
        <v>0</v>
      </c>
      <c r="DJ64" s="2">
        <v>0</v>
      </c>
      <c r="DK64" s="2">
        <v>1</v>
      </c>
      <c r="DL64" s="2">
        <v>0</v>
      </c>
      <c r="DM64" s="3">
        <v>1</v>
      </c>
      <c r="DN64" s="2">
        <v>1</v>
      </c>
      <c r="DO64" s="2">
        <v>1</v>
      </c>
      <c r="DP64" s="2">
        <v>1</v>
      </c>
      <c r="DQ64" s="2">
        <v>1</v>
      </c>
      <c r="DR64" s="2">
        <v>1</v>
      </c>
      <c r="DS64" s="2">
        <v>0</v>
      </c>
      <c r="DT64" s="3">
        <v>1</v>
      </c>
      <c r="DU64" s="2">
        <v>1</v>
      </c>
      <c r="DV64" s="2">
        <v>0</v>
      </c>
      <c r="DW64" s="2">
        <v>1</v>
      </c>
      <c r="DX64" s="2">
        <v>1</v>
      </c>
      <c r="DY64" s="2">
        <v>1</v>
      </c>
      <c r="DZ64" s="2">
        <v>1</v>
      </c>
      <c r="EA64" s="3">
        <v>1</v>
      </c>
      <c r="EB64" s="2">
        <v>1</v>
      </c>
      <c r="EC64" s="2">
        <v>1</v>
      </c>
      <c r="ED64" s="2">
        <v>0</v>
      </c>
      <c r="EE64" s="2">
        <v>0</v>
      </c>
      <c r="EF64" s="2">
        <v>1</v>
      </c>
      <c r="EG64" s="2">
        <v>1</v>
      </c>
      <c r="EH64" s="3">
        <v>1</v>
      </c>
      <c r="EI64" s="2">
        <v>0</v>
      </c>
      <c r="EJ64" s="2">
        <v>0</v>
      </c>
      <c r="EK64" s="2">
        <v>0</v>
      </c>
      <c r="EL64" s="2">
        <v>0</v>
      </c>
      <c r="EM64" s="2">
        <v>0</v>
      </c>
      <c r="EN64" s="2">
        <v>1</v>
      </c>
      <c r="EO64" s="3">
        <v>0</v>
      </c>
      <c r="EP64" s="2">
        <v>0</v>
      </c>
      <c r="EQ64" s="2">
        <v>0</v>
      </c>
      <c r="ER64" s="2">
        <v>0</v>
      </c>
      <c r="ES64" s="2">
        <v>0</v>
      </c>
      <c r="ET64" s="2">
        <v>0</v>
      </c>
      <c r="EU64" s="2">
        <v>0</v>
      </c>
      <c r="EV64" s="3">
        <v>0</v>
      </c>
      <c r="EW64" s="2">
        <v>0</v>
      </c>
      <c r="EX64" s="2">
        <v>0</v>
      </c>
      <c r="EY64" s="2">
        <v>0</v>
      </c>
      <c r="EZ64" s="2">
        <v>0</v>
      </c>
      <c r="FA64" s="2">
        <v>0</v>
      </c>
      <c r="FB64" s="2">
        <v>0</v>
      </c>
      <c r="FC64" s="3">
        <v>0</v>
      </c>
      <c r="FD64" s="2">
        <v>0</v>
      </c>
      <c r="FE64" s="2">
        <v>0</v>
      </c>
      <c r="FF64" s="2">
        <v>0</v>
      </c>
      <c r="FG64" s="2">
        <v>0</v>
      </c>
      <c r="FH64" s="2">
        <v>0</v>
      </c>
      <c r="FI64" s="2">
        <v>0</v>
      </c>
      <c r="FJ64" s="3">
        <v>0</v>
      </c>
      <c r="FK64" s="2">
        <v>0</v>
      </c>
      <c r="FL64" s="2">
        <v>0</v>
      </c>
      <c r="FM64" s="2">
        <v>0</v>
      </c>
      <c r="FN64" s="2">
        <v>0</v>
      </c>
      <c r="FO64" s="2">
        <v>0</v>
      </c>
      <c r="FP64" s="2">
        <v>0</v>
      </c>
      <c r="FQ64" s="3">
        <v>0</v>
      </c>
      <c r="FR64" s="2">
        <v>0</v>
      </c>
      <c r="FS64" s="2">
        <v>0</v>
      </c>
      <c r="FT64" s="2">
        <v>0</v>
      </c>
      <c r="FU64" s="2">
        <v>0</v>
      </c>
      <c r="FV64" s="2">
        <v>0</v>
      </c>
      <c r="FW64" s="2">
        <v>0</v>
      </c>
      <c r="FX64" s="3">
        <v>0</v>
      </c>
      <c r="FY64" s="2">
        <v>0</v>
      </c>
      <c r="FZ64" s="2">
        <v>0</v>
      </c>
      <c r="GA64" s="2">
        <v>0</v>
      </c>
      <c r="GB64" s="2">
        <v>0</v>
      </c>
      <c r="GC64" s="2">
        <v>0</v>
      </c>
      <c r="GD64" s="2">
        <v>0</v>
      </c>
      <c r="GE64" s="3">
        <v>0</v>
      </c>
      <c r="GF64" s="2">
        <v>0</v>
      </c>
      <c r="GG64" s="2">
        <v>0</v>
      </c>
      <c r="GH64" s="2">
        <v>0</v>
      </c>
      <c r="GI64" s="2">
        <v>0</v>
      </c>
      <c r="GJ64" s="2">
        <v>0</v>
      </c>
      <c r="GK64" s="2">
        <v>0</v>
      </c>
      <c r="GL64" s="3">
        <v>0</v>
      </c>
      <c r="GM64" s="2">
        <v>0</v>
      </c>
      <c r="GN64" s="2">
        <v>0</v>
      </c>
      <c r="GO64" s="2">
        <v>0</v>
      </c>
      <c r="GP64" s="2">
        <v>0</v>
      </c>
      <c r="GQ64" s="2">
        <v>0</v>
      </c>
      <c r="GR64" s="2">
        <v>0</v>
      </c>
      <c r="GS64" s="3">
        <v>0</v>
      </c>
      <c r="GT64" s="2">
        <v>0</v>
      </c>
      <c r="GU64" s="2">
        <v>0</v>
      </c>
      <c r="GV64" s="2">
        <v>0</v>
      </c>
      <c r="GW64" s="2">
        <v>0</v>
      </c>
      <c r="GX64" s="2">
        <v>0</v>
      </c>
      <c r="GY64" s="2">
        <v>0</v>
      </c>
      <c r="GZ64" s="3">
        <v>0</v>
      </c>
      <c r="HA64" s="2">
        <v>0</v>
      </c>
      <c r="HB64" s="2">
        <v>0</v>
      </c>
      <c r="HC64" s="2">
        <v>0</v>
      </c>
      <c r="HD64" s="2">
        <v>0</v>
      </c>
      <c r="HE64" s="2">
        <v>0</v>
      </c>
      <c r="HF64" s="2">
        <v>0</v>
      </c>
      <c r="HG64" s="2">
        <v>0</v>
      </c>
      <c r="HH64" s="2">
        <v>0</v>
      </c>
      <c r="HI64" s="2">
        <v>0</v>
      </c>
      <c r="HJ64" s="2">
        <v>0</v>
      </c>
      <c r="HK64" s="2">
        <v>0</v>
      </c>
      <c r="HL64" s="2">
        <v>0</v>
      </c>
      <c r="HM64" s="2">
        <v>0</v>
      </c>
      <c r="HN64" s="2">
        <v>0</v>
      </c>
      <c r="HO64" s="91">
        <v>0</v>
      </c>
      <c r="HP64" s="2">
        <v>0</v>
      </c>
      <c r="HQ64" s="2">
        <v>0</v>
      </c>
      <c r="HR64" s="2">
        <v>0</v>
      </c>
      <c r="HS64" s="2">
        <v>0</v>
      </c>
      <c r="HT64" s="2">
        <v>0</v>
      </c>
      <c r="HU64" s="3">
        <v>0</v>
      </c>
    </row>
    <row r="65" spans="1:229">
      <c r="A65" s="2">
        <f t="shared" si="169"/>
        <v>0</v>
      </c>
      <c r="B65" s="2">
        <f t="shared" si="170"/>
        <v>0</v>
      </c>
      <c r="C65" s="2">
        <f t="shared" si="171"/>
        <v>0</v>
      </c>
      <c r="D65" s="2">
        <f t="shared" si="172"/>
        <v>0</v>
      </c>
      <c r="E65" s="2">
        <f t="shared" si="173"/>
        <v>0</v>
      </c>
      <c r="F65" s="2">
        <f t="shared" si="174"/>
        <v>0</v>
      </c>
      <c r="G65" s="2">
        <f t="shared" si="175"/>
        <v>0</v>
      </c>
      <c r="H65" s="242">
        <f t="shared" si="176"/>
        <v>2</v>
      </c>
      <c r="I65" s="242">
        <f t="shared" si="177"/>
        <v>2</v>
      </c>
      <c r="J65" s="242">
        <f t="shared" si="178"/>
        <v>2</v>
      </c>
      <c r="K65" s="242">
        <f t="shared" si="179"/>
        <v>2</v>
      </c>
      <c r="L65" s="242">
        <f t="shared" si="180"/>
        <v>2</v>
      </c>
      <c r="M65" s="242">
        <f t="shared" si="181"/>
        <v>2</v>
      </c>
      <c r="N65" s="242">
        <v>2</v>
      </c>
      <c r="O65" s="100" t="s">
        <v>1765</v>
      </c>
      <c r="P65" s="179">
        <f t="shared" si="182"/>
        <v>0</v>
      </c>
      <c r="Q65" s="4">
        <f>R65*5</f>
        <v>5</v>
      </c>
      <c r="R65" s="4">
        <v>1</v>
      </c>
      <c r="S65" s="179">
        <f t="shared" si="183"/>
        <v>-5</v>
      </c>
      <c r="AA65" s="2">
        <v>0</v>
      </c>
      <c r="AB65" s="2">
        <v>0</v>
      </c>
      <c r="AC65" s="2">
        <v>1</v>
      </c>
      <c r="AD65" s="2">
        <v>0</v>
      </c>
      <c r="AE65" s="2">
        <v>1</v>
      </c>
      <c r="AF65" s="2">
        <v>0</v>
      </c>
      <c r="AG65" s="3">
        <v>0</v>
      </c>
      <c r="AH65" s="2">
        <v>0</v>
      </c>
      <c r="AI65" s="2">
        <v>0</v>
      </c>
      <c r="AJ65" s="2">
        <v>0</v>
      </c>
      <c r="AK65" s="2">
        <v>1</v>
      </c>
      <c r="AL65" s="2">
        <v>1</v>
      </c>
      <c r="AM65" s="2">
        <v>0</v>
      </c>
      <c r="AN65" s="3">
        <v>1</v>
      </c>
      <c r="AO65" s="2">
        <v>0</v>
      </c>
      <c r="AP65" s="2">
        <v>0</v>
      </c>
      <c r="AQ65" s="2">
        <v>0</v>
      </c>
      <c r="AR65" s="2">
        <v>1</v>
      </c>
      <c r="AS65" s="2">
        <v>1</v>
      </c>
      <c r="AT65" s="2">
        <v>1</v>
      </c>
      <c r="AU65" s="3">
        <v>1</v>
      </c>
      <c r="AV65" s="2">
        <v>0</v>
      </c>
      <c r="AW65" s="2">
        <v>0</v>
      </c>
      <c r="AX65" s="2">
        <v>1</v>
      </c>
      <c r="AY65" s="2">
        <v>1</v>
      </c>
      <c r="AZ65" s="2">
        <v>0</v>
      </c>
      <c r="BA65" s="2">
        <v>1</v>
      </c>
      <c r="BB65" s="3">
        <v>1</v>
      </c>
      <c r="BC65" s="2">
        <v>0</v>
      </c>
      <c r="BD65" s="2">
        <v>0</v>
      </c>
      <c r="BE65" s="2">
        <v>0</v>
      </c>
      <c r="BF65" s="2">
        <v>1</v>
      </c>
      <c r="BG65" s="2">
        <v>1</v>
      </c>
      <c r="BH65" s="2">
        <v>1</v>
      </c>
      <c r="BI65" s="3">
        <v>1</v>
      </c>
      <c r="BJ65" s="2">
        <v>0</v>
      </c>
      <c r="BK65" s="2">
        <v>0</v>
      </c>
      <c r="BL65" s="2">
        <v>1</v>
      </c>
      <c r="BM65" s="2">
        <v>1</v>
      </c>
      <c r="BN65" s="2">
        <v>1</v>
      </c>
      <c r="BO65" s="2">
        <v>1</v>
      </c>
      <c r="BP65" s="3">
        <v>1</v>
      </c>
      <c r="BQ65" s="2">
        <v>0</v>
      </c>
      <c r="BR65" s="2">
        <v>0</v>
      </c>
      <c r="BS65" s="2">
        <v>1</v>
      </c>
      <c r="BT65" s="2">
        <v>1</v>
      </c>
      <c r="BU65" s="2">
        <v>1</v>
      </c>
      <c r="BV65" s="2">
        <v>1</v>
      </c>
      <c r="BW65" s="3">
        <v>1</v>
      </c>
      <c r="BX65" s="2">
        <v>0</v>
      </c>
      <c r="BY65" s="2">
        <v>0</v>
      </c>
      <c r="BZ65" s="2">
        <v>0</v>
      </c>
      <c r="CA65" s="2">
        <v>0</v>
      </c>
      <c r="CB65" s="2">
        <v>0</v>
      </c>
      <c r="CC65" s="2">
        <v>1</v>
      </c>
      <c r="CD65" s="3">
        <v>1</v>
      </c>
      <c r="CE65" s="2">
        <v>0</v>
      </c>
      <c r="CF65" s="2">
        <v>0</v>
      </c>
      <c r="CG65" s="2">
        <v>1</v>
      </c>
      <c r="CH65" s="2">
        <v>1</v>
      </c>
      <c r="CI65" s="2">
        <v>1</v>
      </c>
      <c r="CJ65" s="2">
        <v>0</v>
      </c>
      <c r="CK65" s="3">
        <v>0</v>
      </c>
      <c r="CL65" s="2">
        <v>0</v>
      </c>
      <c r="CM65" s="2">
        <v>0</v>
      </c>
      <c r="CN65" s="2">
        <v>0</v>
      </c>
      <c r="CO65" s="2">
        <v>1</v>
      </c>
      <c r="CP65" s="2">
        <v>0</v>
      </c>
      <c r="CQ65" s="2">
        <v>0</v>
      </c>
      <c r="CR65" s="3">
        <v>0</v>
      </c>
      <c r="CS65" s="2">
        <v>0</v>
      </c>
      <c r="CT65" s="2">
        <v>0</v>
      </c>
      <c r="CU65" s="2">
        <v>0</v>
      </c>
      <c r="CV65" s="2">
        <v>0</v>
      </c>
      <c r="CW65" s="2">
        <v>0</v>
      </c>
      <c r="CX65" s="2">
        <v>1</v>
      </c>
      <c r="CY65" s="3">
        <v>0</v>
      </c>
      <c r="CZ65" s="2">
        <v>0</v>
      </c>
      <c r="DA65" s="2">
        <v>1</v>
      </c>
      <c r="DB65" s="2">
        <v>0</v>
      </c>
      <c r="DC65" s="2">
        <v>0</v>
      </c>
      <c r="DD65" s="2">
        <v>0</v>
      </c>
      <c r="DE65" s="2">
        <v>0</v>
      </c>
      <c r="DF65" s="3">
        <v>0</v>
      </c>
      <c r="DG65" s="2">
        <v>0</v>
      </c>
      <c r="DH65" s="2">
        <v>0</v>
      </c>
      <c r="DI65" s="2">
        <v>0</v>
      </c>
      <c r="DJ65" s="2">
        <v>0</v>
      </c>
      <c r="DK65" s="2">
        <v>0</v>
      </c>
      <c r="DL65" s="2">
        <v>1</v>
      </c>
      <c r="DM65" s="3">
        <v>1</v>
      </c>
      <c r="DN65" s="2">
        <v>0</v>
      </c>
      <c r="DO65" s="2">
        <v>1</v>
      </c>
      <c r="DP65" s="2">
        <v>1</v>
      </c>
      <c r="DQ65" s="2">
        <v>0</v>
      </c>
      <c r="DR65" s="2">
        <v>1</v>
      </c>
      <c r="DS65" s="2">
        <v>1</v>
      </c>
      <c r="DT65" s="3">
        <v>1</v>
      </c>
      <c r="DU65" s="2">
        <v>2</v>
      </c>
      <c r="DV65" s="2">
        <v>0</v>
      </c>
      <c r="DW65" s="2">
        <v>0</v>
      </c>
      <c r="DX65" s="2">
        <v>2</v>
      </c>
      <c r="DY65" s="2">
        <v>2.5</v>
      </c>
      <c r="DZ65" s="2">
        <v>1</v>
      </c>
      <c r="EA65" s="3">
        <v>0</v>
      </c>
      <c r="EB65" s="2">
        <v>1</v>
      </c>
      <c r="EC65" s="2">
        <v>1</v>
      </c>
      <c r="ED65" s="2">
        <v>0</v>
      </c>
      <c r="EE65" s="2">
        <v>0</v>
      </c>
      <c r="EF65" s="2">
        <v>1</v>
      </c>
      <c r="EG65" s="2">
        <v>1</v>
      </c>
      <c r="EH65" s="3">
        <v>1</v>
      </c>
      <c r="EI65" s="2">
        <v>0</v>
      </c>
      <c r="EJ65" s="2">
        <v>0</v>
      </c>
      <c r="EK65" s="2">
        <v>0</v>
      </c>
      <c r="EL65" s="2">
        <v>0</v>
      </c>
      <c r="EM65" s="2">
        <v>1</v>
      </c>
      <c r="EN65" s="2">
        <v>0</v>
      </c>
      <c r="EO65" s="3">
        <v>1</v>
      </c>
      <c r="EP65" s="2">
        <v>1</v>
      </c>
      <c r="EQ65" s="2">
        <v>0</v>
      </c>
      <c r="ER65" s="2">
        <v>1</v>
      </c>
      <c r="ES65" s="2">
        <v>0</v>
      </c>
      <c r="ET65" s="2">
        <v>1</v>
      </c>
      <c r="EU65" s="2">
        <v>1</v>
      </c>
      <c r="EV65" s="3">
        <v>1</v>
      </c>
      <c r="EW65" s="2">
        <v>0</v>
      </c>
      <c r="EX65" s="2">
        <v>0</v>
      </c>
      <c r="EY65" s="2">
        <v>1</v>
      </c>
      <c r="EZ65" s="2">
        <v>0</v>
      </c>
      <c r="FA65" s="2">
        <v>1</v>
      </c>
      <c r="FB65" s="2">
        <v>1</v>
      </c>
      <c r="FC65" s="3">
        <v>1</v>
      </c>
      <c r="FD65" s="2">
        <v>0</v>
      </c>
      <c r="FE65" s="2">
        <v>0</v>
      </c>
      <c r="FF65" s="2">
        <v>0</v>
      </c>
      <c r="FG65" s="2">
        <v>0</v>
      </c>
      <c r="FH65" s="2">
        <v>0</v>
      </c>
      <c r="FI65" s="2">
        <v>1</v>
      </c>
      <c r="FJ65" s="3">
        <v>1</v>
      </c>
      <c r="FK65" s="2">
        <v>1</v>
      </c>
      <c r="FL65" s="2">
        <v>1</v>
      </c>
      <c r="FM65" s="2">
        <v>1</v>
      </c>
      <c r="FN65" s="2">
        <v>0</v>
      </c>
      <c r="FO65" s="2">
        <v>1</v>
      </c>
      <c r="FP65" s="2">
        <v>1</v>
      </c>
      <c r="FQ65" s="3">
        <v>1</v>
      </c>
      <c r="FR65" s="2">
        <v>1</v>
      </c>
      <c r="FS65" s="2">
        <v>0</v>
      </c>
      <c r="FT65" s="2">
        <v>1</v>
      </c>
      <c r="FU65" s="2">
        <v>0</v>
      </c>
      <c r="FV65" s="2">
        <v>1</v>
      </c>
      <c r="FW65" s="2">
        <v>1</v>
      </c>
      <c r="FX65" s="3">
        <v>1</v>
      </c>
      <c r="FY65" s="2">
        <v>0.33</v>
      </c>
      <c r="FZ65" s="2">
        <v>1</v>
      </c>
      <c r="GA65" s="2">
        <v>1</v>
      </c>
      <c r="GB65" s="2">
        <v>0</v>
      </c>
      <c r="GC65" s="2">
        <v>0</v>
      </c>
      <c r="GD65" s="2">
        <v>0</v>
      </c>
      <c r="GE65" s="3">
        <v>1</v>
      </c>
      <c r="GF65" s="2">
        <v>0</v>
      </c>
      <c r="GG65" s="2">
        <v>0</v>
      </c>
      <c r="GH65" s="2">
        <v>0</v>
      </c>
      <c r="GI65" s="2">
        <v>1</v>
      </c>
      <c r="GJ65" s="2">
        <v>1</v>
      </c>
      <c r="GK65" s="2">
        <v>1</v>
      </c>
      <c r="GL65" s="3">
        <v>1</v>
      </c>
      <c r="GM65" s="2">
        <v>0</v>
      </c>
      <c r="GN65" s="2">
        <v>0</v>
      </c>
      <c r="GO65" s="2">
        <v>28</v>
      </c>
      <c r="GP65" s="2">
        <v>30</v>
      </c>
      <c r="GQ65" s="2">
        <v>31</v>
      </c>
      <c r="GR65" s="2">
        <v>24</v>
      </c>
      <c r="GS65" s="3">
        <v>30</v>
      </c>
      <c r="GT65" s="2">
        <v>0</v>
      </c>
      <c r="GU65" s="2">
        <v>0</v>
      </c>
      <c r="GV65" s="2">
        <v>0</v>
      </c>
      <c r="GW65" s="2">
        <v>0</v>
      </c>
      <c r="GX65" s="2">
        <v>29</v>
      </c>
      <c r="GY65" s="2">
        <v>31</v>
      </c>
      <c r="GZ65" s="3">
        <v>0</v>
      </c>
      <c r="HA65" s="2">
        <v>0</v>
      </c>
      <c r="HB65" s="2">
        <v>0</v>
      </c>
      <c r="HC65" s="2">
        <v>29</v>
      </c>
      <c r="HD65" s="2">
        <v>29</v>
      </c>
      <c r="HE65" s="2">
        <v>21</v>
      </c>
      <c r="HF65" s="2">
        <v>23</v>
      </c>
      <c r="HG65" s="2">
        <v>28</v>
      </c>
      <c r="HH65" s="2">
        <v>8</v>
      </c>
      <c r="HI65" s="2">
        <v>0</v>
      </c>
      <c r="HJ65" s="2">
        <v>0</v>
      </c>
      <c r="HK65" s="2">
        <v>25</v>
      </c>
      <c r="HL65" s="2">
        <v>22</v>
      </c>
      <c r="HM65" s="2">
        <v>28</v>
      </c>
      <c r="HN65" s="2">
        <v>23</v>
      </c>
      <c r="HO65" s="91">
        <v>0</v>
      </c>
      <c r="HP65" s="2">
        <v>0</v>
      </c>
      <c r="HQ65" s="2">
        <v>30</v>
      </c>
      <c r="HR65" s="2">
        <v>33</v>
      </c>
      <c r="HS65" s="2">
        <v>21</v>
      </c>
      <c r="HT65" s="2">
        <v>33</v>
      </c>
      <c r="HU65" s="3">
        <v>29</v>
      </c>
    </row>
    <row r="66" spans="1:229">
      <c r="A66" s="2">
        <f t="shared" si="169"/>
        <v>0</v>
      </c>
      <c r="B66" s="2">
        <f t="shared" si="170"/>
        <v>0</v>
      </c>
      <c r="C66" s="2">
        <f t="shared" si="171"/>
        <v>0</v>
      </c>
      <c r="D66" s="2">
        <f t="shared" si="172"/>
        <v>0</v>
      </c>
      <c r="E66" s="2">
        <f t="shared" si="173"/>
        <v>0</v>
      </c>
      <c r="F66" s="2">
        <f t="shared" si="174"/>
        <v>0</v>
      </c>
      <c r="G66" s="2">
        <f t="shared" si="175"/>
        <v>0</v>
      </c>
      <c r="H66" s="242">
        <f t="shared" si="176"/>
        <v>1</v>
      </c>
      <c r="I66" s="242">
        <f t="shared" si="177"/>
        <v>1</v>
      </c>
      <c r="J66" s="242">
        <f t="shared" si="178"/>
        <v>1</v>
      </c>
      <c r="K66" s="242">
        <f t="shared" si="179"/>
        <v>1</v>
      </c>
      <c r="L66" s="242">
        <f t="shared" si="180"/>
        <v>1</v>
      </c>
      <c r="M66" s="242">
        <f t="shared" si="181"/>
        <v>1</v>
      </c>
      <c r="N66" s="242">
        <v>1</v>
      </c>
      <c r="O66" s="100" t="s">
        <v>4588</v>
      </c>
      <c r="P66" s="179">
        <f t="shared" si="182"/>
        <v>0</v>
      </c>
      <c r="Q66" s="4">
        <v>4</v>
      </c>
      <c r="R66" s="4">
        <v>1</v>
      </c>
      <c r="S66" s="179">
        <f t="shared" si="183"/>
        <v>-4</v>
      </c>
      <c r="AA66" s="2">
        <v>0</v>
      </c>
      <c r="AB66" s="2">
        <v>0</v>
      </c>
      <c r="AC66" s="2">
        <v>1</v>
      </c>
      <c r="AD66" s="2">
        <v>0</v>
      </c>
      <c r="AE66" s="2">
        <v>0</v>
      </c>
      <c r="AF66" s="2">
        <v>0</v>
      </c>
      <c r="AG66" s="3">
        <v>0</v>
      </c>
      <c r="AH66" s="2">
        <v>0</v>
      </c>
      <c r="AI66" s="2">
        <v>0</v>
      </c>
      <c r="AJ66" s="2">
        <v>0</v>
      </c>
      <c r="AK66" s="2">
        <v>1</v>
      </c>
      <c r="AL66" s="2">
        <v>1</v>
      </c>
      <c r="AM66" s="2">
        <v>0</v>
      </c>
      <c r="AN66" s="3">
        <v>1</v>
      </c>
      <c r="AO66" s="2">
        <v>0</v>
      </c>
      <c r="AP66" s="2">
        <v>0</v>
      </c>
      <c r="AQ66" s="2">
        <v>0</v>
      </c>
      <c r="AR66" s="2">
        <v>0</v>
      </c>
      <c r="AS66" s="2">
        <v>0</v>
      </c>
      <c r="AT66" s="2">
        <v>1</v>
      </c>
      <c r="AU66" s="3">
        <v>1</v>
      </c>
      <c r="AV66" s="2">
        <v>0</v>
      </c>
      <c r="AW66" s="2">
        <v>0</v>
      </c>
      <c r="AX66" s="2">
        <v>1</v>
      </c>
      <c r="AY66" s="2">
        <v>1</v>
      </c>
      <c r="AZ66" s="2">
        <v>0</v>
      </c>
      <c r="BA66" s="2">
        <v>1</v>
      </c>
      <c r="BB66" s="3">
        <v>1</v>
      </c>
      <c r="BC66" s="2">
        <v>0</v>
      </c>
      <c r="BD66" s="2">
        <v>0</v>
      </c>
      <c r="BE66" s="2">
        <v>0</v>
      </c>
      <c r="BF66" s="2">
        <v>1</v>
      </c>
      <c r="BG66" s="2">
        <v>1</v>
      </c>
      <c r="BH66" s="2">
        <v>1</v>
      </c>
      <c r="BI66" s="3">
        <v>1</v>
      </c>
      <c r="BJ66" s="2">
        <v>0</v>
      </c>
      <c r="BK66" s="2">
        <v>0</v>
      </c>
      <c r="BL66" s="2">
        <v>1</v>
      </c>
      <c r="BM66" s="2">
        <v>0</v>
      </c>
      <c r="BN66" s="2">
        <v>1</v>
      </c>
      <c r="BO66" s="2">
        <v>1</v>
      </c>
      <c r="BP66" s="3">
        <v>1</v>
      </c>
      <c r="BQ66" s="2">
        <v>0</v>
      </c>
      <c r="BR66" s="2">
        <v>0</v>
      </c>
      <c r="BS66" s="2">
        <v>1</v>
      </c>
      <c r="BT66" s="2">
        <v>1</v>
      </c>
      <c r="BU66" s="2">
        <v>1</v>
      </c>
      <c r="BV66" s="2">
        <v>1</v>
      </c>
      <c r="BW66" s="3">
        <v>1</v>
      </c>
      <c r="BX66" s="2">
        <v>0</v>
      </c>
      <c r="BY66" s="2">
        <v>0</v>
      </c>
      <c r="BZ66" s="2">
        <v>0</v>
      </c>
      <c r="CA66" s="2">
        <v>0</v>
      </c>
      <c r="CB66" s="2">
        <v>0</v>
      </c>
      <c r="CC66" s="2">
        <v>1</v>
      </c>
      <c r="CD66" s="3">
        <v>1</v>
      </c>
      <c r="CE66" s="2">
        <v>0</v>
      </c>
      <c r="CF66" s="2">
        <v>0</v>
      </c>
      <c r="CG66" s="2">
        <v>1</v>
      </c>
      <c r="CH66" s="2">
        <v>1</v>
      </c>
      <c r="CI66" s="2">
        <v>1</v>
      </c>
      <c r="CJ66" s="2">
        <v>0</v>
      </c>
      <c r="CK66" s="3">
        <v>0</v>
      </c>
      <c r="CL66" s="2">
        <v>0</v>
      </c>
      <c r="CM66" s="2">
        <v>0</v>
      </c>
      <c r="CN66" s="2">
        <v>0</v>
      </c>
      <c r="CO66" s="2">
        <v>1</v>
      </c>
      <c r="CP66" s="2">
        <v>0</v>
      </c>
      <c r="CQ66" s="2">
        <v>0</v>
      </c>
      <c r="CR66" s="3">
        <v>1</v>
      </c>
      <c r="CS66" s="2">
        <v>0</v>
      </c>
      <c r="CT66" s="2">
        <v>0</v>
      </c>
      <c r="CU66" s="2">
        <v>0</v>
      </c>
      <c r="CV66" s="2">
        <v>1</v>
      </c>
      <c r="CW66" s="2">
        <v>1</v>
      </c>
      <c r="CX66" s="2">
        <v>1</v>
      </c>
      <c r="CY66" s="3">
        <v>0</v>
      </c>
      <c r="CZ66" s="2">
        <v>0</v>
      </c>
      <c r="DA66" s="2">
        <v>1</v>
      </c>
      <c r="DB66" s="2">
        <v>0</v>
      </c>
      <c r="DC66" s="2">
        <v>0</v>
      </c>
      <c r="DD66" s="2">
        <v>0</v>
      </c>
      <c r="DE66" s="2">
        <v>0</v>
      </c>
      <c r="DF66" s="3">
        <v>0</v>
      </c>
      <c r="DG66" s="2">
        <v>0</v>
      </c>
      <c r="DH66" s="2">
        <v>0</v>
      </c>
      <c r="DI66" s="2">
        <v>0</v>
      </c>
      <c r="DJ66" s="2">
        <v>0</v>
      </c>
      <c r="DK66" s="2">
        <v>0</v>
      </c>
      <c r="DL66" s="2">
        <v>0</v>
      </c>
      <c r="DM66" s="3">
        <v>1</v>
      </c>
      <c r="DN66" s="2">
        <v>0</v>
      </c>
      <c r="DO66" s="2">
        <v>3</v>
      </c>
      <c r="DP66" s="2">
        <v>3</v>
      </c>
      <c r="DQ66" s="2">
        <v>0</v>
      </c>
      <c r="DR66" s="2">
        <v>3</v>
      </c>
      <c r="DS66" s="2">
        <v>3</v>
      </c>
      <c r="DT66" s="3">
        <v>3</v>
      </c>
      <c r="DU66" s="2">
        <v>3</v>
      </c>
      <c r="DV66" s="2">
        <v>0</v>
      </c>
      <c r="DW66" s="2">
        <v>0</v>
      </c>
      <c r="DX66" s="2">
        <v>3</v>
      </c>
      <c r="DY66" s="2">
        <v>3</v>
      </c>
      <c r="DZ66" s="2">
        <v>3</v>
      </c>
      <c r="EA66" s="3">
        <v>0</v>
      </c>
      <c r="EB66" s="2">
        <v>1</v>
      </c>
      <c r="EC66" s="2">
        <v>0</v>
      </c>
      <c r="ED66" s="2">
        <v>0</v>
      </c>
      <c r="EE66" s="2">
        <v>0</v>
      </c>
      <c r="EF66" s="2">
        <v>0</v>
      </c>
      <c r="EG66" s="2">
        <v>0</v>
      </c>
      <c r="EH66" s="3">
        <v>0</v>
      </c>
      <c r="EI66" s="2">
        <v>0</v>
      </c>
      <c r="EJ66" s="2">
        <v>0</v>
      </c>
      <c r="EK66" s="2">
        <v>0</v>
      </c>
      <c r="EL66" s="2">
        <v>0</v>
      </c>
      <c r="EM66" s="2">
        <v>0</v>
      </c>
      <c r="EN66" s="2">
        <v>0</v>
      </c>
      <c r="EO66" s="3">
        <v>0</v>
      </c>
      <c r="EP66" s="2">
        <v>0</v>
      </c>
      <c r="EQ66" s="2">
        <v>0</v>
      </c>
      <c r="ER66" s="2">
        <v>0</v>
      </c>
      <c r="ES66" s="2">
        <v>0</v>
      </c>
      <c r="ET66" s="2">
        <v>0</v>
      </c>
      <c r="EU66" s="2">
        <v>0</v>
      </c>
      <c r="EV66" s="3">
        <v>0</v>
      </c>
      <c r="EW66" s="2">
        <v>0</v>
      </c>
      <c r="EX66" s="2">
        <v>0</v>
      </c>
      <c r="EY66" s="2">
        <v>0</v>
      </c>
      <c r="EZ66" s="2">
        <v>0</v>
      </c>
      <c r="FA66" s="2">
        <v>0</v>
      </c>
      <c r="FB66" s="2">
        <v>0</v>
      </c>
      <c r="FC66" s="3">
        <v>0</v>
      </c>
      <c r="FD66" s="2">
        <v>0</v>
      </c>
      <c r="FE66" s="2">
        <v>0</v>
      </c>
      <c r="FF66" s="2">
        <v>0</v>
      </c>
      <c r="FG66" s="2">
        <v>0</v>
      </c>
      <c r="FH66" s="2">
        <v>0</v>
      </c>
      <c r="FI66" s="2">
        <v>0</v>
      </c>
      <c r="FJ66" s="3">
        <v>0</v>
      </c>
      <c r="FK66" s="2">
        <v>0</v>
      </c>
      <c r="FL66" s="2">
        <v>0</v>
      </c>
      <c r="FM66" s="2">
        <v>0</v>
      </c>
      <c r="FN66" s="2">
        <v>0</v>
      </c>
      <c r="FO66" s="2">
        <v>0</v>
      </c>
      <c r="FP66" s="2">
        <v>0</v>
      </c>
      <c r="FQ66" s="3">
        <v>0</v>
      </c>
      <c r="FR66" s="2">
        <v>0</v>
      </c>
      <c r="FS66" s="2">
        <v>0</v>
      </c>
      <c r="FT66" s="2">
        <v>0</v>
      </c>
      <c r="FU66" s="2">
        <v>0</v>
      </c>
      <c r="FV66" s="2">
        <v>0</v>
      </c>
      <c r="FW66" s="2">
        <v>0</v>
      </c>
      <c r="FX66" s="3">
        <v>0</v>
      </c>
      <c r="FY66" s="2">
        <v>0</v>
      </c>
      <c r="FZ66" s="2">
        <v>0</v>
      </c>
      <c r="GA66" s="2">
        <v>0</v>
      </c>
      <c r="GB66" s="2">
        <v>0</v>
      </c>
      <c r="GC66" s="2">
        <v>0</v>
      </c>
      <c r="GD66" s="2">
        <v>0</v>
      </c>
      <c r="GE66" s="3">
        <v>0</v>
      </c>
      <c r="GF66" s="2">
        <v>0</v>
      </c>
      <c r="GG66" s="2">
        <v>0</v>
      </c>
      <c r="GH66" s="2">
        <v>0</v>
      </c>
      <c r="GI66" s="2">
        <v>0</v>
      </c>
      <c r="GJ66" s="2">
        <v>0</v>
      </c>
      <c r="GK66" s="2">
        <v>0</v>
      </c>
      <c r="GL66" s="3">
        <v>0</v>
      </c>
      <c r="GM66" s="2">
        <v>0</v>
      </c>
      <c r="GN66" s="2">
        <v>0</v>
      </c>
      <c r="GO66" s="2">
        <v>0</v>
      </c>
      <c r="GP66" s="2">
        <v>0</v>
      </c>
      <c r="GQ66" s="2">
        <v>0</v>
      </c>
      <c r="GR66" s="2">
        <v>0</v>
      </c>
      <c r="GS66" s="3">
        <v>0</v>
      </c>
      <c r="GT66" s="2">
        <v>0</v>
      </c>
      <c r="GU66" s="2">
        <v>0</v>
      </c>
      <c r="GV66" s="2">
        <v>0</v>
      </c>
      <c r="GW66" s="2">
        <v>0</v>
      </c>
      <c r="GX66" s="2">
        <v>0</v>
      </c>
      <c r="GY66" s="2">
        <v>0</v>
      </c>
      <c r="GZ66" s="3">
        <v>0</v>
      </c>
      <c r="HA66" s="2">
        <v>0</v>
      </c>
      <c r="HB66" s="2">
        <v>0</v>
      </c>
      <c r="HC66" s="2">
        <v>0</v>
      </c>
      <c r="HD66" s="2">
        <v>0</v>
      </c>
      <c r="HE66" s="2">
        <v>0</v>
      </c>
      <c r="HF66" s="2">
        <v>0</v>
      </c>
      <c r="HG66" s="2">
        <v>0</v>
      </c>
      <c r="HH66" s="2">
        <v>0</v>
      </c>
      <c r="HI66" s="2">
        <v>0</v>
      </c>
      <c r="HJ66" s="2">
        <v>0</v>
      </c>
      <c r="HK66" s="2">
        <v>0</v>
      </c>
      <c r="HL66" s="2">
        <v>0</v>
      </c>
      <c r="HM66" s="2">
        <v>0</v>
      </c>
      <c r="HN66" s="2">
        <v>0</v>
      </c>
      <c r="HO66" s="91">
        <v>0</v>
      </c>
      <c r="HP66" s="2">
        <v>0</v>
      </c>
      <c r="HQ66" s="2">
        <v>0</v>
      </c>
      <c r="HR66" s="2">
        <v>0</v>
      </c>
      <c r="HS66" s="2">
        <v>0</v>
      </c>
      <c r="HT66" s="2">
        <v>0</v>
      </c>
      <c r="HU66" s="3">
        <v>0</v>
      </c>
    </row>
    <row r="67" spans="1:229">
      <c r="A67" s="2">
        <f t="shared" si="169"/>
        <v>0</v>
      </c>
      <c r="B67" s="2">
        <f t="shared" si="170"/>
        <v>0</v>
      </c>
      <c r="C67" s="2">
        <f t="shared" si="171"/>
        <v>0</v>
      </c>
      <c r="D67" s="2">
        <f t="shared" si="172"/>
        <v>0</v>
      </c>
      <c r="E67" s="2">
        <f t="shared" si="173"/>
        <v>0</v>
      </c>
      <c r="F67" s="2">
        <f t="shared" si="174"/>
        <v>0</v>
      </c>
      <c r="G67" s="2">
        <f t="shared" si="175"/>
        <v>0</v>
      </c>
      <c r="H67" s="242">
        <f t="shared" si="176"/>
        <v>0.5</v>
      </c>
      <c r="I67" s="242">
        <f t="shared" si="177"/>
        <v>0.5</v>
      </c>
      <c r="J67" s="242">
        <f t="shared" si="178"/>
        <v>0.5</v>
      </c>
      <c r="K67" s="242">
        <f t="shared" si="179"/>
        <v>0.5</v>
      </c>
      <c r="L67" s="242">
        <f t="shared" si="180"/>
        <v>0.5</v>
      </c>
      <c r="M67" s="242">
        <f t="shared" si="181"/>
        <v>0.5</v>
      </c>
      <c r="N67" s="242">
        <v>0.5</v>
      </c>
      <c r="O67" s="100" t="s">
        <v>7859</v>
      </c>
      <c r="P67" s="179">
        <f t="shared" si="182"/>
        <v>0</v>
      </c>
      <c r="Q67" s="4">
        <f>R67*5</f>
        <v>5</v>
      </c>
      <c r="R67" s="4">
        <v>1</v>
      </c>
      <c r="S67" s="179">
        <f t="shared" si="183"/>
        <v>-5</v>
      </c>
      <c r="AA67" s="2">
        <v>0</v>
      </c>
      <c r="AB67" s="2">
        <v>0</v>
      </c>
      <c r="AC67" s="2">
        <v>1</v>
      </c>
      <c r="AD67" s="2">
        <v>0</v>
      </c>
      <c r="AE67" s="2">
        <v>0</v>
      </c>
      <c r="AF67" s="2">
        <v>0</v>
      </c>
      <c r="AG67" s="3">
        <v>0</v>
      </c>
      <c r="AH67" s="2">
        <v>0</v>
      </c>
      <c r="AI67" s="2">
        <v>0</v>
      </c>
      <c r="AJ67" s="2">
        <v>0</v>
      </c>
      <c r="AK67" s="2">
        <v>1</v>
      </c>
      <c r="AL67" s="2">
        <v>1</v>
      </c>
      <c r="AM67" s="2">
        <v>0</v>
      </c>
      <c r="AN67" s="3">
        <v>1</v>
      </c>
      <c r="AO67" s="2">
        <v>0</v>
      </c>
      <c r="AP67" s="2">
        <v>0</v>
      </c>
      <c r="AQ67" s="2">
        <v>0</v>
      </c>
      <c r="AR67" s="2">
        <v>1</v>
      </c>
      <c r="AS67" s="2">
        <v>1</v>
      </c>
      <c r="AT67" s="2">
        <v>1</v>
      </c>
      <c r="AU67" s="3">
        <v>1</v>
      </c>
      <c r="AV67" s="2">
        <v>0</v>
      </c>
      <c r="AW67" s="2">
        <v>0</v>
      </c>
      <c r="AX67" s="2">
        <v>1</v>
      </c>
      <c r="AY67" s="2">
        <v>1</v>
      </c>
      <c r="AZ67" s="2">
        <v>0</v>
      </c>
      <c r="BA67" s="2">
        <v>1</v>
      </c>
      <c r="BB67" s="3">
        <v>1</v>
      </c>
      <c r="BC67" s="2">
        <v>0</v>
      </c>
      <c r="BD67" s="2">
        <v>0</v>
      </c>
      <c r="BE67" s="2">
        <v>0</v>
      </c>
      <c r="BF67" s="2">
        <v>1</v>
      </c>
      <c r="BG67" s="2">
        <v>1</v>
      </c>
      <c r="BH67" s="2">
        <v>1</v>
      </c>
      <c r="BI67" s="3">
        <v>1</v>
      </c>
      <c r="BJ67" s="2">
        <v>0</v>
      </c>
      <c r="BK67" s="2">
        <v>0</v>
      </c>
      <c r="BL67" s="2">
        <v>1</v>
      </c>
      <c r="BM67" s="2">
        <v>1</v>
      </c>
      <c r="BN67" s="2">
        <v>1</v>
      </c>
      <c r="BO67" s="2">
        <v>1</v>
      </c>
      <c r="BP67" s="3">
        <v>1</v>
      </c>
      <c r="BQ67" s="2">
        <v>0</v>
      </c>
      <c r="BR67" s="2">
        <v>0</v>
      </c>
      <c r="BS67" s="2">
        <v>1</v>
      </c>
      <c r="BT67" s="2">
        <v>1</v>
      </c>
      <c r="BU67" s="2">
        <v>1</v>
      </c>
      <c r="BV67" s="2">
        <v>1</v>
      </c>
      <c r="BW67" s="3">
        <v>1</v>
      </c>
      <c r="BX67" s="2">
        <v>0</v>
      </c>
      <c r="BY67" s="2">
        <v>0</v>
      </c>
      <c r="BZ67" s="2">
        <v>0</v>
      </c>
      <c r="CA67" s="2">
        <v>0</v>
      </c>
      <c r="CB67" s="2">
        <v>0</v>
      </c>
      <c r="CC67" s="2">
        <v>1</v>
      </c>
      <c r="CD67" s="3">
        <v>1</v>
      </c>
      <c r="CE67" s="2">
        <v>1</v>
      </c>
      <c r="CF67" s="2">
        <v>2</v>
      </c>
      <c r="CG67" s="2">
        <v>2</v>
      </c>
      <c r="CH67" s="2">
        <v>2</v>
      </c>
      <c r="CI67" s="2">
        <v>2</v>
      </c>
      <c r="CJ67" s="2">
        <v>0</v>
      </c>
      <c r="CK67" s="3">
        <v>0</v>
      </c>
      <c r="CL67" s="2">
        <v>0</v>
      </c>
      <c r="CM67" s="2">
        <v>0</v>
      </c>
      <c r="CN67" s="2">
        <v>0</v>
      </c>
      <c r="CO67" s="2">
        <v>2</v>
      </c>
      <c r="CP67" s="2">
        <v>0</v>
      </c>
      <c r="CQ67" s="2">
        <v>0</v>
      </c>
      <c r="CR67" s="3">
        <v>1</v>
      </c>
      <c r="CS67" s="2">
        <v>2</v>
      </c>
      <c r="CT67" s="2">
        <v>0</v>
      </c>
      <c r="CU67" s="2">
        <v>0</v>
      </c>
      <c r="CV67" s="2">
        <v>2</v>
      </c>
      <c r="CW67" s="2">
        <v>1</v>
      </c>
      <c r="CX67" s="2">
        <v>2</v>
      </c>
      <c r="CY67" s="3">
        <v>0</v>
      </c>
      <c r="CZ67" s="2">
        <v>0</v>
      </c>
      <c r="DA67" s="2">
        <v>2</v>
      </c>
      <c r="DB67" s="2">
        <v>0</v>
      </c>
      <c r="DC67" s="2">
        <v>1</v>
      </c>
      <c r="DD67" s="2">
        <v>1</v>
      </c>
      <c r="DE67" s="2">
        <v>1</v>
      </c>
      <c r="DF67" s="3">
        <v>1</v>
      </c>
      <c r="DG67" s="2">
        <v>0</v>
      </c>
      <c r="DH67" s="2">
        <v>0</v>
      </c>
      <c r="DI67" s="2">
        <v>0</v>
      </c>
      <c r="DJ67" s="2">
        <v>0</v>
      </c>
      <c r="DK67" s="2">
        <v>1</v>
      </c>
      <c r="DL67" s="2">
        <v>1</v>
      </c>
      <c r="DM67" s="3">
        <v>2</v>
      </c>
      <c r="DN67" s="2">
        <v>0</v>
      </c>
      <c r="DO67" s="2">
        <v>2</v>
      </c>
      <c r="DP67" s="2">
        <v>2</v>
      </c>
      <c r="DQ67" s="2">
        <v>0</v>
      </c>
      <c r="DR67" s="2">
        <v>2</v>
      </c>
      <c r="DS67" s="2">
        <v>2</v>
      </c>
      <c r="DT67" s="3">
        <v>2</v>
      </c>
      <c r="DU67" s="2">
        <v>2</v>
      </c>
      <c r="DV67" s="2">
        <v>0</v>
      </c>
      <c r="DW67" s="2">
        <v>0</v>
      </c>
      <c r="DX67" s="2">
        <v>2</v>
      </c>
      <c r="DY67" s="2">
        <v>2</v>
      </c>
      <c r="DZ67" s="2">
        <v>2</v>
      </c>
      <c r="EA67" s="3">
        <v>0</v>
      </c>
      <c r="EB67" s="2">
        <v>1</v>
      </c>
      <c r="EC67" s="2">
        <v>1</v>
      </c>
      <c r="ED67" s="2">
        <v>0</v>
      </c>
      <c r="EE67" s="2">
        <v>0</v>
      </c>
      <c r="EF67" s="2">
        <v>1</v>
      </c>
      <c r="EG67" s="2">
        <v>1</v>
      </c>
      <c r="EH67" s="3">
        <v>1</v>
      </c>
      <c r="EI67" s="2">
        <v>0</v>
      </c>
      <c r="EJ67" s="2">
        <v>0</v>
      </c>
      <c r="EK67" s="2">
        <v>0</v>
      </c>
      <c r="EL67" s="2">
        <v>0</v>
      </c>
      <c r="EM67" s="2">
        <v>1</v>
      </c>
      <c r="EN67" s="2">
        <v>0</v>
      </c>
      <c r="EO67" s="3">
        <v>0</v>
      </c>
      <c r="EP67" s="2">
        <v>0</v>
      </c>
      <c r="EQ67" s="2">
        <v>0</v>
      </c>
      <c r="ER67" s="2">
        <v>0</v>
      </c>
      <c r="ES67" s="2">
        <v>0</v>
      </c>
      <c r="ET67" s="2">
        <v>0</v>
      </c>
      <c r="EU67" s="2">
        <v>0</v>
      </c>
      <c r="EV67" s="3">
        <v>0</v>
      </c>
      <c r="EW67" s="2">
        <v>0</v>
      </c>
      <c r="EX67" s="2">
        <v>0</v>
      </c>
      <c r="EY67" s="2">
        <v>0</v>
      </c>
      <c r="EZ67" s="2">
        <v>0</v>
      </c>
      <c r="FA67" s="2">
        <v>0</v>
      </c>
      <c r="FB67" s="2">
        <v>0</v>
      </c>
      <c r="FC67" s="3">
        <v>0</v>
      </c>
      <c r="FD67" s="2">
        <v>0</v>
      </c>
      <c r="FE67" s="2">
        <v>0</v>
      </c>
      <c r="FF67" s="2">
        <v>0</v>
      </c>
      <c r="FG67" s="2">
        <v>0</v>
      </c>
      <c r="FH67" s="2">
        <v>0</v>
      </c>
      <c r="FI67" s="2">
        <v>0</v>
      </c>
      <c r="FJ67" s="3">
        <v>0</v>
      </c>
      <c r="FK67" s="2">
        <v>0</v>
      </c>
      <c r="FL67" s="2">
        <v>0</v>
      </c>
      <c r="FM67" s="2">
        <v>0</v>
      </c>
      <c r="FN67" s="2">
        <v>0</v>
      </c>
      <c r="FO67" s="2">
        <v>0</v>
      </c>
      <c r="FP67" s="2">
        <v>0</v>
      </c>
      <c r="FQ67" s="3">
        <v>0</v>
      </c>
      <c r="FR67" s="2">
        <v>0</v>
      </c>
      <c r="FS67" s="2">
        <v>0</v>
      </c>
      <c r="FT67" s="2">
        <v>0</v>
      </c>
      <c r="FU67" s="2">
        <v>0</v>
      </c>
      <c r="FV67" s="2">
        <v>0</v>
      </c>
      <c r="FW67" s="2">
        <v>0</v>
      </c>
      <c r="FX67" s="3">
        <v>0</v>
      </c>
      <c r="FY67" s="2">
        <v>0</v>
      </c>
      <c r="FZ67" s="2">
        <v>0</v>
      </c>
      <c r="GA67" s="2">
        <v>0</v>
      </c>
      <c r="GB67" s="2">
        <v>0</v>
      </c>
      <c r="GC67" s="2">
        <v>0</v>
      </c>
      <c r="GD67" s="2">
        <v>0</v>
      </c>
      <c r="GE67" s="3">
        <v>0</v>
      </c>
      <c r="GF67" s="2">
        <v>0</v>
      </c>
      <c r="GG67" s="2">
        <v>0</v>
      </c>
      <c r="GH67" s="2">
        <v>0</v>
      </c>
      <c r="GI67" s="2">
        <v>0</v>
      </c>
      <c r="GJ67" s="2">
        <v>0</v>
      </c>
      <c r="GK67" s="2">
        <v>0</v>
      </c>
      <c r="GL67" s="3">
        <v>0</v>
      </c>
      <c r="GM67" s="2">
        <v>0</v>
      </c>
      <c r="GN67" s="2">
        <v>0</v>
      </c>
      <c r="GO67" s="2">
        <v>0</v>
      </c>
      <c r="GP67" s="2">
        <v>0</v>
      </c>
      <c r="GQ67" s="2">
        <v>0</v>
      </c>
      <c r="GR67" s="2">
        <v>0</v>
      </c>
      <c r="GS67" s="3">
        <v>0</v>
      </c>
      <c r="GT67" s="2">
        <v>0</v>
      </c>
      <c r="GU67" s="2">
        <v>0</v>
      </c>
      <c r="GV67" s="2">
        <v>0</v>
      </c>
      <c r="GW67" s="2">
        <v>0</v>
      </c>
      <c r="GX67" s="2">
        <v>0</v>
      </c>
      <c r="GY67" s="2">
        <v>0</v>
      </c>
      <c r="GZ67" s="3">
        <v>0</v>
      </c>
      <c r="HA67" s="2">
        <v>0</v>
      </c>
      <c r="HB67" s="2">
        <v>0</v>
      </c>
      <c r="HC67" s="2">
        <v>0</v>
      </c>
      <c r="HD67" s="2">
        <v>0</v>
      </c>
      <c r="HE67" s="2">
        <v>0</v>
      </c>
      <c r="HF67" s="2">
        <v>0</v>
      </c>
      <c r="HG67" s="2">
        <v>0</v>
      </c>
      <c r="HH67" s="2">
        <v>0</v>
      </c>
      <c r="HI67" s="2">
        <v>0</v>
      </c>
      <c r="HJ67" s="2">
        <v>0</v>
      </c>
      <c r="HK67" s="2">
        <v>0</v>
      </c>
      <c r="HL67" s="2">
        <v>0</v>
      </c>
      <c r="HM67" s="2">
        <v>0</v>
      </c>
      <c r="HN67" s="2">
        <v>0</v>
      </c>
      <c r="HO67" s="91">
        <v>0</v>
      </c>
      <c r="HP67" s="2">
        <v>0</v>
      </c>
      <c r="HQ67" s="2">
        <v>0</v>
      </c>
      <c r="HR67" s="2">
        <v>0</v>
      </c>
      <c r="HS67" s="2">
        <v>0</v>
      </c>
      <c r="HT67" s="2">
        <v>0</v>
      </c>
      <c r="HU67" s="3">
        <v>0</v>
      </c>
    </row>
    <row r="68" spans="1:229">
      <c r="A68" s="2">
        <f t="shared" si="169"/>
        <v>0</v>
      </c>
      <c r="B68" s="2">
        <f t="shared" si="170"/>
        <v>0</v>
      </c>
      <c r="C68" s="2">
        <f t="shared" si="171"/>
        <v>0</v>
      </c>
      <c r="D68" s="2">
        <f t="shared" si="172"/>
        <v>0</v>
      </c>
      <c r="E68" s="2">
        <f t="shared" si="173"/>
        <v>0</v>
      </c>
      <c r="F68" s="2">
        <f t="shared" si="174"/>
        <v>0</v>
      </c>
      <c r="G68" s="2">
        <f t="shared" si="175"/>
        <v>0</v>
      </c>
      <c r="H68" s="242">
        <f t="shared" si="176"/>
        <v>1</v>
      </c>
      <c r="I68" s="242">
        <f t="shared" si="177"/>
        <v>1</v>
      </c>
      <c r="J68" s="242">
        <f t="shared" si="178"/>
        <v>1</v>
      </c>
      <c r="K68" s="242">
        <f t="shared" si="179"/>
        <v>1</v>
      </c>
      <c r="L68" s="242">
        <f t="shared" si="180"/>
        <v>1</v>
      </c>
      <c r="M68" s="242">
        <f t="shared" si="181"/>
        <v>1</v>
      </c>
      <c r="N68" s="242">
        <v>1</v>
      </c>
      <c r="O68" s="100" t="s">
        <v>7858</v>
      </c>
      <c r="P68" s="179">
        <f t="shared" si="182"/>
        <v>0</v>
      </c>
      <c r="Q68" s="4">
        <f>R68*5</f>
        <v>5</v>
      </c>
      <c r="R68" s="4">
        <v>1</v>
      </c>
      <c r="S68" s="179">
        <f t="shared" si="183"/>
        <v>-5</v>
      </c>
      <c r="AA68" s="2">
        <v>0</v>
      </c>
      <c r="AB68" s="2">
        <v>0</v>
      </c>
      <c r="AC68" s="2">
        <v>1</v>
      </c>
      <c r="AD68" s="2">
        <v>0</v>
      </c>
      <c r="AE68" s="2">
        <v>0</v>
      </c>
      <c r="AF68" s="2">
        <v>0</v>
      </c>
      <c r="AG68" s="3">
        <v>0</v>
      </c>
      <c r="AH68" s="2">
        <v>0</v>
      </c>
      <c r="AI68" s="2">
        <v>0</v>
      </c>
      <c r="AJ68" s="2">
        <v>0</v>
      </c>
      <c r="AK68" s="2">
        <v>1</v>
      </c>
      <c r="AL68" s="2">
        <v>1</v>
      </c>
      <c r="AM68" s="2">
        <v>0</v>
      </c>
      <c r="AN68" s="3">
        <v>0</v>
      </c>
      <c r="AO68" s="2">
        <v>0</v>
      </c>
      <c r="AP68" s="2">
        <v>0</v>
      </c>
      <c r="AQ68" s="2">
        <v>0</v>
      </c>
      <c r="AR68" s="2">
        <v>0</v>
      </c>
      <c r="AS68" s="2">
        <v>1</v>
      </c>
      <c r="AT68" s="2">
        <v>1</v>
      </c>
      <c r="AU68" s="3">
        <v>0</v>
      </c>
      <c r="AV68" s="2">
        <v>0</v>
      </c>
      <c r="AW68" s="2">
        <v>0</v>
      </c>
      <c r="AX68" s="2">
        <v>1</v>
      </c>
      <c r="AY68" s="2">
        <v>1</v>
      </c>
      <c r="AZ68" s="2">
        <v>0</v>
      </c>
      <c r="BA68" s="2">
        <v>1</v>
      </c>
      <c r="BB68" s="3">
        <v>1</v>
      </c>
      <c r="BC68" s="2">
        <v>0</v>
      </c>
      <c r="BD68" s="2">
        <v>0</v>
      </c>
      <c r="BE68" s="2">
        <v>1</v>
      </c>
      <c r="BF68" s="2">
        <v>1</v>
      </c>
      <c r="BG68" s="2">
        <v>1</v>
      </c>
      <c r="BH68" s="2">
        <v>1</v>
      </c>
      <c r="BI68" s="3">
        <v>1</v>
      </c>
      <c r="BJ68" s="2">
        <v>0</v>
      </c>
      <c r="BK68" s="2">
        <v>0</v>
      </c>
      <c r="BL68" s="2">
        <v>1</v>
      </c>
      <c r="BM68" s="2">
        <v>1</v>
      </c>
      <c r="BN68" s="2">
        <v>0</v>
      </c>
      <c r="BO68" s="2">
        <v>1</v>
      </c>
      <c r="BP68" s="3">
        <v>1</v>
      </c>
      <c r="BQ68" s="2">
        <v>0</v>
      </c>
      <c r="BR68" s="2">
        <v>0</v>
      </c>
      <c r="BS68" s="2">
        <v>1</v>
      </c>
      <c r="BT68" s="2">
        <v>1</v>
      </c>
      <c r="BU68" s="2">
        <v>1</v>
      </c>
      <c r="BV68" s="2">
        <v>1</v>
      </c>
      <c r="BW68" s="3">
        <v>1</v>
      </c>
      <c r="BX68" s="2">
        <v>1</v>
      </c>
      <c r="BY68" s="2">
        <v>0</v>
      </c>
      <c r="BZ68" s="2">
        <v>1</v>
      </c>
      <c r="CA68" s="2">
        <v>1</v>
      </c>
      <c r="CB68" s="2">
        <v>1</v>
      </c>
      <c r="CC68" s="2">
        <v>1</v>
      </c>
      <c r="CD68" s="3">
        <v>1</v>
      </c>
      <c r="CE68" s="2">
        <v>1</v>
      </c>
      <c r="CF68" s="2">
        <v>0</v>
      </c>
      <c r="CG68" s="2">
        <v>1</v>
      </c>
      <c r="CH68" s="2">
        <v>1</v>
      </c>
      <c r="CI68" s="2">
        <v>6</v>
      </c>
      <c r="CJ68" s="2">
        <v>0</v>
      </c>
      <c r="CK68" s="3">
        <v>0</v>
      </c>
      <c r="CL68" s="2">
        <v>0</v>
      </c>
      <c r="CM68" s="2">
        <v>0</v>
      </c>
      <c r="CN68" s="2">
        <v>0</v>
      </c>
      <c r="CO68" s="2">
        <v>6</v>
      </c>
      <c r="CP68" s="2">
        <v>1</v>
      </c>
      <c r="CQ68" s="2">
        <v>1</v>
      </c>
      <c r="CR68" s="3">
        <v>1</v>
      </c>
      <c r="CS68" s="2">
        <v>1</v>
      </c>
      <c r="CT68" s="2">
        <v>0</v>
      </c>
      <c r="CU68" s="2">
        <v>0</v>
      </c>
      <c r="CV68" s="2">
        <v>0</v>
      </c>
      <c r="CW68" s="2">
        <v>1</v>
      </c>
      <c r="CX68" s="2">
        <v>1</v>
      </c>
      <c r="CY68" s="3">
        <v>0</v>
      </c>
      <c r="CZ68" s="2">
        <v>0</v>
      </c>
      <c r="DA68" s="2">
        <v>1</v>
      </c>
      <c r="DB68" s="2">
        <v>1</v>
      </c>
      <c r="DC68" s="2">
        <v>1</v>
      </c>
      <c r="DD68" s="2">
        <v>1</v>
      </c>
      <c r="DE68" s="2">
        <v>1</v>
      </c>
      <c r="DF68" s="3">
        <v>1</v>
      </c>
      <c r="DG68" s="2">
        <v>0</v>
      </c>
      <c r="DH68" s="2">
        <v>0</v>
      </c>
      <c r="DI68" s="2">
        <v>0</v>
      </c>
      <c r="DJ68" s="2">
        <v>0</v>
      </c>
      <c r="DK68" s="2">
        <v>2</v>
      </c>
      <c r="DL68" s="2">
        <v>2</v>
      </c>
      <c r="DM68" s="3">
        <v>2</v>
      </c>
      <c r="DN68" s="2">
        <v>2</v>
      </c>
      <c r="DO68" s="2">
        <v>2</v>
      </c>
      <c r="DP68" s="2">
        <v>2</v>
      </c>
      <c r="DQ68" s="2">
        <v>2</v>
      </c>
      <c r="DR68" s="2">
        <v>2</v>
      </c>
      <c r="DS68" s="2">
        <v>2</v>
      </c>
      <c r="DT68" s="3">
        <v>2</v>
      </c>
      <c r="DU68" s="2">
        <v>2</v>
      </c>
      <c r="DV68" s="2">
        <v>0</v>
      </c>
      <c r="DW68" s="2">
        <v>0</v>
      </c>
      <c r="DX68" s="2">
        <v>2</v>
      </c>
      <c r="DY68" s="2">
        <v>2</v>
      </c>
      <c r="DZ68" s="2">
        <v>2</v>
      </c>
      <c r="EA68" s="3">
        <v>0</v>
      </c>
      <c r="EB68" s="2">
        <v>1</v>
      </c>
      <c r="EC68" s="2">
        <v>2</v>
      </c>
      <c r="ED68" s="2">
        <v>0</v>
      </c>
      <c r="EE68" s="2">
        <v>2</v>
      </c>
      <c r="EF68" s="2">
        <v>2</v>
      </c>
      <c r="EG68" s="2">
        <v>2</v>
      </c>
      <c r="EH68" s="3">
        <v>2</v>
      </c>
      <c r="EI68" s="2">
        <v>0</v>
      </c>
      <c r="EJ68" s="2">
        <v>0</v>
      </c>
      <c r="EK68" s="2">
        <v>0</v>
      </c>
      <c r="EL68" s="2">
        <v>1</v>
      </c>
      <c r="EM68" s="2">
        <v>1</v>
      </c>
      <c r="EN68" s="2">
        <v>1</v>
      </c>
      <c r="EO68" s="3">
        <v>1</v>
      </c>
      <c r="EP68" s="2">
        <v>0</v>
      </c>
      <c r="EQ68" s="2">
        <v>1</v>
      </c>
      <c r="ER68" s="2">
        <v>1</v>
      </c>
      <c r="ES68" s="2">
        <v>0</v>
      </c>
      <c r="ET68" s="2">
        <v>1</v>
      </c>
      <c r="EU68" s="2">
        <v>1</v>
      </c>
      <c r="EV68" s="3">
        <v>1</v>
      </c>
      <c r="EW68" s="2">
        <v>0</v>
      </c>
      <c r="EX68" s="2">
        <v>0</v>
      </c>
      <c r="EY68" s="2">
        <v>1</v>
      </c>
      <c r="EZ68" s="2">
        <v>1</v>
      </c>
      <c r="FA68" s="2">
        <v>1</v>
      </c>
      <c r="FB68" s="2">
        <v>1</v>
      </c>
      <c r="FC68" s="3">
        <v>1</v>
      </c>
      <c r="FD68" s="2">
        <v>0</v>
      </c>
      <c r="FE68" s="2">
        <v>0</v>
      </c>
      <c r="FF68" s="2">
        <v>0</v>
      </c>
      <c r="FG68" s="2">
        <v>0</v>
      </c>
      <c r="FH68" s="2">
        <v>0</v>
      </c>
      <c r="FI68" s="2">
        <v>1</v>
      </c>
      <c r="FJ68" s="3">
        <v>1</v>
      </c>
      <c r="FK68" s="2">
        <v>1</v>
      </c>
      <c r="FL68" s="2">
        <v>1</v>
      </c>
      <c r="FM68" s="2">
        <v>1</v>
      </c>
      <c r="FN68" s="2">
        <v>1</v>
      </c>
      <c r="FO68" s="2">
        <v>1</v>
      </c>
      <c r="FP68" s="2">
        <v>1</v>
      </c>
      <c r="FQ68" s="3">
        <v>1</v>
      </c>
      <c r="FR68" s="2">
        <v>1</v>
      </c>
      <c r="FS68" s="2">
        <v>0</v>
      </c>
      <c r="FT68" s="2">
        <v>0</v>
      </c>
      <c r="FU68" s="2">
        <v>1</v>
      </c>
      <c r="FV68" s="2">
        <v>1</v>
      </c>
      <c r="FW68" s="2">
        <v>1</v>
      </c>
      <c r="FX68" s="3">
        <v>1</v>
      </c>
      <c r="FY68" s="2">
        <v>1</v>
      </c>
      <c r="FZ68" s="2">
        <v>1</v>
      </c>
      <c r="GA68" s="2">
        <v>1</v>
      </c>
      <c r="GB68" s="2">
        <v>0</v>
      </c>
      <c r="GC68" s="2">
        <v>1</v>
      </c>
      <c r="GD68" s="2">
        <v>0</v>
      </c>
      <c r="GE68" s="3">
        <v>0</v>
      </c>
      <c r="GF68" s="2">
        <v>0</v>
      </c>
      <c r="GG68" s="2">
        <v>0</v>
      </c>
      <c r="GH68" s="2">
        <v>0</v>
      </c>
      <c r="GI68" s="2">
        <v>0</v>
      </c>
      <c r="GJ68" s="2">
        <v>0</v>
      </c>
      <c r="GK68" s="2">
        <v>0</v>
      </c>
      <c r="GL68" s="3">
        <v>0</v>
      </c>
      <c r="GM68" s="2">
        <v>0</v>
      </c>
      <c r="GN68" s="2">
        <v>0</v>
      </c>
      <c r="GO68" s="2">
        <v>0</v>
      </c>
      <c r="GP68" s="2">
        <v>0</v>
      </c>
      <c r="GQ68" s="2">
        <v>0</v>
      </c>
      <c r="GR68" s="2">
        <v>0</v>
      </c>
      <c r="GS68" s="3">
        <v>0</v>
      </c>
      <c r="GT68" s="2">
        <v>0</v>
      </c>
      <c r="GU68" s="2">
        <v>0</v>
      </c>
      <c r="GV68" s="2">
        <v>0</v>
      </c>
      <c r="GW68" s="2">
        <v>0</v>
      </c>
      <c r="GX68" s="2">
        <v>0</v>
      </c>
      <c r="GY68" s="2">
        <v>0</v>
      </c>
      <c r="GZ68" s="3">
        <v>0</v>
      </c>
      <c r="HA68" s="2">
        <v>0</v>
      </c>
      <c r="HB68" s="2">
        <v>0</v>
      </c>
      <c r="HC68" s="2">
        <v>0</v>
      </c>
      <c r="HD68" s="2">
        <v>0</v>
      </c>
      <c r="HE68" s="2">
        <v>0</v>
      </c>
      <c r="HF68" s="2">
        <v>0</v>
      </c>
      <c r="HG68" s="2">
        <v>0</v>
      </c>
      <c r="HH68" s="2">
        <v>0</v>
      </c>
      <c r="HI68" s="2">
        <v>0</v>
      </c>
      <c r="HJ68" s="2">
        <v>0</v>
      </c>
      <c r="HK68" s="2">
        <v>0</v>
      </c>
      <c r="HL68" s="2">
        <v>0</v>
      </c>
      <c r="HM68" s="2">
        <v>0</v>
      </c>
      <c r="HN68" s="2">
        <v>0</v>
      </c>
      <c r="HO68" s="91">
        <v>0</v>
      </c>
      <c r="HP68" s="2">
        <v>0</v>
      </c>
      <c r="HQ68" s="2">
        <v>0</v>
      </c>
      <c r="HR68" s="2">
        <v>0</v>
      </c>
      <c r="HS68" s="2">
        <v>0</v>
      </c>
      <c r="HT68" s="2">
        <v>0</v>
      </c>
      <c r="HU68" s="3">
        <v>0</v>
      </c>
    </row>
    <row r="69" spans="1:229">
      <c r="A69" s="2">
        <f t="shared" si="169"/>
        <v>0</v>
      </c>
      <c r="B69" s="2">
        <f t="shared" si="170"/>
        <v>0</v>
      </c>
      <c r="C69" s="2">
        <f t="shared" si="171"/>
        <v>0</v>
      </c>
      <c r="D69" s="2">
        <f t="shared" si="172"/>
        <v>0</v>
      </c>
      <c r="E69" s="2">
        <f t="shared" si="173"/>
        <v>0</v>
      </c>
      <c r="F69" s="2">
        <f t="shared" si="174"/>
        <v>0</v>
      </c>
      <c r="G69" s="2">
        <f t="shared" si="175"/>
        <v>0</v>
      </c>
      <c r="H69" s="242">
        <f t="shared" si="176"/>
        <v>2</v>
      </c>
      <c r="I69" s="242">
        <f t="shared" si="177"/>
        <v>2</v>
      </c>
      <c r="J69" s="242">
        <f t="shared" si="178"/>
        <v>2</v>
      </c>
      <c r="K69" s="242">
        <f t="shared" si="179"/>
        <v>2</v>
      </c>
      <c r="L69" s="242">
        <f t="shared" si="180"/>
        <v>2</v>
      </c>
      <c r="M69" s="242">
        <f t="shared" si="181"/>
        <v>2</v>
      </c>
      <c r="N69" s="242">
        <v>2</v>
      </c>
      <c r="O69" s="100" t="s">
        <v>8046</v>
      </c>
      <c r="P69" s="179">
        <f t="shared" si="182"/>
        <v>0</v>
      </c>
      <c r="Q69" s="4">
        <f>R69*5</f>
        <v>5</v>
      </c>
      <c r="R69" s="4">
        <v>1</v>
      </c>
      <c r="S69" s="179">
        <f t="shared" si="183"/>
        <v>-5</v>
      </c>
      <c r="AA69" s="2">
        <v>0</v>
      </c>
      <c r="AB69" s="2">
        <v>0</v>
      </c>
      <c r="AC69" s="2">
        <v>1</v>
      </c>
      <c r="AD69" s="2">
        <v>0</v>
      </c>
      <c r="AE69" s="2">
        <v>0</v>
      </c>
      <c r="AF69" s="2">
        <v>0</v>
      </c>
      <c r="AG69" s="3">
        <v>0</v>
      </c>
      <c r="AH69" s="2">
        <v>0</v>
      </c>
      <c r="AI69" s="2">
        <v>0</v>
      </c>
      <c r="AJ69" s="2">
        <v>0</v>
      </c>
      <c r="AK69" s="2">
        <v>1</v>
      </c>
      <c r="AL69" s="2">
        <v>0</v>
      </c>
      <c r="AM69" s="2">
        <v>0</v>
      </c>
      <c r="AN69" s="3">
        <v>0</v>
      </c>
      <c r="AO69" s="2">
        <v>0</v>
      </c>
      <c r="AP69" s="2">
        <v>0</v>
      </c>
      <c r="AQ69" s="2">
        <v>0</v>
      </c>
      <c r="AR69" s="2">
        <v>0</v>
      </c>
      <c r="AS69" s="2">
        <v>1</v>
      </c>
      <c r="AT69" s="2">
        <v>1</v>
      </c>
      <c r="AU69" s="3">
        <v>0</v>
      </c>
      <c r="AV69" s="2">
        <v>0</v>
      </c>
      <c r="AW69" s="2">
        <v>0</v>
      </c>
      <c r="AX69" s="2">
        <v>3</v>
      </c>
      <c r="AY69" s="2">
        <v>0</v>
      </c>
      <c r="AZ69" s="2">
        <v>0</v>
      </c>
      <c r="BA69" s="2">
        <v>2</v>
      </c>
      <c r="BB69" s="3">
        <v>0</v>
      </c>
      <c r="BC69" s="2">
        <v>0</v>
      </c>
      <c r="BD69" s="2">
        <v>0</v>
      </c>
      <c r="BE69" s="2">
        <v>1</v>
      </c>
      <c r="BF69" s="2">
        <v>0</v>
      </c>
      <c r="BG69" s="2">
        <v>1</v>
      </c>
      <c r="BH69" s="2">
        <v>1</v>
      </c>
      <c r="BI69" s="3">
        <v>1</v>
      </c>
      <c r="BJ69" s="2">
        <v>0</v>
      </c>
      <c r="BK69" s="2">
        <v>0</v>
      </c>
      <c r="BL69" s="2">
        <v>2</v>
      </c>
      <c r="BM69" s="2">
        <v>0</v>
      </c>
      <c r="BN69" s="2">
        <v>1</v>
      </c>
      <c r="BO69" s="2">
        <v>1</v>
      </c>
      <c r="BP69" s="3">
        <v>1</v>
      </c>
      <c r="BQ69" s="2">
        <v>0</v>
      </c>
      <c r="BR69" s="2">
        <v>0</v>
      </c>
      <c r="BS69" s="2">
        <v>1</v>
      </c>
      <c r="BT69" s="2">
        <v>1</v>
      </c>
      <c r="BU69" s="2">
        <v>1</v>
      </c>
      <c r="BV69" s="2">
        <v>1</v>
      </c>
      <c r="BW69" s="3">
        <v>1</v>
      </c>
      <c r="BX69" s="2">
        <v>0</v>
      </c>
      <c r="BY69" s="2">
        <v>0</v>
      </c>
      <c r="BZ69" s="2">
        <v>0</v>
      </c>
      <c r="CA69" s="2">
        <v>0</v>
      </c>
      <c r="CB69" s="2">
        <v>0</v>
      </c>
      <c r="CC69" s="2">
        <v>0</v>
      </c>
      <c r="CD69" s="3">
        <v>1</v>
      </c>
      <c r="CE69" s="2">
        <v>0</v>
      </c>
      <c r="CF69" s="2">
        <v>0</v>
      </c>
      <c r="CG69" s="2">
        <v>0</v>
      </c>
      <c r="CH69" s="2">
        <v>1</v>
      </c>
      <c r="CI69" s="2">
        <v>1</v>
      </c>
      <c r="CJ69" s="2">
        <v>0</v>
      </c>
      <c r="CK69" s="3">
        <v>0</v>
      </c>
      <c r="CL69" s="2">
        <v>0</v>
      </c>
      <c r="CM69" s="2">
        <v>0</v>
      </c>
      <c r="CN69" s="2">
        <v>6</v>
      </c>
      <c r="CO69" s="2">
        <v>0</v>
      </c>
      <c r="CP69" s="2">
        <v>0</v>
      </c>
      <c r="CQ69" s="2">
        <v>0</v>
      </c>
      <c r="CR69" s="3">
        <v>0</v>
      </c>
      <c r="CS69" s="2">
        <v>0</v>
      </c>
      <c r="CT69" s="2">
        <v>0</v>
      </c>
      <c r="CU69" s="2">
        <v>0</v>
      </c>
      <c r="CV69" s="2">
        <v>0</v>
      </c>
      <c r="CW69" s="2">
        <v>1</v>
      </c>
      <c r="CX69" s="2">
        <v>1</v>
      </c>
      <c r="CY69" s="3">
        <v>0</v>
      </c>
      <c r="CZ69" s="2">
        <v>1</v>
      </c>
      <c r="DA69" s="2">
        <v>1</v>
      </c>
      <c r="DB69" s="2">
        <v>1</v>
      </c>
      <c r="DC69" s="2">
        <v>1</v>
      </c>
      <c r="DD69" s="2">
        <v>1</v>
      </c>
      <c r="DE69" s="2">
        <v>1</v>
      </c>
      <c r="DF69" s="3">
        <v>1</v>
      </c>
      <c r="DG69" s="2">
        <v>0</v>
      </c>
      <c r="DH69" s="2">
        <v>0</v>
      </c>
      <c r="DI69" s="2">
        <v>0</v>
      </c>
      <c r="DJ69" s="2">
        <v>0</v>
      </c>
      <c r="DK69" s="2">
        <v>0</v>
      </c>
      <c r="DL69" s="2">
        <v>0</v>
      </c>
      <c r="DM69" s="3">
        <v>2</v>
      </c>
      <c r="DN69" s="2">
        <v>0</v>
      </c>
      <c r="DO69" s="2">
        <v>3</v>
      </c>
      <c r="DP69" s="2">
        <v>0</v>
      </c>
      <c r="DQ69" s="2">
        <v>0</v>
      </c>
      <c r="DR69" s="2">
        <v>3</v>
      </c>
      <c r="DS69" s="2">
        <v>3</v>
      </c>
      <c r="DT69" s="3">
        <v>3</v>
      </c>
      <c r="DU69" s="2">
        <v>3</v>
      </c>
      <c r="DV69" s="2">
        <v>0</v>
      </c>
      <c r="DW69" s="2">
        <v>0</v>
      </c>
      <c r="DX69" s="2">
        <v>3</v>
      </c>
      <c r="DY69" s="2">
        <v>3</v>
      </c>
      <c r="DZ69" s="2">
        <v>0</v>
      </c>
      <c r="EA69" s="3">
        <v>1</v>
      </c>
      <c r="EB69" s="2">
        <v>3</v>
      </c>
      <c r="EC69" s="2">
        <v>3</v>
      </c>
      <c r="ED69" s="2">
        <v>0</v>
      </c>
      <c r="EE69" s="2">
        <v>2</v>
      </c>
      <c r="EF69" s="2">
        <v>3</v>
      </c>
      <c r="EG69" s="2">
        <v>2</v>
      </c>
      <c r="EH69" s="3">
        <v>2</v>
      </c>
      <c r="EI69" s="2">
        <v>0</v>
      </c>
      <c r="EJ69" s="2">
        <v>0</v>
      </c>
      <c r="EK69" s="2">
        <v>0</v>
      </c>
      <c r="EL69" s="2">
        <v>0</v>
      </c>
      <c r="EM69" s="2">
        <v>3</v>
      </c>
      <c r="EN69" s="2">
        <v>3</v>
      </c>
      <c r="EO69" s="3">
        <v>3</v>
      </c>
      <c r="EP69" s="2">
        <v>0</v>
      </c>
      <c r="EQ69" s="2">
        <v>0</v>
      </c>
      <c r="ER69" s="2">
        <v>3</v>
      </c>
      <c r="ES69" s="2">
        <v>0</v>
      </c>
      <c r="ET69" s="2">
        <v>2</v>
      </c>
      <c r="EU69" s="2">
        <v>2</v>
      </c>
      <c r="EV69" s="3">
        <v>1</v>
      </c>
      <c r="EW69" s="2">
        <v>0</v>
      </c>
      <c r="EX69" s="2">
        <v>0</v>
      </c>
      <c r="EY69" s="2">
        <v>0</v>
      </c>
      <c r="EZ69" s="2">
        <v>0</v>
      </c>
      <c r="FA69" s="2">
        <v>0</v>
      </c>
      <c r="FB69" s="2">
        <v>0</v>
      </c>
      <c r="FC69" s="3">
        <v>3</v>
      </c>
      <c r="FD69" s="2">
        <v>0</v>
      </c>
      <c r="FE69" s="2">
        <v>0</v>
      </c>
      <c r="FF69" s="2">
        <v>0</v>
      </c>
      <c r="FG69" s="2">
        <v>0</v>
      </c>
      <c r="FH69" s="2">
        <v>0</v>
      </c>
      <c r="FI69" s="2">
        <v>1</v>
      </c>
      <c r="FJ69" s="3">
        <v>3</v>
      </c>
      <c r="FK69" s="2">
        <v>0</v>
      </c>
      <c r="FL69" s="2">
        <v>3</v>
      </c>
      <c r="FM69" s="2">
        <v>0</v>
      </c>
      <c r="FN69" s="2">
        <v>0</v>
      </c>
      <c r="FO69" s="2">
        <v>3</v>
      </c>
      <c r="FP69" s="2">
        <v>3</v>
      </c>
      <c r="FQ69" s="3">
        <v>3</v>
      </c>
      <c r="FR69" s="2">
        <v>0</v>
      </c>
      <c r="FS69" s="2">
        <v>0</v>
      </c>
      <c r="FT69" s="2">
        <v>20</v>
      </c>
      <c r="FU69" s="2">
        <v>0</v>
      </c>
      <c r="FV69" s="2">
        <v>0</v>
      </c>
      <c r="FW69" s="2">
        <v>0.5</v>
      </c>
      <c r="FX69" s="3">
        <v>3</v>
      </c>
      <c r="FY69" s="2">
        <v>0</v>
      </c>
      <c r="FZ69" s="2">
        <v>3</v>
      </c>
      <c r="GA69" s="2">
        <v>1</v>
      </c>
      <c r="GB69" s="2">
        <v>0</v>
      </c>
      <c r="GC69" s="2">
        <v>3</v>
      </c>
      <c r="GD69" s="2">
        <v>3</v>
      </c>
      <c r="GE69" s="3">
        <v>3</v>
      </c>
      <c r="GF69" s="2">
        <v>0</v>
      </c>
      <c r="GG69" s="2">
        <v>3</v>
      </c>
      <c r="GH69" s="2">
        <v>3</v>
      </c>
      <c r="GI69" s="2">
        <v>3</v>
      </c>
      <c r="GJ69" s="2">
        <v>3</v>
      </c>
      <c r="GK69" s="2">
        <v>3</v>
      </c>
      <c r="GL69" s="3">
        <v>3</v>
      </c>
      <c r="GM69" s="2">
        <v>0</v>
      </c>
      <c r="GN69" s="2">
        <v>0</v>
      </c>
      <c r="GO69" s="2">
        <v>0</v>
      </c>
      <c r="GP69" s="2">
        <v>0</v>
      </c>
      <c r="GQ69" s="2">
        <v>0</v>
      </c>
      <c r="GR69" s="2">
        <v>0</v>
      </c>
      <c r="GS69" s="3">
        <v>3</v>
      </c>
      <c r="GT69" s="2">
        <v>0</v>
      </c>
      <c r="GU69" s="2">
        <v>0</v>
      </c>
      <c r="GV69" s="2">
        <v>0</v>
      </c>
      <c r="GW69" s="2">
        <v>0</v>
      </c>
      <c r="GX69" s="2">
        <v>0</v>
      </c>
      <c r="GY69" s="2">
        <v>5</v>
      </c>
      <c r="GZ69" s="3">
        <v>0</v>
      </c>
      <c r="HA69" s="2">
        <v>0</v>
      </c>
      <c r="HB69" s="2">
        <v>5</v>
      </c>
      <c r="HC69" s="2">
        <v>1</v>
      </c>
      <c r="HD69" s="2">
        <v>3</v>
      </c>
      <c r="HE69" s="2">
        <v>3</v>
      </c>
      <c r="HF69" s="2">
        <v>4</v>
      </c>
      <c r="HG69" s="2">
        <v>2</v>
      </c>
      <c r="HH69" s="2">
        <v>0</v>
      </c>
      <c r="HI69" s="2">
        <v>0</v>
      </c>
      <c r="HJ69" s="2">
        <v>0</v>
      </c>
      <c r="HK69" s="2">
        <v>1</v>
      </c>
      <c r="HL69" s="2">
        <v>7</v>
      </c>
      <c r="HM69" s="2">
        <v>6</v>
      </c>
      <c r="HN69" s="2">
        <v>0</v>
      </c>
      <c r="HO69" s="91">
        <v>0</v>
      </c>
      <c r="HP69" s="2">
        <v>11</v>
      </c>
      <c r="HQ69" s="2">
        <v>0</v>
      </c>
      <c r="HR69" s="2">
        <v>0</v>
      </c>
      <c r="HS69" s="2">
        <v>0</v>
      </c>
      <c r="HT69" s="2">
        <v>0</v>
      </c>
      <c r="HU69" s="3">
        <v>1</v>
      </c>
    </row>
    <row r="70" spans="1:229">
      <c r="A70" s="2">
        <f>T70*N70</f>
        <v>0</v>
      </c>
      <c r="B70" s="2">
        <f>U70*N70</f>
        <v>0</v>
      </c>
      <c r="C70" s="2">
        <f>V70*N70</f>
        <v>0</v>
      </c>
      <c r="D70" s="2">
        <f>W70*N70</f>
        <v>0</v>
      </c>
      <c r="E70" s="2">
        <f>X70*N70</f>
        <v>0</v>
      </c>
      <c r="F70" s="2">
        <f>Y70*N70</f>
        <v>0</v>
      </c>
      <c r="G70" s="2">
        <f>Z70*N70</f>
        <v>0</v>
      </c>
      <c r="H70" s="242">
        <f>N70</f>
        <v>0.5</v>
      </c>
      <c r="I70" s="242">
        <f>N70</f>
        <v>0.5</v>
      </c>
      <c r="J70" s="242">
        <f>N70</f>
        <v>0.5</v>
      </c>
      <c r="K70" s="242">
        <f>N70</f>
        <v>0.5</v>
      </c>
      <c r="L70" s="242">
        <f>N70</f>
        <v>0.5</v>
      </c>
      <c r="M70" s="242">
        <f>N70</f>
        <v>0.5</v>
      </c>
      <c r="N70" s="242">
        <v>0.5</v>
      </c>
      <c r="O70" s="100" t="s">
        <v>7624</v>
      </c>
      <c r="P70" s="179">
        <f>(SUM(T70:Z70))</f>
        <v>0</v>
      </c>
      <c r="Q70" s="4">
        <v>7</v>
      </c>
      <c r="R70" s="4">
        <v>1</v>
      </c>
      <c r="S70" s="179">
        <f>P70-Q70</f>
        <v>-7</v>
      </c>
      <c r="AA70" s="2">
        <v>0</v>
      </c>
      <c r="AB70" s="2">
        <v>0</v>
      </c>
      <c r="AC70" s="2">
        <v>1</v>
      </c>
      <c r="AD70" s="2">
        <v>0</v>
      </c>
      <c r="AE70" s="2">
        <v>0</v>
      </c>
      <c r="AF70" s="2">
        <v>0</v>
      </c>
      <c r="AG70" s="3">
        <v>0</v>
      </c>
      <c r="AH70" s="2">
        <v>0</v>
      </c>
      <c r="AI70" s="2">
        <v>0</v>
      </c>
      <c r="AJ70" s="2">
        <v>0</v>
      </c>
      <c r="AK70" s="2">
        <v>1</v>
      </c>
      <c r="AL70" s="2">
        <v>1</v>
      </c>
      <c r="AM70" s="2">
        <v>0</v>
      </c>
      <c r="AN70" s="3">
        <v>0</v>
      </c>
      <c r="AO70" s="2">
        <v>0</v>
      </c>
      <c r="AP70" s="2">
        <v>0</v>
      </c>
      <c r="AQ70" s="2">
        <v>0</v>
      </c>
      <c r="AR70" s="2">
        <v>1</v>
      </c>
      <c r="AS70" s="2">
        <v>1</v>
      </c>
      <c r="AT70" s="2">
        <v>1</v>
      </c>
      <c r="AU70" s="3">
        <v>1</v>
      </c>
      <c r="AV70" s="2">
        <v>0</v>
      </c>
      <c r="AW70" s="2">
        <v>0</v>
      </c>
      <c r="AX70" s="2">
        <v>1</v>
      </c>
      <c r="AY70" s="2">
        <v>1</v>
      </c>
      <c r="AZ70" s="2">
        <v>0</v>
      </c>
      <c r="BA70" s="2">
        <v>1</v>
      </c>
      <c r="BB70" s="3">
        <v>1</v>
      </c>
      <c r="BC70" s="2">
        <v>0</v>
      </c>
      <c r="BD70" s="2">
        <v>0</v>
      </c>
      <c r="BE70" s="2">
        <v>1</v>
      </c>
      <c r="BF70" s="2">
        <v>1</v>
      </c>
      <c r="BG70" s="2">
        <v>0</v>
      </c>
      <c r="BH70" s="2">
        <v>1</v>
      </c>
      <c r="BI70" s="3">
        <v>1</v>
      </c>
      <c r="BJ70" s="2">
        <v>0</v>
      </c>
      <c r="BK70" s="2">
        <v>1</v>
      </c>
      <c r="BL70" s="2">
        <v>1</v>
      </c>
      <c r="BM70" s="2">
        <v>0</v>
      </c>
      <c r="BN70" s="2">
        <v>1</v>
      </c>
      <c r="BO70" s="2">
        <v>1</v>
      </c>
      <c r="BP70" s="3">
        <v>1</v>
      </c>
      <c r="BQ70" s="2">
        <v>3</v>
      </c>
      <c r="BR70" s="2">
        <v>0</v>
      </c>
      <c r="BS70" s="2">
        <v>3</v>
      </c>
      <c r="BT70" s="2">
        <v>3</v>
      </c>
      <c r="BU70" s="2">
        <v>3</v>
      </c>
      <c r="BV70" s="2">
        <v>3</v>
      </c>
      <c r="BW70" s="3">
        <v>3</v>
      </c>
      <c r="BX70" s="2">
        <v>3</v>
      </c>
      <c r="BY70" s="2">
        <v>0</v>
      </c>
      <c r="BZ70" s="2">
        <v>3</v>
      </c>
      <c r="CA70" s="2">
        <v>0</v>
      </c>
      <c r="CB70" s="2">
        <v>3</v>
      </c>
      <c r="CC70" s="2">
        <v>3</v>
      </c>
      <c r="CD70" s="3">
        <v>3</v>
      </c>
      <c r="CE70" s="2">
        <v>3</v>
      </c>
      <c r="CF70" s="2">
        <v>0</v>
      </c>
      <c r="CG70" s="2">
        <v>0</v>
      </c>
      <c r="CH70" s="2">
        <v>3</v>
      </c>
      <c r="CI70" s="2">
        <v>0</v>
      </c>
      <c r="CJ70" s="2">
        <v>0</v>
      </c>
      <c r="CK70" s="3">
        <v>0</v>
      </c>
      <c r="CL70" s="2">
        <v>0</v>
      </c>
      <c r="CM70" s="2">
        <v>0</v>
      </c>
      <c r="CN70" s="2">
        <v>0</v>
      </c>
      <c r="CO70" s="2">
        <v>0</v>
      </c>
      <c r="CP70" s="2">
        <v>0</v>
      </c>
      <c r="CQ70" s="2">
        <v>0</v>
      </c>
      <c r="CR70" s="3">
        <v>3</v>
      </c>
      <c r="CS70" s="2">
        <v>3</v>
      </c>
      <c r="CT70" s="2">
        <v>0</v>
      </c>
      <c r="CU70" s="2">
        <v>0</v>
      </c>
      <c r="CV70" s="2">
        <v>0</v>
      </c>
      <c r="CW70" s="2">
        <v>3</v>
      </c>
      <c r="CX70" s="2">
        <v>3</v>
      </c>
      <c r="CY70" s="3">
        <v>0</v>
      </c>
      <c r="CZ70" s="2">
        <v>0</v>
      </c>
      <c r="DA70" s="2">
        <v>0</v>
      </c>
      <c r="DB70" s="2">
        <v>3</v>
      </c>
      <c r="DC70" s="2">
        <v>3</v>
      </c>
      <c r="DD70" s="2">
        <v>0</v>
      </c>
      <c r="DE70" s="2">
        <v>0</v>
      </c>
      <c r="DF70" s="3">
        <v>3</v>
      </c>
      <c r="DG70" s="2">
        <v>0</v>
      </c>
      <c r="DH70" s="2">
        <v>0</v>
      </c>
      <c r="DI70" s="2">
        <v>0</v>
      </c>
      <c r="DJ70" s="2">
        <v>0</v>
      </c>
      <c r="DK70" s="2">
        <v>3</v>
      </c>
      <c r="DL70" s="2">
        <v>0</v>
      </c>
      <c r="DM70" s="3">
        <v>3</v>
      </c>
      <c r="DN70" s="2">
        <v>0</v>
      </c>
      <c r="DO70" s="2">
        <v>3</v>
      </c>
      <c r="DP70" s="2">
        <v>3</v>
      </c>
      <c r="DQ70" s="2">
        <v>0</v>
      </c>
      <c r="DR70" s="2">
        <v>3</v>
      </c>
      <c r="DS70" s="2">
        <v>3</v>
      </c>
      <c r="DT70" s="3">
        <v>3</v>
      </c>
      <c r="DU70" s="2">
        <v>3</v>
      </c>
      <c r="DV70" s="2">
        <v>0</v>
      </c>
      <c r="DW70" s="2">
        <v>0</v>
      </c>
      <c r="DX70" s="2">
        <v>3</v>
      </c>
      <c r="DY70" s="2">
        <v>3</v>
      </c>
      <c r="DZ70" s="2">
        <v>3</v>
      </c>
      <c r="EA70" s="3">
        <v>0</v>
      </c>
      <c r="EB70" s="2">
        <v>3</v>
      </c>
      <c r="EC70" s="2">
        <v>3</v>
      </c>
      <c r="ED70" s="2">
        <v>0</v>
      </c>
      <c r="EE70" s="2">
        <v>3</v>
      </c>
      <c r="EF70" s="2">
        <v>3</v>
      </c>
      <c r="EG70" s="2">
        <v>3</v>
      </c>
      <c r="EH70" s="3">
        <v>3</v>
      </c>
      <c r="EI70" s="2">
        <v>0</v>
      </c>
      <c r="EJ70" s="2">
        <v>0</v>
      </c>
      <c r="EK70" s="2">
        <v>0</v>
      </c>
      <c r="EL70" s="2">
        <v>0</v>
      </c>
      <c r="EM70" s="2">
        <v>3</v>
      </c>
      <c r="EN70" s="2">
        <v>3</v>
      </c>
      <c r="EO70" s="3">
        <v>3</v>
      </c>
      <c r="EP70" s="2">
        <v>3</v>
      </c>
      <c r="EQ70" s="2">
        <v>3</v>
      </c>
      <c r="ER70" s="2">
        <v>3</v>
      </c>
      <c r="ES70" s="2">
        <v>0</v>
      </c>
      <c r="ET70" s="2">
        <v>3</v>
      </c>
      <c r="EU70" s="2">
        <v>3</v>
      </c>
      <c r="EV70" s="3">
        <v>1</v>
      </c>
      <c r="EW70" s="2">
        <v>0</v>
      </c>
      <c r="EX70" s="2">
        <v>0</v>
      </c>
      <c r="EY70" s="2">
        <v>1</v>
      </c>
      <c r="EZ70" s="2">
        <v>3</v>
      </c>
      <c r="FA70" s="2">
        <v>3</v>
      </c>
      <c r="FB70" s="2">
        <v>3</v>
      </c>
      <c r="FC70" s="3">
        <v>3</v>
      </c>
      <c r="FD70" s="2">
        <v>0</v>
      </c>
      <c r="FE70" s="2">
        <v>0</v>
      </c>
      <c r="FF70" s="2">
        <v>0</v>
      </c>
      <c r="FG70" s="2">
        <v>0</v>
      </c>
      <c r="FH70" s="2">
        <v>0</v>
      </c>
      <c r="FI70" s="2">
        <v>1</v>
      </c>
      <c r="FJ70" s="3">
        <v>3</v>
      </c>
      <c r="FK70" s="2">
        <v>0</v>
      </c>
      <c r="FL70" s="2">
        <v>3</v>
      </c>
      <c r="FM70" s="2">
        <v>3</v>
      </c>
      <c r="FN70" s="2">
        <v>3</v>
      </c>
      <c r="FO70" s="2">
        <v>3</v>
      </c>
      <c r="FP70" s="2">
        <v>2</v>
      </c>
      <c r="FQ70" s="3">
        <v>1</v>
      </c>
      <c r="FR70" s="2">
        <v>1</v>
      </c>
      <c r="FS70" s="2">
        <v>0</v>
      </c>
      <c r="FT70" s="2">
        <v>1</v>
      </c>
      <c r="FU70" s="2">
        <v>0</v>
      </c>
      <c r="FV70" s="2">
        <v>0</v>
      </c>
      <c r="FW70" s="2">
        <v>3</v>
      </c>
      <c r="FX70" s="3">
        <v>1</v>
      </c>
      <c r="FY70" s="2">
        <v>0</v>
      </c>
      <c r="FZ70" s="2">
        <v>1</v>
      </c>
      <c r="GA70" s="2">
        <v>1</v>
      </c>
      <c r="GB70" s="2">
        <v>0</v>
      </c>
      <c r="GC70" s="2">
        <v>1</v>
      </c>
      <c r="GD70" s="2">
        <v>1</v>
      </c>
      <c r="GE70" s="3">
        <v>1</v>
      </c>
      <c r="GF70" s="2">
        <v>1</v>
      </c>
      <c r="GG70" s="2">
        <v>0</v>
      </c>
      <c r="GH70" s="2">
        <v>1</v>
      </c>
      <c r="GI70" s="2">
        <v>1</v>
      </c>
      <c r="GJ70" s="2">
        <v>1</v>
      </c>
      <c r="GK70" s="2">
        <v>1</v>
      </c>
      <c r="GL70" s="3">
        <v>1</v>
      </c>
      <c r="GM70" s="2">
        <v>0</v>
      </c>
      <c r="GN70" s="2">
        <v>0</v>
      </c>
      <c r="GO70" s="2">
        <v>0</v>
      </c>
      <c r="GP70" s="2">
        <v>1</v>
      </c>
      <c r="GQ70" s="2">
        <v>1</v>
      </c>
      <c r="GR70" s="2">
        <v>0</v>
      </c>
      <c r="GS70" s="3">
        <v>1</v>
      </c>
      <c r="GT70" s="2">
        <v>0</v>
      </c>
      <c r="GU70" s="2">
        <v>0</v>
      </c>
      <c r="GV70" s="2">
        <v>1</v>
      </c>
      <c r="GW70" s="2">
        <v>0</v>
      </c>
      <c r="GX70" s="2">
        <v>1</v>
      </c>
      <c r="GY70" s="2">
        <v>1</v>
      </c>
      <c r="GZ70" s="3">
        <v>1</v>
      </c>
      <c r="HA70" s="2">
        <v>0</v>
      </c>
      <c r="HB70" s="2">
        <v>1</v>
      </c>
      <c r="HC70" s="2">
        <v>1</v>
      </c>
      <c r="HD70" s="2">
        <v>1</v>
      </c>
      <c r="HE70" s="2">
        <v>0</v>
      </c>
      <c r="HF70" s="2">
        <v>1</v>
      </c>
      <c r="HG70" s="2">
        <v>1</v>
      </c>
      <c r="HH70" s="2">
        <v>1</v>
      </c>
      <c r="HI70" s="2">
        <v>1</v>
      </c>
      <c r="HJ70" s="2">
        <v>0</v>
      </c>
      <c r="HK70" s="2">
        <v>1</v>
      </c>
      <c r="HL70" s="2">
        <v>1</v>
      </c>
      <c r="HM70" s="2">
        <v>1</v>
      </c>
      <c r="HN70" s="2">
        <v>1</v>
      </c>
      <c r="HO70" s="91">
        <v>1</v>
      </c>
      <c r="HP70" s="2">
        <v>1</v>
      </c>
      <c r="HQ70" s="2">
        <v>1</v>
      </c>
      <c r="HR70" s="2">
        <v>1</v>
      </c>
      <c r="HS70" s="2">
        <v>1</v>
      </c>
      <c r="HT70" s="2">
        <v>0</v>
      </c>
      <c r="HU70" s="3">
        <v>1</v>
      </c>
    </row>
    <row r="71" spans="1:229">
      <c r="A71" s="2">
        <f t="shared" si="169"/>
        <v>0</v>
      </c>
      <c r="B71" s="2">
        <f t="shared" si="170"/>
        <v>0</v>
      </c>
      <c r="C71" s="2">
        <f t="shared" si="171"/>
        <v>0</v>
      </c>
      <c r="D71" s="2">
        <f t="shared" si="172"/>
        <v>0</v>
      </c>
      <c r="E71" s="2">
        <f t="shared" si="173"/>
        <v>0</v>
      </c>
      <c r="F71" s="2">
        <f t="shared" si="174"/>
        <v>0</v>
      </c>
      <c r="G71" s="2">
        <f t="shared" si="175"/>
        <v>0</v>
      </c>
      <c r="H71" s="242">
        <f t="shared" si="176"/>
        <v>2</v>
      </c>
      <c r="I71" s="242">
        <f t="shared" si="177"/>
        <v>2</v>
      </c>
      <c r="J71" s="242">
        <f t="shared" si="178"/>
        <v>2</v>
      </c>
      <c r="K71" s="242">
        <f t="shared" si="179"/>
        <v>2</v>
      </c>
      <c r="L71" s="242">
        <f t="shared" si="180"/>
        <v>2</v>
      </c>
      <c r="M71" s="242">
        <f t="shared" si="181"/>
        <v>2</v>
      </c>
      <c r="N71" s="242">
        <v>2</v>
      </c>
      <c r="O71" s="100" t="s">
        <v>8048</v>
      </c>
      <c r="P71" s="179">
        <f t="shared" si="182"/>
        <v>0</v>
      </c>
      <c r="Q71" s="4">
        <v>1</v>
      </c>
      <c r="R71" s="4">
        <v>1</v>
      </c>
      <c r="S71" s="179">
        <f t="shared" si="183"/>
        <v>-1</v>
      </c>
      <c r="AA71" s="2">
        <v>0</v>
      </c>
      <c r="AB71" s="2">
        <v>0</v>
      </c>
      <c r="AC71" s="2">
        <v>1</v>
      </c>
      <c r="AD71" s="2">
        <v>0</v>
      </c>
      <c r="AE71" s="2">
        <v>0</v>
      </c>
      <c r="AF71" s="2">
        <v>0</v>
      </c>
      <c r="AG71" s="3">
        <v>0</v>
      </c>
      <c r="AH71" s="2">
        <v>0</v>
      </c>
      <c r="AI71" s="2">
        <v>0</v>
      </c>
      <c r="AJ71" s="2">
        <v>0</v>
      </c>
      <c r="AK71" s="2">
        <v>0</v>
      </c>
      <c r="AL71" s="2">
        <v>0</v>
      </c>
      <c r="AM71" s="2">
        <v>0</v>
      </c>
      <c r="AN71" s="3">
        <v>0</v>
      </c>
      <c r="AO71" s="2">
        <v>0</v>
      </c>
      <c r="AP71" s="2">
        <v>0</v>
      </c>
      <c r="AQ71" s="2">
        <v>0</v>
      </c>
      <c r="AR71" s="2">
        <v>0</v>
      </c>
      <c r="AS71" s="2">
        <v>1</v>
      </c>
      <c r="AT71" s="2">
        <v>0</v>
      </c>
      <c r="AU71" s="3">
        <v>0</v>
      </c>
      <c r="AV71" s="2">
        <v>0</v>
      </c>
      <c r="AW71" s="2">
        <v>0</v>
      </c>
      <c r="AX71" s="2">
        <v>0</v>
      </c>
      <c r="AY71" s="2">
        <v>0</v>
      </c>
      <c r="AZ71" s="2">
        <v>0</v>
      </c>
      <c r="BA71" s="2">
        <v>2</v>
      </c>
      <c r="BB71" s="3">
        <v>0</v>
      </c>
      <c r="BC71" s="2">
        <v>0</v>
      </c>
      <c r="BD71" s="2">
        <v>0</v>
      </c>
      <c r="BE71" s="2">
        <v>0</v>
      </c>
      <c r="BF71" s="2">
        <v>0</v>
      </c>
      <c r="BG71" s="2">
        <v>0</v>
      </c>
      <c r="BH71" s="2">
        <v>0</v>
      </c>
      <c r="BI71" s="3">
        <v>0</v>
      </c>
      <c r="BJ71" s="2">
        <v>0</v>
      </c>
      <c r="BK71" s="2">
        <v>0</v>
      </c>
      <c r="BL71" s="2">
        <v>0</v>
      </c>
      <c r="BM71" s="2">
        <v>0</v>
      </c>
      <c r="BN71" s="2">
        <v>0</v>
      </c>
      <c r="BO71" s="2">
        <v>0</v>
      </c>
      <c r="BP71" s="3">
        <v>0</v>
      </c>
      <c r="BQ71" s="2">
        <v>0</v>
      </c>
      <c r="BR71" s="2">
        <v>0</v>
      </c>
      <c r="BS71" s="2">
        <v>0</v>
      </c>
      <c r="BT71" s="2">
        <v>0</v>
      </c>
      <c r="BU71" s="2">
        <v>0</v>
      </c>
      <c r="BV71" s="2">
        <v>0</v>
      </c>
      <c r="BW71" s="3">
        <v>0</v>
      </c>
      <c r="BX71" s="2">
        <v>0</v>
      </c>
      <c r="BY71" s="2">
        <v>0</v>
      </c>
      <c r="BZ71" s="2">
        <v>0</v>
      </c>
      <c r="CA71" s="2">
        <v>0</v>
      </c>
      <c r="CB71" s="2">
        <v>0</v>
      </c>
      <c r="CC71" s="2">
        <v>0</v>
      </c>
      <c r="CD71" s="3">
        <v>1</v>
      </c>
      <c r="CE71" s="2">
        <v>0</v>
      </c>
      <c r="CF71" s="2">
        <v>0</v>
      </c>
      <c r="CG71" s="2">
        <v>0</v>
      </c>
      <c r="CH71" s="2">
        <v>1</v>
      </c>
      <c r="CI71" s="2">
        <v>1</v>
      </c>
      <c r="CJ71" s="2">
        <v>0</v>
      </c>
      <c r="CK71" s="3">
        <v>0</v>
      </c>
      <c r="CL71" s="2">
        <v>0</v>
      </c>
      <c r="CM71" s="2">
        <v>0</v>
      </c>
      <c r="CN71" s="2">
        <v>6</v>
      </c>
      <c r="CO71" s="2">
        <v>0</v>
      </c>
      <c r="CP71" s="2">
        <v>0</v>
      </c>
      <c r="CQ71" s="2">
        <v>0</v>
      </c>
      <c r="CR71" s="3">
        <v>0</v>
      </c>
      <c r="CS71" s="2">
        <v>0</v>
      </c>
      <c r="CT71" s="2">
        <v>0</v>
      </c>
      <c r="CU71" s="2">
        <v>0</v>
      </c>
      <c r="CV71" s="2">
        <v>0</v>
      </c>
      <c r="CW71" s="2">
        <v>1</v>
      </c>
      <c r="CX71" s="2">
        <v>1</v>
      </c>
      <c r="CY71" s="3">
        <v>0</v>
      </c>
      <c r="CZ71" s="2">
        <v>1</v>
      </c>
      <c r="DA71" s="2">
        <v>1</v>
      </c>
      <c r="DB71" s="2">
        <v>1</v>
      </c>
      <c r="DC71" s="2">
        <v>1</v>
      </c>
      <c r="DD71" s="2">
        <v>1</v>
      </c>
      <c r="DE71" s="2">
        <v>1</v>
      </c>
      <c r="DF71" s="3">
        <v>1</v>
      </c>
      <c r="DG71" s="2">
        <v>0</v>
      </c>
      <c r="DH71" s="2">
        <v>0</v>
      </c>
      <c r="DI71" s="2">
        <v>0</v>
      </c>
      <c r="DJ71" s="2">
        <v>0</v>
      </c>
      <c r="DK71" s="2">
        <v>0</v>
      </c>
      <c r="DL71" s="2">
        <v>0</v>
      </c>
      <c r="DM71" s="3">
        <v>2</v>
      </c>
      <c r="DN71" s="2">
        <v>0</v>
      </c>
      <c r="DO71" s="2">
        <v>3</v>
      </c>
      <c r="DP71" s="2">
        <v>0</v>
      </c>
      <c r="DQ71" s="2">
        <v>0</v>
      </c>
      <c r="DR71" s="2">
        <v>3</v>
      </c>
      <c r="DS71" s="2">
        <v>3</v>
      </c>
      <c r="DT71" s="3">
        <v>3</v>
      </c>
      <c r="DU71" s="2">
        <v>3</v>
      </c>
      <c r="DV71" s="2">
        <v>0</v>
      </c>
      <c r="DW71" s="2">
        <v>0</v>
      </c>
      <c r="DX71" s="2">
        <v>3</v>
      </c>
      <c r="DY71" s="2">
        <v>3</v>
      </c>
      <c r="DZ71" s="2">
        <v>0</v>
      </c>
      <c r="EA71" s="3">
        <v>1</v>
      </c>
      <c r="EB71" s="2">
        <v>3</v>
      </c>
      <c r="EC71" s="2">
        <v>3</v>
      </c>
      <c r="ED71" s="2">
        <v>0</v>
      </c>
      <c r="EE71" s="2">
        <v>2</v>
      </c>
      <c r="EF71" s="2">
        <v>3</v>
      </c>
      <c r="EG71" s="2">
        <v>2</v>
      </c>
      <c r="EH71" s="3">
        <v>2</v>
      </c>
      <c r="EI71" s="2">
        <v>0</v>
      </c>
      <c r="EJ71" s="2">
        <v>0</v>
      </c>
      <c r="EK71" s="2">
        <v>0</v>
      </c>
      <c r="EL71" s="2">
        <v>0</v>
      </c>
      <c r="EM71" s="2">
        <v>3</v>
      </c>
      <c r="EN71" s="2">
        <v>3</v>
      </c>
      <c r="EO71" s="3">
        <v>3</v>
      </c>
      <c r="EP71" s="2">
        <v>0</v>
      </c>
      <c r="EQ71" s="2">
        <v>0</v>
      </c>
      <c r="ER71" s="2">
        <v>3</v>
      </c>
      <c r="ES71" s="2">
        <v>0</v>
      </c>
      <c r="ET71" s="2">
        <v>2</v>
      </c>
      <c r="EU71" s="2">
        <v>2</v>
      </c>
      <c r="EV71" s="3">
        <v>1</v>
      </c>
      <c r="EW71" s="2">
        <v>0</v>
      </c>
      <c r="EX71" s="2">
        <v>0</v>
      </c>
      <c r="EY71" s="2">
        <v>0</v>
      </c>
      <c r="EZ71" s="2">
        <v>0</v>
      </c>
      <c r="FA71" s="2">
        <v>0</v>
      </c>
      <c r="FB71" s="2">
        <v>0</v>
      </c>
      <c r="FC71" s="3">
        <v>3</v>
      </c>
      <c r="FD71" s="2">
        <v>0</v>
      </c>
      <c r="FE71" s="2">
        <v>0</v>
      </c>
      <c r="FF71" s="2">
        <v>0</v>
      </c>
      <c r="FG71" s="2">
        <v>0</v>
      </c>
      <c r="FH71" s="2">
        <v>0</v>
      </c>
      <c r="FI71" s="2">
        <v>1</v>
      </c>
      <c r="FJ71" s="3">
        <v>3</v>
      </c>
      <c r="FK71" s="2">
        <v>0</v>
      </c>
      <c r="FL71" s="2">
        <v>3</v>
      </c>
      <c r="FM71" s="2">
        <v>0</v>
      </c>
      <c r="FN71" s="2">
        <v>0</v>
      </c>
      <c r="FO71" s="2">
        <v>3</v>
      </c>
      <c r="FP71" s="2">
        <v>3</v>
      </c>
      <c r="FQ71" s="3">
        <v>3</v>
      </c>
      <c r="FR71" s="2">
        <v>0</v>
      </c>
      <c r="FS71" s="2">
        <v>0</v>
      </c>
      <c r="FT71" s="2">
        <v>20</v>
      </c>
      <c r="FU71" s="2">
        <v>0</v>
      </c>
      <c r="FV71" s="2">
        <v>0</v>
      </c>
      <c r="FW71" s="2">
        <v>0.5</v>
      </c>
      <c r="FX71" s="3">
        <v>3</v>
      </c>
      <c r="FY71" s="2">
        <v>0</v>
      </c>
      <c r="FZ71" s="2">
        <v>3</v>
      </c>
      <c r="GA71" s="2">
        <v>1</v>
      </c>
      <c r="GB71" s="2">
        <v>0</v>
      </c>
      <c r="GC71" s="2">
        <v>3</v>
      </c>
      <c r="GD71" s="2">
        <v>3</v>
      </c>
      <c r="GE71" s="3">
        <v>3</v>
      </c>
      <c r="GF71" s="2">
        <v>0</v>
      </c>
      <c r="GG71" s="2">
        <v>3</v>
      </c>
      <c r="GH71" s="2">
        <v>3</v>
      </c>
      <c r="GI71" s="2">
        <v>3</v>
      </c>
      <c r="GJ71" s="2">
        <v>3</v>
      </c>
      <c r="GK71" s="2">
        <v>3</v>
      </c>
      <c r="GL71" s="3">
        <v>3</v>
      </c>
      <c r="GM71" s="2">
        <v>0</v>
      </c>
      <c r="GN71" s="2">
        <v>0</v>
      </c>
      <c r="GO71" s="2">
        <v>0</v>
      </c>
      <c r="GP71" s="2">
        <v>0</v>
      </c>
      <c r="GQ71" s="2">
        <v>0</v>
      </c>
      <c r="GR71" s="2">
        <v>0</v>
      </c>
      <c r="GS71" s="3">
        <v>3</v>
      </c>
      <c r="GT71" s="2">
        <v>0</v>
      </c>
      <c r="GU71" s="2">
        <v>0</v>
      </c>
      <c r="GV71" s="2">
        <v>0</v>
      </c>
      <c r="GW71" s="2">
        <v>0</v>
      </c>
      <c r="GX71" s="2">
        <v>0</v>
      </c>
      <c r="GY71" s="2">
        <v>5</v>
      </c>
      <c r="GZ71" s="3">
        <v>0</v>
      </c>
      <c r="HA71" s="2">
        <v>0</v>
      </c>
      <c r="HB71" s="2">
        <v>5</v>
      </c>
      <c r="HC71" s="2">
        <v>1</v>
      </c>
      <c r="HD71" s="2">
        <v>3</v>
      </c>
      <c r="HE71" s="2">
        <v>3</v>
      </c>
      <c r="HF71" s="2">
        <v>4</v>
      </c>
      <c r="HG71" s="2">
        <v>2</v>
      </c>
      <c r="HH71" s="2">
        <v>0</v>
      </c>
      <c r="HI71" s="2">
        <v>0</v>
      </c>
      <c r="HJ71" s="2">
        <v>0</v>
      </c>
      <c r="HK71" s="2">
        <v>1</v>
      </c>
      <c r="HL71" s="2">
        <v>7</v>
      </c>
      <c r="HM71" s="2">
        <v>6</v>
      </c>
      <c r="HN71" s="2">
        <v>0</v>
      </c>
      <c r="HO71" s="91">
        <v>0</v>
      </c>
      <c r="HP71" s="2">
        <v>11</v>
      </c>
      <c r="HQ71" s="2">
        <v>0</v>
      </c>
      <c r="HR71" s="2">
        <v>0</v>
      </c>
      <c r="HS71" s="2">
        <v>0</v>
      </c>
      <c r="HT71" s="2">
        <v>0</v>
      </c>
      <c r="HU71" s="3">
        <v>1</v>
      </c>
    </row>
    <row r="72" spans="1:229">
      <c r="A72" s="2">
        <f t="shared" si="169"/>
        <v>0</v>
      </c>
      <c r="B72" s="2">
        <f t="shared" si="170"/>
        <v>0</v>
      </c>
      <c r="C72" s="2">
        <f t="shared" si="171"/>
        <v>0</v>
      </c>
      <c r="D72" s="2">
        <f t="shared" si="172"/>
        <v>0</v>
      </c>
      <c r="E72" s="2">
        <f t="shared" si="173"/>
        <v>0</v>
      </c>
      <c r="F72" s="2">
        <f t="shared" si="174"/>
        <v>0</v>
      </c>
      <c r="G72" s="2">
        <f t="shared" si="175"/>
        <v>0</v>
      </c>
      <c r="H72" s="242">
        <f t="shared" si="176"/>
        <v>6</v>
      </c>
      <c r="I72" s="242">
        <f t="shared" si="177"/>
        <v>6</v>
      </c>
      <c r="J72" s="242">
        <f t="shared" si="178"/>
        <v>6</v>
      </c>
      <c r="K72" s="242">
        <f t="shared" si="179"/>
        <v>6</v>
      </c>
      <c r="L72" s="242">
        <f t="shared" si="180"/>
        <v>6</v>
      </c>
      <c r="M72" s="242">
        <f t="shared" si="181"/>
        <v>6</v>
      </c>
      <c r="N72" s="242">
        <v>6</v>
      </c>
      <c r="O72" s="100" t="s">
        <v>9475</v>
      </c>
      <c r="P72" s="179">
        <f t="shared" si="182"/>
        <v>0</v>
      </c>
      <c r="Q72" s="4">
        <v>1</v>
      </c>
      <c r="R72" s="4">
        <v>1</v>
      </c>
      <c r="S72" s="179">
        <f t="shared" si="183"/>
        <v>-1</v>
      </c>
      <c r="AA72" s="2">
        <v>0</v>
      </c>
      <c r="AB72" s="2">
        <v>1</v>
      </c>
      <c r="AC72" s="2">
        <v>1</v>
      </c>
      <c r="AD72" s="2">
        <v>0</v>
      </c>
      <c r="AE72" s="2">
        <v>1</v>
      </c>
      <c r="AF72" s="2">
        <v>0</v>
      </c>
      <c r="AG72" s="3">
        <v>0</v>
      </c>
      <c r="AH72" s="2">
        <v>0</v>
      </c>
      <c r="AI72" s="2">
        <v>0</v>
      </c>
      <c r="AJ72" s="2">
        <v>0</v>
      </c>
      <c r="AK72" s="2">
        <v>0</v>
      </c>
      <c r="AL72" s="2">
        <v>1</v>
      </c>
      <c r="AM72" s="2">
        <v>0</v>
      </c>
      <c r="AN72" s="3">
        <v>0</v>
      </c>
      <c r="AO72" s="2">
        <v>0</v>
      </c>
      <c r="AP72" s="2">
        <v>0</v>
      </c>
      <c r="AQ72" s="2">
        <v>0</v>
      </c>
      <c r="AR72" s="2">
        <v>0</v>
      </c>
      <c r="AS72" s="2">
        <v>0</v>
      </c>
      <c r="AT72" s="2">
        <v>0</v>
      </c>
      <c r="AU72" s="3">
        <v>1</v>
      </c>
      <c r="AV72" s="2">
        <v>1</v>
      </c>
      <c r="AW72" s="2">
        <v>0</v>
      </c>
      <c r="AX72" s="2">
        <v>0</v>
      </c>
      <c r="AY72" s="2">
        <v>0</v>
      </c>
      <c r="AZ72" s="2">
        <v>0</v>
      </c>
      <c r="BA72" s="2">
        <v>0</v>
      </c>
      <c r="BB72" s="3">
        <v>0</v>
      </c>
      <c r="BC72" s="2">
        <v>0</v>
      </c>
      <c r="BD72" s="2">
        <v>0</v>
      </c>
      <c r="BE72" s="2">
        <v>0</v>
      </c>
      <c r="BF72" s="2">
        <v>0</v>
      </c>
      <c r="BG72" s="2">
        <v>0</v>
      </c>
      <c r="BH72" s="2">
        <v>1</v>
      </c>
      <c r="BI72" s="3">
        <v>0</v>
      </c>
      <c r="BJ72" s="2">
        <v>0</v>
      </c>
      <c r="BK72" s="2">
        <v>0</v>
      </c>
      <c r="BL72" s="2">
        <v>0</v>
      </c>
      <c r="BM72" s="2">
        <v>0</v>
      </c>
      <c r="BN72" s="2">
        <v>1</v>
      </c>
      <c r="BO72" s="2">
        <v>0</v>
      </c>
      <c r="BP72" s="3">
        <v>0</v>
      </c>
      <c r="BQ72" s="2">
        <v>0</v>
      </c>
      <c r="BR72" s="2">
        <v>0</v>
      </c>
      <c r="BS72" s="2">
        <v>0</v>
      </c>
      <c r="BT72" s="2">
        <v>0</v>
      </c>
      <c r="BU72" s="2">
        <v>0</v>
      </c>
      <c r="BV72" s="2">
        <v>0</v>
      </c>
      <c r="BW72" s="3">
        <v>0.5</v>
      </c>
      <c r="BX72" s="2">
        <v>0</v>
      </c>
      <c r="BY72" s="2">
        <v>0</v>
      </c>
      <c r="BZ72" s="2">
        <v>0</v>
      </c>
      <c r="CA72" s="2">
        <v>0</v>
      </c>
      <c r="CB72" s="2">
        <v>0</v>
      </c>
      <c r="CC72" s="2">
        <v>0</v>
      </c>
      <c r="CD72" s="3">
        <v>0.5</v>
      </c>
      <c r="CE72" s="2">
        <v>0</v>
      </c>
      <c r="CF72" s="2">
        <v>0</v>
      </c>
      <c r="CG72" s="2">
        <v>0</v>
      </c>
      <c r="CH72" s="2">
        <v>0</v>
      </c>
      <c r="CI72" s="2">
        <v>0</v>
      </c>
      <c r="CJ72" s="2">
        <v>0</v>
      </c>
      <c r="CK72" s="3">
        <v>0</v>
      </c>
      <c r="CL72" s="2">
        <v>0</v>
      </c>
      <c r="CM72" s="2">
        <v>0</v>
      </c>
      <c r="CN72" s="2">
        <v>0</v>
      </c>
      <c r="CO72" s="2">
        <v>2</v>
      </c>
      <c r="CP72" s="2">
        <v>0</v>
      </c>
      <c r="CQ72" s="2">
        <v>0</v>
      </c>
      <c r="CR72" s="3">
        <v>0</v>
      </c>
      <c r="CS72" s="2">
        <v>0</v>
      </c>
      <c r="CT72" s="2">
        <v>0</v>
      </c>
      <c r="CU72" s="2">
        <v>0</v>
      </c>
      <c r="CV72" s="2">
        <v>0</v>
      </c>
      <c r="CW72" s="2">
        <v>0</v>
      </c>
      <c r="CX72" s="2">
        <v>0</v>
      </c>
      <c r="CY72" s="3">
        <v>0</v>
      </c>
      <c r="CZ72" s="2">
        <v>0</v>
      </c>
      <c r="DA72" s="2">
        <v>0</v>
      </c>
      <c r="DB72" s="2">
        <v>0</v>
      </c>
      <c r="DC72" s="2">
        <v>0</v>
      </c>
      <c r="DD72" s="2">
        <v>4</v>
      </c>
      <c r="DE72" s="2">
        <v>0</v>
      </c>
      <c r="DF72" s="3">
        <v>0</v>
      </c>
      <c r="DG72" s="2">
        <v>0</v>
      </c>
      <c r="DH72" s="2">
        <v>0</v>
      </c>
      <c r="DI72" s="2">
        <v>0</v>
      </c>
      <c r="DJ72" s="2">
        <v>0</v>
      </c>
      <c r="DK72" s="2">
        <v>3</v>
      </c>
      <c r="DL72" s="2">
        <v>0</v>
      </c>
      <c r="DM72" s="3">
        <v>1</v>
      </c>
      <c r="DN72" s="2">
        <v>0</v>
      </c>
      <c r="DO72" s="2">
        <v>4</v>
      </c>
      <c r="DP72" s="2">
        <v>0</v>
      </c>
      <c r="DQ72" s="2">
        <v>0</v>
      </c>
      <c r="DR72" s="2">
        <v>0</v>
      </c>
      <c r="DS72" s="2">
        <v>5</v>
      </c>
      <c r="DT72" s="3">
        <v>0</v>
      </c>
      <c r="DU72" s="2">
        <v>0</v>
      </c>
      <c r="DV72" s="2">
        <v>0</v>
      </c>
      <c r="DW72" s="2">
        <v>0</v>
      </c>
      <c r="DX72" s="2">
        <v>0</v>
      </c>
      <c r="DY72" s="2">
        <v>0</v>
      </c>
      <c r="DZ72" s="2">
        <v>0</v>
      </c>
      <c r="EA72" s="3">
        <v>4</v>
      </c>
      <c r="EB72" s="2">
        <v>0</v>
      </c>
      <c r="EC72" s="2">
        <v>0</v>
      </c>
      <c r="ED72" s="2">
        <v>0</v>
      </c>
      <c r="EE72" s="2">
        <v>0</v>
      </c>
      <c r="EF72" s="2">
        <v>0</v>
      </c>
      <c r="EG72" s="2">
        <v>0</v>
      </c>
      <c r="EH72" s="3">
        <v>0</v>
      </c>
      <c r="EI72" s="2">
        <v>0</v>
      </c>
      <c r="EJ72" s="2">
        <v>0</v>
      </c>
      <c r="EK72" s="2">
        <v>0</v>
      </c>
      <c r="EL72" s="2">
        <v>0</v>
      </c>
      <c r="EM72" s="2">
        <v>5</v>
      </c>
      <c r="EN72" s="2">
        <v>0</v>
      </c>
      <c r="EO72" s="3">
        <v>0</v>
      </c>
      <c r="EP72" s="2">
        <v>0</v>
      </c>
      <c r="EQ72" s="2">
        <v>0</v>
      </c>
      <c r="ER72" s="2">
        <v>0</v>
      </c>
      <c r="ES72" s="2">
        <v>0</v>
      </c>
      <c r="ET72" s="2">
        <v>0</v>
      </c>
      <c r="EU72" s="2">
        <v>0</v>
      </c>
      <c r="EV72" s="3">
        <v>0</v>
      </c>
      <c r="EW72" s="2">
        <v>0</v>
      </c>
      <c r="EX72" s="2">
        <v>0</v>
      </c>
      <c r="EY72" s="2">
        <v>0</v>
      </c>
      <c r="EZ72" s="2">
        <v>0</v>
      </c>
      <c r="FA72" s="2">
        <v>1</v>
      </c>
      <c r="FB72" s="2">
        <v>1</v>
      </c>
      <c r="FC72" s="3">
        <v>0</v>
      </c>
      <c r="FD72" s="2">
        <v>0</v>
      </c>
      <c r="FE72" s="2">
        <v>0</v>
      </c>
      <c r="FF72" s="2">
        <v>0</v>
      </c>
      <c r="FG72" s="2">
        <v>0</v>
      </c>
      <c r="FH72" s="2">
        <v>0</v>
      </c>
      <c r="FI72" s="2">
        <v>0</v>
      </c>
      <c r="FJ72" s="3">
        <v>0</v>
      </c>
      <c r="FK72" s="2">
        <v>0</v>
      </c>
      <c r="FL72" s="2">
        <v>0</v>
      </c>
      <c r="FM72" s="2">
        <v>0</v>
      </c>
      <c r="FN72" s="2">
        <v>0</v>
      </c>
      <c r="FO72" s="2">
        <v>0</v>
      </c>
      <c r="FP72" s="2">
        <v>0</v>
      </c>
      <c r="FQ72" s="3">
        <v>0</v>
      </c>
      <c r="FR72" s="2">
        <v>0</v>
      </c>
      <c r="FS72" s="2">
        <v>0</v>
      </c>
      <c r="FT72" s="2">
        <v>0</v>
      </c>
      <c r="FU72" s="2">
        <v>0</v>
      </c>
      <c r="FV72" s="2">
        <v>0</v>
      </c>
      <c r="FW72" s="2">
        <v>0</v>
      </c>
      <c r="FX72" s="3">
        <v>0</v>
      </c>
      <c r="FY72" s="2">
        <v>0</v>
      </c>
      <c r="FZ72" s="2">
        <v>0</v>
      </c>
      <c r="GA72" s="2">
        <v>0</v>
      </c>
      <c r="GB72" s="2">
        <v>0</v>
      </c>
      <c r="GC72" s="2">
        <v>0</v>
      </c>
      <c r="GD72" s="2">
        <v>0</v>
      </c>
      <c r="GE72" s="3">
        <v>0</v>
      </c>
      <c r="GF72" s="2">
        <v>0</v>
      </c>
      <c r="GG72" s="2">
        <v>0</v>
      </c>
      <c r="GH72" s="2">
        <v>0</v>
      </c>
      <c r="GI72" s="2">
        <v>0</v>
      </c>
      <c r="GJ72" s="2">
        <v>0</v>
      </c>
      <c r="GK72" s="2">
        <v>0</v>
      </c>
      <c r="GL72" s="3">
        <v>0</v>
      </c>
      <c r="GM72" s="2">
        <v>0</v>
      </c>
      <c r="GN72" s="2">
        <v>0</v>
      </c>
      <c r="GO72" s="2">
        <v>0</v>
      </c>
      <c r="GP72" s="2">
        <v>0</v>
      </c>
      <c r="GQ72" s="2">
        <v>0</v>
      </c>
      <c r="GR72" s="2">
        <v>0</v>
      </c>
      <c r="GS72" s="3">
        <v>0</v>
      </c>
      <c r="GT72" s="2">
        <v>0</v>
      </c>
      <c r="GU72" s="2">
        <v>0</v>
      </c>
      <c r="GV72" s="2">
        <v>0</v>
      </c>
      <c r="GW72" s="2">
        <v>0</v>
      </c>
      <c r="GX72" s="2">
        <v>0</v>
      </c>
      <c r="GY72" s="2">
        <v>0</v>
      </c>
      <c r="GZ72" s="3">
        <v>0</v>
      </c>
      <c r="HA72" s="2">
        <v>0</v>
      </c>
      <c r="HB72" s="2">
        <v>0</v>
      </c>
      <c r="HC72" s="2">
        <v>0</v>
      </c>
      <c r="HD72" s="2">
        <v>0</v>
      </c>
      <c r="HE72" s="2">
        <v>0</v>
      </c>
      <c r="HF72" s="2">
        <v>0</v>
      </c>
      <c r="HG72" s="2">
        <v>0</v>
      </c>
      <c r="HH72" s="2">
        <v>0</v>
      </c>
      <c r="HI72" s="2">
        <v>0</v>
      </c>
      <c r="HJ72" s="2">
        <v>0</v>
      </c>
      <c r="HK72" s="2">
        <v>0</v>
      </c>
      <c r="HL72" s="2">
        <v>0</v>
      </c>
      <c r="HM72" s="2">
        <v>0</v>
      </c>
      <c r="HN72" s="2">
        <v>0</v>
      </c>
      <c r="HO72" s="91">
        <v>0</v>
      </c>
      <c r="HP72" s="2">
        <v>0</v>
      </c>
      <c r="HQ72" s="2">
        <v>0</v>
      </c>
      <c r="HR72" s="2">
        <v>0</v>
      </c>
      <c r="HS72" s="2">
        <v>0</v>
      </c>
      <c r="HT72" s="2">
        <v>0</v>
      </c>
      <c r="HU72" s="3">
        <v>1</v>
      </c>
    </row>
    <row r="73" spans="1:229">
      <c r="A73" s="2">
        <f t="shared" si="169"/>
        <v>0</v>
      </c>
      <c r="B73" s="2">
        <f t="shared" si="170"/>
        <v>0</v>
      </c>
      <c r="C73" s="2">
        <f t="shared" si="171"/>
        <v>0</v>
      </c>
      <c r="D73" s="2">
        <f t="shared" si="172"/>
        <v>0</v>
      </c>
      <c r="E73" s="2">
        <f t="shared" si="173"/>
        <v>0</v>
      </c>
      <c r="F73" s="2">
        <f t="shared" si="174"/>
        <v>0</v>
      </c>
      <c r="G73" s="2">
        <f t="shared" si="175"/>
        <v>0</v>
      </c>
      <c r="H73" s="242">
        <f t="shared" si="176"/>
        <v>2</v>
      </c>
      <c r="I73" s="242">
        <f t="shared" si="177"/>
        <v>2</v>
      </c>
      <c r="J73" s="242">
        <f t="shared" si="178"/>
        <v>2</v>
      </c>
      <c r="K73" s="242">
        <f t="shared" si="179"/>
        <v>2</v>
      </c>
      <c r="L73" s="242">
        <f t="shared" si="180"/>
        <v>2</v>
      </c>
      <c r="M73" s="242">
        <f t="shared" si="181"/>
        <v>2</v>
      </c>
      <c r="N73" s="242">
        <v>2</v>
      </c>
      <c r="O73" s="100" t="s">
        <v>3658</v>
      </c>
      <c r="P73" s="179">
        <f t="shared" si="182"/>
        <v>0</v>
      </c>
      <c r="Q73" s="4">
        <v>1</v>
      </c>
      <c r="R73" s="4">
        <v>1</v>
      </c>
      <c r="S73" s="179">
        <f t="shared" si="183"/>
        <v>-1</v>
      </c>
      <c r="AA73" s="2">
        <v>0</v>
      </c>
      <c r="AB73" s="2">
        <v>0</v>
      </c>
      <c r="AC73" s="2">
        <v>0</v>
      </c>
      <c r="AD73" s="2">
        <v>0</v>
      </c>
      <c r="AE73" s="2">
        <v>0</v>
      </c>
      <c r="AF73" s="2">
        <v>0</v>
      </c>
      <c r="AG73" s="3">
        <v>0</v>
      </c>
      <c r="AH73" s="2">
        <v>0</v>
      </c>
      <c r="AI73" s="2">
        <v>0</v>
      </c>
      <c r="AJ73" s="2">
        <v>0</v>
      </c>
      <c r="AK73" s="2">
        <v>0</v>
      </c>
      <c r="AL73" s="2">
        <v>0</v>
      </c>
      <c r="AM73" s="2">
        <v>0</v>
      </c>
      <c r="AN73" s="3">
        <v>0</v>
      </c>
      <c r="AO73" s="2">
        <v>0</v>
      </c>
      <c r="AP73" s="2">
        <v>0</v>
      </c>
      <c r="AQ73" s="2">
        <v>0</v>
      </c>
      <c r="AR73" s="2">
        <v>0</v>
      </c>
      <c r="AS73" s="2">
        <v>0</v>
      </c>
      <c r="AT73" s="2">
        <v>1</v>
      </c>
      <c r="AU73" s="3">
        <v>0</v>
      </c>
      <c r="AV73" s="2">
        <v>0</v>
      </c>
      <c r="AW73" s="2">
        <v>0</v>
      </c>
      <c r="AX73" s="2">
        <v>0</v>
      </c>
      <c r="AY73" s="2">
        <v>0</v>
      </c>
      <c r="AZ73" s="2">
        <v>0</v>
      </c>
      <c r="BA73" s="2">
        <v>0</v>
      </c>
      <c r="BB73" s="3">
        <v>0</v>
      </c>
      <c r="BC73" s="2">
        <v>0</v>
      </c>
      <c r="BD73" s="2">
        <v>0</v>
      </c>
      <c r="BE73" s="2">
        <v>0</v>
      </c>
      <c r="BF73" s="2">
        <v>0</v>
      </c>
      <c r="BG73" s="2">
        <v>0</v>
      </c>
      <c r="BH73" s="2">
        <v>0</v>
      </c>
      <c r="BI73" s="3">
        <v>0</v>
      </c>
      <c r="BJ73" s="2">
        <v>0</v>
      </c>
      <c r="BK73" s="2">
        <v>0</v>
      </c>
      <c r="BL73" s="2">
        <v>0</v>
      </c>
      <c r="BM73" s="2">
        <v>0</v>
      </c>
      <c r="BN73" s="2">
        <v>0</v>
      </c>
      <c r="BO73" s="2">
        <v>0</v>
      </c>
      <c r="BP73" s="3">
        <v>0</v>
      </c>
      <c r="BQ73" s="2">
        <v>0</v>
      </c>
      <c r="BR73" s="2">
        <v>0</v>
      </c>
      <c r="BS73" s="2">
        <v>0</v>
      </c>
      <c r="BT73" s="2">
        <v>0</v>
      </c>
      <c r="BU73" s="2">
        <v>0</v>
      </c>
      <c r="BV73" s="2">
        <v>0</v>
      </c>
      <c r="BW73" s="3">
        <v>0</v>
      </c>
      <c r="BX73" s="2">
        <v>0</v>
      </c>
      <c r="BY73" s="2">
        <v>0</v>
      </c>
      <c r="BZ73" s="2">
        <v>0</v>
      </c>
      <c r="CA73" s="2">
        <v>0</v>
      </c>
      <c r="CB73" s="2">
        <v>0</v>
      </c>
      <c r="CC73" s="2">
        <v>0</v>
      </c>
      <c r="CD73" s="3">
        <v>0</v>
      </c>
      <c r="CE73" s="2">
        <v>0</v>
      </c>
      <c r="CF73" s="2">
        <v>0</v>
      </c>
      <c r="CG73" s="2">
        <v>0</v>
      </c>
      <c r="CH73" s="2">
        <v>0</v>
      </c>
      <c r="CI73" s="2">
        <v>0</v>
      </c>
      <c r="CJ73" s="2">
        <v>0</v>
      </c>
      <c r="CK73" s="3">
        <v>0</v>
      </c>
      <c r="CL73" s="2">
        <v>0</v>
      </c>
      <c r="CM73" s="2">
        <v>0</v>
      </c>
      <c r="CN73" s="2">
        <v>0</v>
      </c>
      <c r="CO73" s="2">
        <v>0</v>
      </c>
      <c r="CP73" s="2">
        <v>0</v>
      </c>
      <c r="CQ73" s="2">
        <v>0</v>
      </c>
      <c r="CR73" s="3">
        <v>0</v>
      </c>
      <c r="CS73" s="2">
        <v>0</v>
      </c>
      <c r="CT73" s="2">
        <v>0</v>
      </c>
      <c r="CU73" s="2">
        <v>0</v>
      </c>
      <c r="CV73" s="2">
        <v>0</v>
      </c>
      <c r="CW73" s="2">
        <v>0</v>
      </c>
      <c r="CX73" s="2">
        <v>0</v>
      </c>
      <c r="CY73" s="3">
        <v>0</v>
      </c>
      <c r="CZ73" s="2">
        <v>0</v>
      </c>
      <c r="DA73" s="2">
        <v>0</v>
      </c>
      <c r="DB73" s="2">
        <v>1</v>
      </c>
      <c r="DC73" s="2">
        <v>0</v>
      </c>
      <c r="DD73" s="2">
        <v>0</v>
      </c>
      <c r="DE73" s="2">
        <v>0</v>
      </c>
      <c r="DF73" s="3">
        <v>0</v>
      </c>
      <c r="DG73" s="2">
        <v>0</v>
      </c>
      <c r="DH73" s="2">
        <v>0</v>
      </c>
      <c r="DI73" s="2">
        <v>0</v>
      </c>
      <c r="DJ73" s="2">
        <v>0</v>
      </c>
      <c r="DK73" s="2">
        <v>0</v>
      </c>
      <c r="DL73" s="2">
        <v>0</v>
      </c>
      <c r="DM73" s="3">
        <v>0</v>
      </c>
      <c r="DN73" s="2">
        <v>0</v>
      </c>
      <c r="DO73" s="2">
        <v>0</v>
      </c>
      <c r="DP73" s="2">
        <v>0</v>
      </c>
      <c r="DQ73" s="2">
        <v>0</v>
      </c>
      <c r="DR73" s="2">
        <v>0</v>
      </c>
      <c r="DS73" s="2">
        <v>0</v>
      </c>
      <c r="DT73" s="3">
        <v>0</v>
      </c>
      <c r="DU73" s="2">
        <v>0</v>
      </c>
      <c r="DV73" s="2">
        <v>0</v>
      </c>
      <c r="DW73" s="2">
        <v>0</v>
      </c>
      <c r="DX73" s="2">
        <v>0</v>
      </c>
      <c r="DY73" s="2">
        <v>0</v>
      </c>
      <c r="DZ73" s="2">
        <v>0</v>
      </c>
      <c r="EA73" s="3">
        <v>0</v>
      </c>
      <c r="EB73" s="2">
        <v>0</v>
      </c>
      <c r="EC73" s="2">
        <v>0</v>
      </c>
      <c r="ED73" s="2">
        <v>0</v>
      </c>
      <c r="EE73" s="2">
        <v>0</v>
      </c>
      <c r="EF73" s="2">
        <v>0</v>
      </c>
      <c r="EG73" s="2">
        <v>0</v>
      </c>
      <c r="EH73" s="3">
        <v>0</v>
      </c>
      <c r="EI73" s="2">
        <v>0</v>
      </c>
      <c r="EJ73" s="2">
        <v>0</v>
      </c>
      <c r="EK73" s="2">
        <v>0</v>
      </c>
      <c r="EL73" s="2">
        <v>0</v>
      </c>
      <c r="EM73" s="2">
        <v>0</v>
      </c>
      <c r="EN73" s="2">
        <v>0</v>
      </c>
      <c r="EO73" s="3">
        <v>0</v>
      </c>
      <c r="EP73" s="2">
        <v>0</v>
      </c>
      <c r="EQ73" s="2">
        <v>0</v>
      </c>
      <c r="ER73" s="2">
        <v>0</v>
      </c>
      <c r="ES73" s="2">
        <v>0</v>
      </c>
      <c r="ET73" s="2">
        <v>0</v>
      </c>
      <c r="EU73" s="2">
        <v>0</v>
      </c>
      <c r="EV73" s="3">
        <v>0</v>
      </c>
      <c r="EW73" s="2">
        <v>0</v>
      </c>
      <c r="EX73" s="2">
        <v>0</v>
      </c>
      <c r="EY73" s="2">
        <v>0</v>
      </c>
      <c r="EZ73" s="2">
        <v>0</v>
      </c>
      <c r="FA73" s="2">
        <v>0</v>
      </c>
      <c r="FB73" s="2">
        <v>0</v>
      </c>
      <c r="FC73" s="3">
        <v>0</v>
      </c>
      <c r="FD73" s="2">
        <v>0</v>
      </c>
      <c r="FE73" s="2">
        <v>0</v>
      </c>
      <c r="FF73" s="2">
        <v>0</v>
      </c>
      <c r="FG73" s="2">
        <v>0</v>
      </c>
      <c r="FH73" s="2">
        <v>0</v>
      </c>
      <c r="FI73" s="2">
        <v>0</v>
      </c>
      <c r="FJ73" s="3">
        <v>0</v>
      </c>
      <c r="FK73" s="2">
        <v>0</v>
      </c>
      <c r="FL73" s="2">
        <v>0</v>
      </c>
      <c r="FM73" s="2">
        <v>0</v>
      </c>
      <c r="FN73" s="2">
        <v>0</v>
      </c>
      <c r="FO73" s="2">
        <v>0</v>
      </c>
      <c r="FP73" s="2">
        <v>0</v>
      </c>
      <c r="FQ73" s="3">
        <v>0</v>
      </c>
      <c r="FR73" s="2">
        <v>0</v>
      </c>
      <c r="FS73" s="2">
        <v>0</v>
      </c>
      <c r="FT73" s="2">
        <v>1</v>
      </c>
      <c r="FU73" s="2">
        <v>0</v>
      </c>
      <c r="FV73" s="2">
        <v>0</v>
      </c>
      <c r="FW73" s="2">
        <v>0</v>
      </c>
      <c r="FX73" s="3">
        <v>0</v>
      </c>
      <c r="FY73" s="2">
        <v>0</v>
      </c>
      <c r="FZ73" s="2">
        <v>1</v>
      </c>
      <c r="GA73" s="2">
        <v>0</v>
      </c>
      <c r="GB73" s="2">
        <v>0</v>
      </c>
      <c r="GC73" s="2">
        <v>0</v>
      </c>
      <c r="GD73" s="2">
        <v>0</v>
      </c>
      <c r="GE73" s="3">
        <v>0</v>
      </c>
      <c r="GF73" s="2">
        <v>0</v>
      </c>
      <c r="GG73" s="2">
        <v>0</v>
      </c>
      <c r="GH73" s="2">
        <v>0</v>
      </c>
      <c r="GI73" s="2">
        <v>0</v>
      </c>
      <c r="GJ73" s="2">
        <v>0</v>
      </c>
      <c r="GK73" s="2">
        <v>0</v>
      </c>
      <c r="GL73" s="3">
        <v>0</v>
      </c>
      <c r="GM73" s="2">
        <v>0</v>
      </c>
      <c r="GN73" s="2">
        <v>0</v>
      </c>
      <c r="GO73" s="2">
        <v>0</v>
      </c>
      <c r="GP73" s="2">
        <v>0</v>
      </c>
      <c r="GQ73" s="2">
        <v>0.3</v>
      </c>
      <c r="GR73" s="2">
        <v>0</v>
      </c>
      <c r="GS73" s="3">
        <v>0</v>
      </c>
      <c r="GT73" s="2">
        <v>0</v>
      </c>
      <c r="GU73" s="2">
        <v>0</v>
      </c>
      <c r="GV73" s="2">
        <v>0</v>
      </c>
      <c r="GW73" s="2">
        <v>0</v>
      </c>
      <c r="GX73" s="2">
        <v>0</v>
      </c>
      <c r="GY73" s="2">
        <v>0</v>
      </c>
      <c r="GZ73" s="3">
        <v>0</v>
      </c>
      <c r="HA73" s="2">
        <v>0</v>
      </c>
      <c r="HB73" s="2">
        <v>0</v>
      </c>
      <c r="HC73" s="2">
        <v>0</v>
      </c>
      <c r="HD73" s="2">
        <v>0</v>
      </c>
      <c r="HE73" s="2">
        <v>0</v>
      </c>
      <c r="HF73" s="2">
        <v>0</v>
      </c>
      <c r="HG73" s="2">
        <v>0</v>
      </c>
      <c r="HH73" s="2">
        <v>0</v>
      </c>
      <c r="HI73" s="2">
        <v>0</v>
      </c>
      <c r="HJ73" s="2">
        <v>0</v>
      </c>
      <c r="HK73" s="2">
        <v>0</v>
      </c>
      <c r="HL73" s="2">
        <v>0</v>
      </c>
      <c r="HM73" s="2">
        <v>0</v>
      </c>
      <c r="HN73" s="2">
        <v>0</v>
      </c>
      <c r="HO73" s="91">
        <v>0</v>
      </c>
      <c r="HP73" s="2">
        <v>0</v>
      </c>
      <c r="HQ73" s="2">
        <v>0</v>
      </c>
      <c r="HR73" s="2">
        <v>0</v>
      </c>
      <c r="HS73" s="2">
        <v>0</v>
      </c>
      <c r="HT73" s="2">
        <v>0</v>
      </c>
      <c r="HU73" s="3">
        <v>0</v>
      </c>
    </row>
    <row r="74" spans="1:229">
      <c r="A74" s="2">
        <f t="shared" si="169"/>
        <v>0</v>
      </c>
      <c r="B74" s="2">
        <f t="shared" si="170"/>
        <v>0</v>
      </c>
      <c r="C74" s="2">
        <f t="shared" si="171"/>
        <v>0</v>
      </c>
      <c r="D74" s="2">
        <f t="shared" si="172"/>
        <v>0</v>
      </c>
      <c r="E74" s="2">
        <f t="shared" si="173"/>
        <v>0</v>
      </c>
      <c r="F74" s="2">
        <f t="shared" si="174"/>
        <v>0</v>
      </c>
      <c r="G74" s="2">
        <f t="shared" si="175"/>
        <v>0</v>
      </c>
      <c r="H74" s="242">
        <f t="shared" si="176"/>
        <v>3</v>
      </c>
      <c r="I74" s="242">
        <f t="shared" si="177"/>
        <v>3</v>
      </c>
      <c r="J74" s="242">
        <f t="shared" si="178"/>
        <v>3</v>
      </c>
      <c r="K74" s="242">
        <f t="shared" si="179"/>
        <v>3</v>
      </c>
      <c r="L74" s="242">
        <f t="shared" si="180"/>
        <v>3</v>
      </c>
      <c r="M74" s="242">
        <f t="shared" si="181"/>
        <v>3</v>
      </c>
      <c r="N74" s="242">
        <v>3</v>
      </c>
      <c r="O74" s="100" t="s">
        <v>8090</v>
      </c>
      <c r="P74" s="179">
        <f t="shared" si="182"/>
        <v>0</v>
      </c>
      <c r="Q74" s="4">
        <v>2</v>
      </c>
      <c r="R74" s="4">
        <v>1</v>
      </c>
      <c r="S74" s="179">
        <f t="shared" si="183"/>
        <v>-2</v>
      </c>
      <c r="AA74" s="2">
        <v>0</v>
      </c>
      <c r="AB74" s="2">
        <v>0</v>
      </c>
      <c r="AC74" s="2">
        <v>0</v>
      </c>
      <c r="AD74" s="2">
        <v>0</v>
      </c>
      <c r="AE74" s="2">
        <v>0</v>
      </c>
      <c r="AF74" s="2">
        <v>0</v>
      </c>
      <c r="AG74" s="3">
        <v>1</v>
      </c>
      <c r="AH74" s="2">
        <v>0</v>
      </c>
      <c r="AI74" s="2">
        <v>0</v>
      </c>
      <c r="AJ74" s="2">
        <v>0</v>
      </c>
      <c r="AK74" s="2">
        <v>0</v>
      </c>
      <c r="AL74" s="2">
        <v>0</v>
      </c>
      <c r="AM74" s="2">
        <v>0</v>
      </c>
      <c r="AN74" s="3">
        <v>1</v>
      </c>
      <c r="AO74" s="2">
        <v>0</v>
      </c>
      <c r="AP74" s="2">
        <v>0</v>
      </c>
      <c r="AQ74" s="2">
        <v>0</v>
      </c>
      <c r="AR74" s="2">
        <v>0</v>
      </c>
      <c r="AS74" s="2">
        <v>1</v>
      </c>
      <c r="AT74" s="2">
        <v>1</v>
      </c>
      <c r="AU74" s="3">
        <v>1</v>
      </c>
      <c r="AV74" s="2">
        <v>0</v>
      </c>
      <c r="AW74" s="2">
        <v>0</v>
      </c>
      <c r="AX74" s="2">
        <v>3</v>
      </c>
      <c r="AY74" s="2">
        <v>1</v>
      </c>
      <c r="AZ74" s="2">
        <v>1</v>
      </c>
      <c r="BA74" s="2">
        <v>1</v>
      </c>
      <c r="BB74" s="3">
        <v>1</v>
      </c>
      <c r="BC74" s="2">
        <v>0</v>
      </c>
      <c r="BD74" s="2">
        <v>0</v>
      </c>
      <c r="BE74" s="2">
        <v>0</v>
      </c>
      <c r="BF74" s="2">
        <v>0</v>
      </c>
      <c r="BG74" s="2">
        <v>1</v>
      </c>
      <c r="BH74" s="2">
        <v>1</v>
      </c>
      <c r="BI74" s="3">
        <v>1</v>
      </c>
      <c r="BJ74" s="2">
        <v>0</v>
      </c>
      <c r="BK74" s="2">
        <v>0</v>
      </c>
      <c r="BL74" s="2">
        <v>1</v>
      </c>
      <c r="BM74" s="2">
        <v>1</v>
      </c>
      <c r="BN74" s="2">
        <v>1</v>
      </c>
      <c r="BO74" s="2">
        <v>1</v>
      </c>
      <c r="BP74" s="3">
        <v>1</v>
      </c>
      <c r="BQ74" s="2">
        <v>0</v>
      </c>
      <c r="BR74" s="2">
        <v>0</v>
      </c>
      <c r="BS74" s="2">
        <v>7</v>
      </c>
      <c r="BT74" s="2">
        <v>4</v>
      </c>
      <c r="BU74" s="2">
        <v>5</v>
      </c>
      <c r="BV74" s="2">
        <v>7</v>
      </c>
      <c r="BW74" s="3">
        <v>7</v>
      </c>
      <c r="BX74" s="2">
        <v>0</v>
      </c>
      <c r="BY74" s="2">
        <v>0</v>
      </c>
      <c r="BZ74" s="2">
        <v>10</v>
      </c>
      <c r="CA74" s="2">
        <v>0</v>
      </c>
      <c r="CB74" s="2">
        <v>0</v>
      </c>
      <c r="CC74" s="2">
        <v>0</v>
      </c>
      <c r="CD74" s="3">
        <v>8</v>
      </c>
      <c r="CE74" s="2">
        <v>0</v>
      </c>
      <c r="CF74" s="2">
        <v>0</v>
      </c>
      <c r="CG74" s="2">
        <v>14</v>
      </c>
      <c r="CH74" s="2">
        <v>14</v>
      </c>
      <c r="CI74" s="2">
        <v>17</v>
      </c>
      <c r="CJ74" s="2">
        <v>0</v>
      </c>
      <c r="CK74" s="3">
        <v>0</v>
      </c>
      <c r="CL74" s="2">
        <v>0</v>
      </c>
      <c r="CM74" s="2">
        <v>0</v>
      </c>
      <c r="CN74" s="2">
        <v>0</v>
      </c>
      <c r="CO74" s="2">
        <v>20</v>
      </c>
      <c r="CP74" s="2">
        <v>5</v>
      </c>
      <c r="CQ74" s="2">
        <v>15</v>
      </c>
      <c r="CR74" s="3">
        <v>19</v>
      </c>
      <c r="CS74" s="2">
        <v>0</v>
      </c>
      <c r="CT74" s="2">
        <v>0</v>
      </c>
      <c r="CU74" s="2">
        <v>0</v>
      </c>
      <c r="CV74" s="2">
        <v>20</v>
      </c>
      <c r="CW74" s="2">
        <v>15</v>
      </c>
      <c r="CX74" s="2">
        <v>20</v>
      </c>
      <c r="CY74" s="3">
        <v>0</v>
      </c>
      <c r="CZ74" s="2">
        <v>0</v>
      </c>
      <c r="DA74" s="2">
        <v>0</v>
      </c>
      <c r="DB74" s="2">
        <v>0</v>
      </c>
      <c r="DC74" s="2">
        <v>10</v>
      </c>
      <c r="DD74" s="2">
        <v>12</v>
      </c>
      <c r="DE74" s="2">
        <v>11</v>
      </c>
      <c r="DF74" s="3">
        <v>9</v>
      </c>
      <c r="DG74" s="2">
        <v>0</v>
      </c>
      <c r="DH74" s="2">
        <v>0</v>
      </c>
      <c r="DI74" s="2">
        <v>0</v>
      </c>
      <c r="DJ74" s="2">
        <v>0</v>
      </c>
      <c r="DK74" s="2">
        <v>14</v>
      </c>
      <c r="DL74" s="2">
        <v>0</v>
      </c>
      <c r="DM74" s="3">
        <v>20</v>
      </c>
      <c r="DN74" s="2">
        <v>10</v>
      </c>
      <c r="DO74" s="2">
        <v>10</v>
      </c>
      <c r="DP74" s="2">
        <v>0</v>
      </c>
      <c r="DQ74" s="2">
        <v>0</v>
      </c>
      <c r="DR74" s="2">
        <v>10</v>
      </c>
      <c r="DS74" s="2">
        <v>9</v>
      </c>
      <c r="DT74" s="3">
        <v>8</v>
      </c>
      <c r="DU74" s="2">
        <v>0</v>
      </c>
      <c r="DV74" s="2">
        <v>0</v>
      </c>
      <c r="DW74" s="2">
        <v>0</v>
      </c>
      <c r="DX74" s="2">
        <v>9</v>
      </c>
      <c r="DY74" s="2">
        <v>8</v>
      </c>
      <c r="DZ74" s="2">
        <v>8</v>
      </c>
      <c r="EA74" s="3">
        <v>0</v>
      </c>
      <c r="EB74" s="2">
        <v>0</v>
      </c>
      <c r="EC74" s="2">
        <v>10</v>
      </c>
      <c r="ED74" s="2">
        <v>0</v>
      </c>
      <c r="EE74" s="2">
        <v>0</v>
      </c>
      <c r="EF74" s="2">
        <v>10</v>
      </c>
      <c r="EG74" s="2">
        <v>9</v>
      </c>
      <c r="EH74" s="3">
        <v>8</v>
      </c>
      <c r="EI74" s="2">
        <v>0</v>
      </c>
      <c r="EJ74" s="2">
        <v>0</v>
      </c>
      <c r="EK74" s="2">
        <v>0</v>
      </c>
      <c r="EL74" s="2">
        <v>6</v>
      </c>
      <c r="EM74" s="2">
        <v>4</v>
      </c>
      <c r="EN74" s="2">
        <v>0</v>
      </c>
      <c r="EO74" s="3">
        <v>6</v>
      </c>
      <c r="EP74" s="2">
        <v>0</v>
      </c>
      <c r="EQ74" s="2">
        <v>0</v>
      </c>
      <c r="ER74" s="2">
        <v>10</v>
      </c>
      <c r="ES74" s="2">
        <v>0</v>
      </c>
      <c r="ET74" s="2">
        <v>10</v>
      </c>
      <c r="EU74" s="2">
        <v>7</v>
      </c>
      <c r="EV74" s="3">
        <v>8</v>
      </c>
      <c r="EW74" s="2">
        <v>0</v>
      </c>
      <c r="EX74" s="2">
        <v>0</v>
      </c>
      <c r="EY74" s="2">
        <v>10</v>
      </c>
      <c r="EZ74" s="2">
        <v>10</v>
      </c>
      <c r="FA74" s="2">
        <v>6</v>
      </c>
      <c r="FB74" s="2">
        <v>8</v>
      </c>
      <c r="FC74" s="3">
        <v>10</v>
      </c>
      <c r="FD74" s="2">
        <v>0</v>
      </c>
      <c r="FE74" s="2">
        <v>0</v>
      </c>
      <c r="FF74" s="2">
        <v>0</v>
      </c>
      <c r="FG74" s="2">
        <v>0</v>
      </c>
      <c r="FH74" s="2">
        <v>0</v>
      </c>
      <c r="FI74" s="2">
        <v>6</v>
      </c>
      <c r="FJ74" s="3">
        <v>8</v>
      </c>
      <c r="FK74" s="2">
        <v>0</v>
      </c>
      <c r="FL74" s="2">
        <v>0</v>
      </c>
      <c r="FM74" s="2">
        <v>6</v>
      </c>
      <c r="FN74" s="2">
        <v>9</v>
      </c>
      <c r="FO74" s="2">
        <v>9</v>
      </c>
      <c r="FP74" s="2">
        <v>10</v>
      </c>
      <c r="FQ74" s="3">
        <v>8</v>
      </c>
      <c r="FR74" s="2">
        <v>0</v>
      </c>
      <c r="FS74" s="2">
        <v>0</v>
      </c>
      <c r="FT74" s="2">
        <v>0</v>
      </c>
      <c r="FU74" s="2">
        <v>74</v>
      </c>
      <c r="FV74" s="2">
        <v>80</v>
      </c>
      <c r="FW74" s="2">
        <v>75</v>
      </c>
      <c r="FX74" s="3">
        <v>77</v>
      </c>
      <c r="FY74" s="2">
        <v>75</v>
      </c>
      <c r="FZ74" s="2">
        <v>0</v>
      </c>
      <c r="GA74" s="2">
        <v>81</v>
      </c>
      <c r="GB74" s="2">
        <v>72</v>
      </c>
      <c r="GC74" s="2">
        <v>0</v>
      </c>
      <c r="GD74" s="2">
        <v>77</v>
      </c>
      <c r="GE74" s="3">
        <v>41</v>
      </c>
      <c r="GF74" s="2">
        <v>0</v>
      </c>
      <c r="GG74" s="2">
        <v>81</v>
      </c>
      <c r="GH74" s="2">
        <v>79</v>
      </c>
      <c r="GI74" s="2">
        <v>75</v>
      </c>
      <c r="GJ74" s="2">
        <v>88</v>
      </c>
      <c r="GK74" s="2">
        <v>60</v>
      </c>
      <c r="GL74" s="3">
        <v>80</v>
      </c>
      <c r="GM74" s="2">
        <v>0</v>
      </c>
      <c r="GN74" s="2">
        <v>0</v>
      </c>
      <c r="GO74" s="2">
        <v>75</v>
      </c>
      <c r="GP74" s="2">
        <v>0</v>
      </c>
      <c r="GQ74" s="2">
        <v>87</v>
      </c>
      <c r="GR74" s="2">
        <v>62</v>
      </c>
      <c r="GS74" s="3">
        <v>85</v>
      </c>
      <c r="GT74" s="2">
        <v>0</v>
      </c>
      <c r="GU74" s="2">
        <v>0</v>
      </c>
      <c r="GV74" s="2">
        <v>74</v>
      </c>
      <c r="GW74" s="2">
        <v>68</v>
      </c>
      <c r="GX74" s="2">
        <v>0</v>
      </c>
      <c r="GY74" s="2">
        <v>78</v>
      </c>
      <c r="GZ74" s="3">
        <v>0</v>
      </c>
      <c r="HA74" s="2">
        <v>0</v>
      </c>
      <c r="HB74" s="2">
        <v>0</v>
      </c>
      <c r="HC74" s="2">
        <v>75</v>
      </c>
      <c r="HD74" s="2">
        <v>68</v>
      </c>
      <c r="HE74" s="2">
        <v>68</v>
      </c>
      <c r="HF74" s="2">
        <v>86</v>
      </c>
      <c r="HG74" s="2">
        <v>69</v>
      </c>
      <c r="HH74" s="2">
        <v>74</v>
      </c>
      <c r="HI74" s="2">
        <v>0</v>
      </c>
      <c r="HJ74" s="2">
        <v>77</v>
      </c>
      <c r="HK74" s="2">
        <v>77</v>
      </c>
      <c r="HL74" s="2">
        <v>88</v>
      </c>
      <c r="HM74" s="2">
        <v>74</v>
      </c>
      <c r="HN74" s="2">
        <v>73</v>
      </c>
      <c r="HO74" s="91">
        <v>0</v>
      </c>
      <c r="HP74" s="2">
        <v>0</v>
      </c>
      <c r="HQ74" s="2">
        <v>0</v>
      </c>
      <c r="HR74" s="2">
        <v>82</v>
      </c>
      <c r="HS74" s="2">
        <v>60</v>
      </c>
      <c r="HT74" s="2">
        <v>91</v>
      </c>
      <c r="HU74" s="3">
        <v>79</v>
      </c>
    </row>
    <row r="75" spans="1:229">
      <c r="A75" s="2">
        <f t="shared" si="169"/>
        <v>0</v>
      </c>
      <c r="B75" s="2">
        <f t="shared" si="170"/>
        <v>0</v>
      </c>
      <c r="C75" s="2">
        <f t="shared" si="171"/>
        <v>0</v>
      </c>
      <c r="D75" s="2">
        <f t="shared" si="172"/>
        <v>0</v>
      </c>
      <c r="E75" s="2">
        <f t="shared" si="173"/>
        <v>0</v>
      </c>
      <c r="F75" s="2">
        <f t="shared" si="174"/>
        <v>0</v>
      </c>
      <c r="G75" s="2">
        <f t="shared" si="175"/>
        <v>0</v>
      </c>
      <c r="H75" s="242">
        <f t="shared" si="176"/>
        <v>2</v>
      </c>
      <c r="I75" s="242">
        <f t="shared" si="177"/>
        <v>2</v>
      </c>
      <c r="J75" s="242">
        <f t="shared" si="178"/>
        <v>2</v>
      </c>
      <c r="K75" s="242">
        <f t="shared" si="179"/>
        <v>2</v>
      </c>
      <c r="L75" s="242">
        <f t="shared" si="180"/>
        <v>2</v>
      </c>
      <c r="M75" s="242">
        <f t="shared" si="181"/>
        <v>2</v>
      </c>
      <c r="N75" s="242">
        <v>2</v>
      </c>
      <c r="O75" s="100" t="s">
        <v>8085</v>
      </c>
      <c r="P75" s="179">
        <f t="shared" si="182"/>
        <v>0</v>
      </c>
      <c r="Q75" s="4">
        <v>2</v>
      </c>
      <c r="R75" s="4">
        <v>1</v>
      </c>
      <c r="S75" s="179">
        <f t="shared" si="183"/>
        <v>-2</v>
      </c>
      <c r="AA75" s="2">
        <v>0</v>
      </c>
      <c r="AB75" s="2">
        <v>0</v>
      </c>
      <c r="AC75" s="2">
        <v>0</v>
      </c>
      <c r="AD75" s="2">
        <v>0</v>
      </c>
      <c r="AE75" s="2">
        <v>0</v>
      </c>
      <c r="AF75" s="2">
        <v>0</v>
      </c>
      <c r="AG75" s="3">
        <v>1</v>
      </c>
      <c r="AH75" s="2">
        <v>0</v>
      </c>
      <c r="AI75" s="2">
        <v>0</v>
      </c>
      <c r="AJ75" s="2">
        <v>0</v>
      </c>
      <c r="AK75" s="2">
        <v>0</v>
      </c>
      <c r="AL75" s="2">
        <v>0</v>
      </c>
      <c r="AM75" s="2">
        <v>0</v>
      </c>
      <c r="AN75" s="3">
        <v>0</v>
      </c>
      <c r="AO75" s="2">
        <v>0</v>
      </c>
      <c r="AP75" s="2">
        <v>0</v>
      </c>
      <c r="AQ75" s="2">
        <v>0</v>
      </c>
      <c r="AR75" s="2">
        <v>0</v>
      </c>
      <c r="AS75" s="2">
        <v>1</v>
      </c>
      <c r="AT75" s="2">
        <v>1</v>
      </c>
      <c r="AU75" s="3">
        <v>1</v>
      </c>
      <c r="AV75" s="2">
        <v>0</v>
      </c>
      <c r="AW75" s="2">
        <v>0</v>
      </c>
      <c r="AX75" s="2">
        <v>1</v>
      </c>
      <c r="AY75" s="2">
        <v>1</v>
      </c>
      <c r="AZ75" s="2">
        <v>1</v>
      </c>
      <c r="BA75" s="2">
        <v>1</v>
      </c>
      <c r="BB75" s="3">
        <v>1</v>
      </c>
      <c r="BC75" s="2">
        <v>0</v>
      </c>
      <c r="BD75" s="2">
        <v>0</v>
      </c>
      <c r="BE75" s="2">
        <v>0</v>
      </c>
      <c r="BF75" s="2">
        <v>0</v>
      </c>
      <c r="BG75" s="2">
        <v>1</v>
      </c>
      <c r="BH75" s="2">
        <v>1</v>
      </c>
      <c r="BI75" s="3">
        <v>1</v>
      </c>
      <c r="BJ75" s="2">
        <v>0</v>
      </c>
      <c r="BK75" s="2">
        <v>0</v>
      </c>
      <c r="BL75" s="2">
        <v>1</v>
      </c>
      <c r="BM75" s="2">
        <v>1</v>
      </c>
      <c r="BN75" s="2">
        <v>1</v>
      </c>
      <c r="BO75" s="2">
        <v>1</v>
      </c>
      <c r="BP75" s="3">
        <v>1</v>
      </c>
      <c r="BQ75" s="2">
        <v>0</v>
      </c>
      <c r="BR75" s="2">
        <v>0</v>
      </c>
      <c r="BS75" s="2">
        <v>6</v>
      </c>
      <c r="BT75" s="2">
        <v>8</v>
      </c>
      <c r="BU75" s="2">
        <v>4</v>
      </c>
      <c r="BV75" s="2">
        <v>4</v>
      </c>
      <c r="BW75" s="3">
        <v>8</v>
      </c>
      <c r="BX75" s="2">
        <v>0</v>
      </c>
      <c r="BY75" s="2">
        <v>0</v>
      </c>
      <c r="BZ75" s="2">
        <v>0</v>
      </c>
      <c r="CA75" s="2">
        <v>0</v>
      </c>
      <c r="CB75" s="2">
        <v>6</v>
      </c>
      <c r="CC75" s="2">
        <v>6</v>
      </c>
      <c r="CD75" s="3">
        <v>5</v>
      </c>
      <c r="CE75" s="2">
        <v>0</v>
      </c>
      <c r="CF75" s="2">
        <v>0</v>
      </c>
      <c r="CG75" s="2">
        <v>1</v>
      </c>
      <c r="CH75" s="2">
        <v>1</v>
      </c>
      <c r="CI75" s="2">
        <v>0</v>
      </c>
      <c r="CJ75" s="2">
        <v>0</v>
      </c>
      <c r="CK75" s="3">
        <v>0</v>
      </c>
      <c r="CL75" s="2">
        <v>0</v>
      </c>
      <c r="CM75" s="2">
        <v>0</v>
      </c>
      <c r="CN75" s="2">
        <v>0</v>
      </c>
      <c r="CO75" s="2">
        <v>3</v>
      </c>
      <c r="CP75" s="2">
        <v>2</v>
      </c>
      <c r="CQ75" s="2">
        <v>0</v>
      </c>
      <c r="CR75" s="3">
        <v>1</v>
      </c>
      <c r="CS75" s="2">
        <v>1</v>
      </c>
      <c r="CT75" s="2">
        <v>0</v>
      </c>
      <c r="CU75" s="2">
        <v>0</v>
      </c>
      <c r="CV75" s="2">
        <v>0</v>
      </c>
      <c r="CW75" s="2">
        <v>3</v>
      </c>
      <c r="CX75" s="2">
        <v>2</v>
      </c>
      <c r="CY75" s="3">
        <v>0</v>
      </c>
      <c r="CZ75" s="2">
        <v>0</v>
      </c>
      <c r="DA75" s="2">
        <v>1</v>
      </c>
      <c r="DB75" s="2">
        <v>0</v>
      </c>
      <c r="DC75" s="2">
        <v>3</v>
      </c>
      <c r="DD75" s="2">
        <v>0</v>
      </c>
      <c r="DE75" s="2">
        <v>0</v>
      </c>
      <c r="DF75" s="3">
        <v>2</v>
      </c>
      <c r="DG75" s="2">
        <v>0</v>
      </c>
      <c r="DH75" s="2">
        <v>0</v>
      </c>
      <c r="DI75" s="2">
        <v>0</v>
      </c>
      <c r="DJ75" s="2">
        <v>0</v>
      </c>
      <c r="DK75" s="2">
        <v>0</v>
      </c>
      <c r="DL75" s="2">
        <v>3</v>
      </c>
      <c r="DM75" s="3">
        <v>1</v>
      </c>
      <c r="DN75" s="2">
        <v>0</v>
      </c>
      <c r="DO75" s="2">
        <v>3</v>
      </c>
      <c r="DP75" s="2">
        <v>1</v>
      </c>
      <c r="DQ75" s="2">
        <v>0</v>
      </c>
      <c r="DR75" s="2">
        <v>0</v>
      </c>
      <c r="DS75" s="2">
        <v>1</v>
      </c>
      <c r="DT75" s="3">
        <v>0</v>
      </c>
      <c r="DU75" s="2">
        <v>3</v>
      </c>
      <c r="DV75" s="2">
        <v>0</v>
      </c>
      <c r="DW75" s="2">
        <v>0</v>
      </c>
      <c r="DX75" s="2">
        <v>0</v>
      </c>
      <c r="DY75" s="2">
        <v>2</v>
      </c>
      <c r="DZ75" s="2">
        <v>1</v>
      </c>
      <c r="EA75" s="3">
        <v>0</v>
      </c>
      <c r="EB75" s="2">
        <v>0</v>
      </c>
      <c r="EC75" s="2">
        <v>0</v>
      </c>
      <c r="ED75" s="2">
        <v>0</v>
      </c>
      <c r="EE75" s="2">
        <v>0</v>
      </c>
      <c r="EF75" s="2">
        <v>3</v>
      </c>
      <c r="EG75" s="2">
        <v>0</v>
      </c>
      <c r="EH75" s="3">
        <v>1</v>
      </c>
      <c r="EI75" s="2">
        <v>0</v>
      </c>
      <c r="EJ75" s="2">
        <v>0</v>
      </c>
      <c r="EK75" s="2">
        <v>0</v>
      </c>
      <c r="EL75" s="2">
        <v>1</v>
      </c>
      <c r="EM75" s="2">
        <v>1</v>
      </c>
      <c r="EN75" s="2">
        <v>0</v>
      </c>
      <c r="EO75" s="3">
        <v>0</v>
      </c>
      <c r="EP75" s="2">
        <v>0</v>
      </c>
      <c r="EQ75" s="2">
        <v>1</v>
      </c>
      <c r="ER75" s="2">
        <v>1</v>
      </c>
      <c r="ES75" s="2">
        <v>0</v>
      </c>
      <c r="ET75" s="2">
        <v>0</v>
      </c>
      <c r="EU75" s="2">
        <v>1</v>
      </c>
      <c r="EV75" s="3">
        <v>1</v>
      </c>
      <c r="EW75" s="2">
        <v>0</v>
      </c>
      <c r="EX75" s="2">
        <v>0</v>
      </c>
      <c r="EY75" s="2">
        <v>1</v>
      </c>
      <c r="EZ75" s="2">
        <v>0</v>
      </c>
      <c r="FA75" s="2">
        <v>0</v>
      </c>
      <c r="FB75" s="2">
        <v>0</v>
      </c>
      <c r="FC75" s="3">
        <v>2</v>
      </c>
      <c r="FD75" s="2">
        <v>0</v>
      </c>
      <c r="FE75" s="2">
        <v>0</v>
      </c>
      <c r="FF75" s="2">
        <v>0</v>
      </c>
      <c r="FG75" s="2">
        <v>0</v>
      </c>
      <c r="FH75" s="2">
        <v>0</v>
      </c>
      <c r="FI75" s="2">
        <v>0</v>
      </c>
      <c r="FJ75" s="3">
        <v>0</v>
      </c>
      <c r="FK75" s="2">
        <v>0</v>
      </c>
      <c r="FL75" s="2">
        <v>1</v>
      </c>
      <c r="FM75" s="2">
        <v>1</v>
      </c>
      <c r="FN75" s="2">
        <v>2</v>
      </c>
      <c r="FO75" s="2">
        <v>2</v>
      </c>
      <c r="FP75" s="2">
        <v>2</v>
      </c>
      <c r="FQ75" s="3">
        <v>2</v>
      </c>
      <c r="FR75" s="2">
        <v>0</v>
      </c>
      <c r="FS75" s="2">
        <v>0</v>
      </c>
      <c r="FT75" s="2">
        <v>3</v>
      </c>
      <c r="FU75" s="2">
        <v>3</v>
      </c>
      <c r="FV75" s="2">
        <v>3</v>
      </c>
      <c r="FW75" s="2">
        <v>3</v>
      </c>
      <c r="FX75" s="3">
        <v>3</v>
      </c>
      <c r="FY75" s="2">
        <v>1</v>
      </c>
      <c r="FZ75" s="2">
        <v>1</v>
      </c>
      <c r="GA75" s="2">
        <v>1</v>
      </c>
      <c r="GB75" s="2">
        <v>0</v>
      </c>
      <c r="GC75" s="2">
        <v>1</v>
      </c>
      <c r="GD75" s="2">
        <v>1</v>
      </c>
      <c r="GE75" s="3">
        <v>0</v>
      </c>
      <c r="GF75" s="2">
        <v>1</v>
      </c>
      <c r="GG75" s="2">
        <v>1</v>
      </c>
      <c r="GH75" s="2">
        <v>1</v>
      </c>
      <c r="GI75" s="2">
        <v>1</v>
      </c>
      <c r="GJ75" s="2">
        <v>1</v>
      </c>
      <c r="GK75" s="2">
        <v>1</v>
      </c>
      <c r="GL75" s="3">
        <v>1</v>
      </c>
      <c r="GM75" s="2">
        <v>0</v>
      </c>
      <c r="GN75" s="2">
        <v>0</v>
      </c>
      <c r="GO75" s="2">
        <v>0</v>
      </c>
      <c r="GP75" s="2">
        <v>1</v>
      </c>
      <c r="GQ75" s="2">
        <v>1</v>
      </c>
      <c r="GR75" s="2">
        <v>1</v>
      </c>
      <c r="GS75" s="3">
        <v>1</v>
      </c>
      <c r="GT75" s="2">
        <v>1</v>
      </c>
      <c r="GU75" s="2">
        <v>0</v>
      </c>
      <c r="GV75" s="2">
        <v>1</v>
      </c>
      <c r="GW75" s="2">
        <v>1</v>
      </c>
      <c r="GX75" s="2">
        <v>1</v>
      </c>
      <c r="GY75" s="2">
        <v>1</v>
      </c>
      <c r="GZ75" s="3">
        <v>1</v>
      </c>
      <c r="HA75" s="2">
        <v>0</v>
      </c>
      <c r="HB75" s="2">
        <v>1</v>
      </c>
      <c r="HC75" s="2">
        <v>1</v>
      </c>
      <c r="HD75" s="2">
        <v>1</v>
      </c>
      <c r="HE75" s="2">
        <v>1</v>
      </c>
      <c r="HF75" s="2">
        <v>1</v>
      </c>
      <c r="HG75" s="2">
        <v>1</v>
      </c>
      <c r="HH75" s="2">
        <v>1</v>
      </c>
      <c r="HI75" s="2">
        <v>1</v>
      </c>
      <c r="HJ75" s="2">
        <v>1</v>
      </c>
      <c r="HK75" s="2">
        <v>1</v>
      </c>
      <c r="HL75" s="2">
        <v>1</v>
      </c>
      <c r="HM75" s="2">
        <v>1</v>
      </c>
      <c r="HN75" s="2">
        <v>1</v>
      </c>
      <c r="HO75" s="91">
        <v>1</v>
      </c>
      <c r="HP75" s="2">
        <v>1</v>
      </c>
      <c r="HQ75" s="2">
        <v>1</v>
      </c>
      <c r="HR75" s="2">
        <v>1</v>
      </c>
      <c r="HS75" s="2">
        <v>1</v>
      </c>
      <c r="HT75" s="2">
        <v>1</v>
      </c>
      <c r="HU75" s="3">
        <v>1</v>
      </c>
    </row>
    <row r="76" spans="1:229">
      <c r="A76" s="2">
        <f t="shared" si="169"/>
        <v>0</v>
      </c>
      <c r="B76" s="2">
        <f t="shared" si="170"/>
        <v>0</v>
      </c>
      <c r="C76" s="2">
        <f t="shared" si="171"/>
        <v>0</v>
      </c>
      <c r="D76" s="2">
        <f t="shared" si="172"/>
        <v>0</v>
      </c>
      <c r="E76" s="2">
        <f t="shared" si="173"/>
        <v>0</v>
      </c>
      <c r="F76" s="2">
        <f t="shared" si="174"/>
        <v>0</v>
      </c>
      <c r="G76" s="2">
        <f t="shared" si="175"/>
        <v>0</v>
      </c>
      <c r="H76" s="242">
        <f t="shared" si="176"/>
        <v>1</v>
      </c>
      <c r="I76" s="242">
        <f t="shared" si="177"/>
        <v>1</v>
      </c>
      <c r="J76" s="242">
        <f t="shared" si="178"/>
        <v>1</v>
      </c>
      <c r="K76" s="242">
        <f t="shared" si="179"/>
        <v>1</v>
      </c>
      <c r="L76" s="242">
        <f t="shared" si="180"/>
        <v>1</v>
      </c>
      <c r="M76" s="242">
        <f t="shared" si="181"/>
        <v>1</v>
      </c>
      <c r="N76" s="242">
        <v>1</v>
      </c>
      <c r="O76" s="100" t="s">
        <v>8092</v>
      </c>
      <c r="P76" s="179">
        <f t="shared" si="182"/>
        <v>0</v>
      </c>
      <c r="Q76" s="4">
        <v>2</v>
      </c>
      <c r="R76" s="4">
        <v>1</v>
      </c>
      <c r="S76" s="179">
        <f t="shared" si="183"/>
        <v>-2</v>
      </c>
      <c r="AA76" s="2">
        <v>0</v>
      </c>
      <c r="AB76" s="2">
        <v>0</v>
      </c>
      <c r="AC76" s="2">
        <v>0</v>
      </c>
      <c r="AD76" s="2">
        <v>0</v>
      </c>
      <c r="AE76" s="2">
        <v>0</v>
      </c>
      <c r="AF76" s="2">
        <v>0</v>
      </c>
      <c r="AG76" s="3">
        <v>0</v>
      </c>
      <c r="AH76" s="2">
        <v>0</v>
      </c>
      <c r="AI76" s="2">
        <v>0</v>
      </c>
      <c r="AJ76" s="2">
        <v>0</v>
      </c>
      <c r="AK76" s="2">
        <v>3</v>
      </c>
      <c r="AL76" s="2">
        <v>3</v>
      </c>
      <c r="AM76" s="2">
        <v>0</v>
      </c>
      <c r="AN76" s="3">
        <v>0</v>
      </c>
      <c r="AO76" s="2">
        <v>0</v>
      </c>
      <c r="AP76" s="2">
        <v>0</v>
      </c>
      <c r="AQ76" s="2">
        <v>0</v>
      </c>
      <c r="AR76" s="2">
        <v>4</v>
      </c>
      <c r="AS76" s="2">
        <v>1</v>
      </c>
      <c r="AT76" s="2">
        <v>1</v>
      </c>
      <c r="AU76" s="3">
        <v>1</v>
      </c>
      <c r="AV76" s="2">
        <v>0</v>
      </c>
      <c r="AW76" s="2">
        <v>0</v>
      </c>
      <c r="AX76" s="2">
        <v>0</v>
      </c>
      <c r="AY76" s="2">
        <v>1</v>
      </c>
      <c r="AZ76" s="2">
        <v>1</v>
      </c>
      <c r="BA76" s="2">
        <v>1</v>
      </c>
      <c r="BB76" s="3">
        <v>0</v>
      </c>
      <c r="BC76" s="2">
        <v>0</v>
      </c>
      <c r="BD76" s="2">
        <v>0</v>
      </c>
      <c r="BE76" s="2">
        <v>1</v>
      </c>
      <c r="BF76" s="2">
        <v>1</v>
      </c>
      <c r="BG76" s="2">
        <v>1</v>
      </c>
      <c r="BH76" s="2">
        <v>1</v>
      </c>
      <c r="BI76" s="3">
        <v>1</v>
      </c>
      <c r="BJ76" s="2">
        <v>0</v>
      </c>
      <c r="BK76" s="2">
        <v>0</v>
      </c>
      <c r="BL76" s="2">
        <v>1</v>
      </c>
      <c r="BM76" s="2">
        <v>1</v>
      </c>
      <c r="BN76" s="2">
        <v>1</v>
      </c>
      <c r="BO76" s="2">
        <v>1</v>
      </c>
      <c r="BP76" s="3">
        <v>1</v>
      </c>
      <c r="BQ76" s="2">
        <v>0</v>
      </c>
      <c r="BR76" s="2">
        <v>0</v>
      </c>
      <c r="BS76" s="2">
        <v>5</v>
      </c>
      <c r="BT76" s="2">
        <v>7</v>
      </c>
      <c r="BU76" s="2">
        <v>4</v>
      </c>
      <c r="BV76" s="2">
        <v>7</v>
      </c>
      <c r="BW76" s="3">
        <v>6</v>
      </c>
      <c r="BX76" s="2">
        <v>0</v>
      </c>
      <c r="BY76" s="2">
        <v>0</v>
      </c>
      <c r="BZ76" s="2">
        <v>0</v>
      </c>
      <c r="CA76" s="2">
        <v>0</v>
      </c>
      <c r="CB76" s="2">
        <v>0</v>
      </c>
      <c r="CC76" s="2">
        <v>0</v>
      </c>
      <c r="CD76" s="3">
        <v>6</v>
      </c>
      <c r="CE76" s="2">
        <v>0</v>
      </c>
      <c r="CF76" s="2">
        <v>0</v>
      </c>
      <c r="CG76" s="2">
        <v>7</v>
      </c>
      <c r="CH76" s="2">
        <v>6</v>
      </c>
      <c r="CI76" s="2">
        <v>16</v>
      </c>
      <c r="CJ76" s="2">
        <v>0</v>
      </c>
      <c r="CK76" s="3">
        <v>0</v>
      </c>
      <c r="CL76" s="2">
        <v>0</v>
      </c>
      <c r="CM76" s="2">
        <v>0</v>
      </c>
      <c r="CN76" s="2">
        <v>0</v>
      </c>
      <c r="CO76" s="2">
        <v>11</v>
      </c>
      <c r="CP76" s="2">
        <v>0</v>
      </c>
      <c r="CQ76" s="2">
        <v>14</v>
      </c>
      <c r="CR76" s="3">
        <v>16</v>
      </c>
      <c r="CS76" s="2">
        <v>0</v>
      </c>
      <c r="CT76" s="2">
        <v>0</v>
      </c>
      <c r="CU76" s="2">
        <v>0</v>
      </c>
      <c r="CV76" s="2">
        <v>0</v>
      </c>
      <c r="CW76" s="2">
        <v>11</v>
      </c>
      <c r="CX76" s="2">
        <v>13</v>
      </c>
      <c r="CY76" s="3">
        <v>0</v>
      </c>
      <c r="CZ76" s="2">
        <v>0</v>
      </c>
      <c r="DA76" s="2">
        <v>6</v>
      </c>
      <c r="DB76" s="2">
        <v>0</v>
      </c>
      <c r="DC76" s="2">
        <v>12</v>
      </c>
      <c r="DD76" s="2">
        <v>9</v>
      </c>
      <c r="DE76" s="2">
        <v>5</v>
      </c>
      <c r="DF76" s="3">
        <v>0</v>
      </c>
      <c r="DG76" s="2">
        <v>0</v>
      </c>
      <c r="DH76" s="2">
        <v>0</v>
      </c>
      <c r="DI76" s="2">
        <v>0</v>
      </c>
      <c r="DJ76" s="2">
        <v>0</v>
      </c>
      <c r="DK76" s="2">
        <v>10</v>
      </c>
      <c r="DL76" s="2">
        <v>6</v>
      </c>
      <c r="DM76" s="3">
        <v>10</v>
      </c>
      <c r="DN76" s="2">
        <v>0</v>
      </c>
      <c r="DO76" s="2">
        <v>10</v>
      </c>
      <c r="DP76" s="2">
        <v>0</v>
      </c>
      <c r="DQ76" s="2">
        <v>0</v>
      </c>
      <c r="DR76" s="2">
        <v>8</v>
      </c>
      <c r="DS76" s="2">
        <v>8</v>
      </c>
      <c r="DT76" s="3">
        <v>9</v>
      </c>
      <c r="DU76" s="2">
        <v>8</v>
      </c>
      <c r="DV76" s="2">
        <v>0</v>
      </c>
      <c r="DW76" s="2">
        <v>0</v>
      </c>
      <c r="DX76" s="2">
        <v>10</v>
      </c>
      <c r="DY76" s="2">
        <v>8</v>
      </c>
      <c r="DZ76" s="2">
        <v>10</v>
      </c>
      <c r="EA76" s="3">
        <v>0</v>
      </c>
      <c r="EB76" s="2">
        <v>8</v>
      </c>
      <c r="EC76" s="2">
        <v>8</v>
      </c>
      <c r="ED76" s="2">
        <v>0</v>
      </c>
      <c r="EE76" s="2">
        <v>10</v>
      </c>
      <c r="EF76" s="2">
        <v>6</v>
      </c>
      <c r="EG76" s="2">
        <v>9</v>
      </c>
      <c r="EH76" s="3">
        <v>7</v>
      </c>
      <c r="EI76" s="2">
        <v>0</v>
      </c>
      <c r="EJ76" s="2">
        <v>0</v>
      </c>
      <c r="EK76" s="2">
        <v>0</v>
      </c>
      <c r="EL76" s="2">
        <v>4</v>
      </c>
      <c r="EM76" s="2">
        <v>10</v>
      </c>
      <c r="EN76" s="2">
        <v>8</v>
      </c>
      <c r="EO76" s="3">
        <v>8</v>
      </c>
      <c r="EP76" s="2">
        <v>0</v>
      </c>
      <c r="EQ76" s="2">
        <v>0</v>
      </c>
      <c r="ER76" s="2">
        <v>6</v>
      </c>
      <c r="ES76" s="2">
        <v>10</v>
      </c>
      <c r="ET76" s="2">
        <v>8</v>
      </c>
      <c r="EU76" s="2">
        <v>10</v>
      </c>
      <c r="EV76" s="3">
        <v>8</v>
      </c>
      <c r="EW76" s="2">
        <v>0</v>
      </c>
      <c r="EX76" s="2">
        <v>0</v>
      </c>
      <c r="EY76" s="2">
        <v>10</v>
      </c>
      <c r="EZ76" s="2">
        <v>8</v>
      </c>
      <c r="FA76" s="2">
        <v>10</v>
      </c>
      <c r="FB76" s="2">
        <v>10</v>
      </c>
      <c r="FC76" s="3">
        <v>10</v>
      </c>
      <c r="FD76" s="2">
        <v>0</v>
      </c>
      <c r="FE76" s="2">
        <v>0</v>
      </c>
      <c r="FF76" s="2">
        <v>0</v>
      </c>
      <c r="FG76" s="2">
        <v>0</v>
      </c>
      <c r="FH76" s="2">
        <v>0</v>
      </c>
      <c r="FI76" s="2">
        <v>6</v>
      </c>
      <c r="FJ76" s="3">
        <v>8</v>
      </c>
      <c r="FK76" s="2">
        <v>0</v>
      </c>
      <c r="FL76" s="2">
        <v>8</v>
      </c>
      <c r="FM76" s="2">
        <v>7</v>
      </c>
      <c r="FN76" s="2">
        <v>7</v>
      </c>
      <c r="FO76" s="2">
        <v>5</v>
      </c>
      <c r="FP76" s="2">
        <v>5</v>
      </c>
      <c r="FQ76" s="3">
        <v>6</v>
      </c>
      <c r="FR76" s="2">
        <v>0</v>
      </c>
      <c r="FS76" s="2">
        <v>0</v>
      </c>
      <c r="FT76" s="2">
        <v>0</v>
      </c>
      <c r="FU76" s="2">
        <v>7</v>
      </c>
      <c r="FV76" s="2">
        <v>7</v>
      </c>
      <c r="FW76" s="2">
        <v>7</v>
      </c>
      <c r="FX76" s="3">
        <v>10</v>
      </c>
      <c r="FY76" s="2">
        <v>4</v>
      </c>
      <c r="FZ76" s="2">
        <v>10</v>
      </c>
      <c r="GA76" s="2">
        <v>10</v>
      </c>
      <c r="GB76" s="2">
        <v>6</v>
      </c>
      <c r="GC76" s="2">
        <v>10</v>
      </c>
      <c r="GD76" s="2">
        <v>6</v>
      </c>
      <c r="GE76" s="3">
        <v>10</v>
      </c>
      <c r="GF76" s="2">
        <v>7</v>
      </c>
      <c r="GG76" s="2">
        <v>0</v>
      </c>
      <c r="GH76" s="2">
        <v>9</v>
      </c>
      <c r="GI76" s="2">
        <v>7</v>
      </c>
      <c r="GJ76" s="2">
        <v>9</v>
      </c>
      <c r="GK76" s="2">
        <v>8</v>
      </c>
      <c r="GL76" s="3">
        <v>7</v>
      </c>
      <c r="GM76" s="2">
        <v>0</v>
      </c>
      <c r="GN76" s="2">
        <v>0</v>
      </c>
      <c r="GO76" s="2">
        <v>0</v>
      </c>
      <c r="GP76" s="2">
        <v>78</v>
      </c>
      <c r="GQ76" s="2">
        <v>90</v>
      </c>
      <c r="GR76" s="2">
        <v>0</v>
      </c>
      <c r="GS76" s="3">
        <v>0</v>
      </c>
      <c r="GT76" s="2">
        <v>0</v>
      </c>
      <c r="GU76" s="2">
        <v>0</v>
      </c>
      <c r="GV76" s="2">
        <v>0</v>
      </c>
      <c r="GW76" s="2">
        <v>0</v>
      </c>
      <c r="GX76" s="2">
        <v>0</v>
      </c>
      <c r="GY76" s="2">
        <v>0</v>
      </c>
      <c r="GZ76" s="3">
        <v>0</v>
      </c>
      <c r="HA76" s="2">
        <v>0</v>
      </c>
      <c r="HB76" s="2">
        <v>0</v>
      </c>
      <c r="HC76" s="2">
        <v>0</v>
      </c>
      <c r="HD76" s="2">
        <v>0</v>
      </c>
      <c r="HE76" s="2">
        <v>0</v>
      </c>
      <c r="HF76" s="2">
        <v>0</v>
      </c>
      <c r="HG76" s="2">
        <v>0</v>
      </c>
      <c r="HH76" s="2">
        <v>0</v>
      </c>
      <c r="HI76" s="2">
        <v>0</v>
      </c>
      <c r="HJ76" s="2">
        <v>0</v>
      </c>
      <c r="HK76" s="2">
        <v>0</v>
      </c>
      <c r="HL76" s="2">
        <v>0</v>
      </c>
      <c r="HM76" s="2">
        <v>0</v>
      </c>
      <c r="HN76" s="2">
        <v>0</v>
      </c>
      <c r="HO76" s="91">
        <v>0</v>
      </c>
      <c r="HP76" s="2">
        <v>0</v>
      </c>
      <c r="HQ76" s="2">
        <v>0</v>
      </c>
      <c r="HR76" s="2">
        <v>0</v>
      </c>
      <c r="HS76" s="2">
        <v>0</v>
      </c>
      <c r="HT76" s="2">
        <v>0</v>
      </c>
      <c r="HU76" s="3">
        <v>0</v>
      </c>
    </row>
    <row r="77" spans="1:229">
      <c r="A77" s="2">
        <f t="shared" si="169"/>
        <v>0</v>
      </c>
      <c r="B77" s="2">
        <f t="shared" si="170"/>
        <v>0</v>
      </c>
      <c r="C77" s="2">
        <f t="shared" si="171"/>
        <v>0</v>
      </c>
      <c r="D77" s="2">
        <f t="shared" si="172"/>
        <v>0</v>
      </c>
      <c r="E77" s="2">
        <f t="shared" si="173"/>
        <v>0</v>
      </c>
      <c r="F77" s="2">
        <f t="shared" si="174"/>
        <v>0</v>
      </c>
      <c r="G77" s="2">
        <f t="shared" si="175"/>
        <v>0</v>
      </c>
      <c r="H77" s="242">
        <f t="shared" si="176"/>
        <v>1</v>
      </c>
      <c r="I77" s="242">
        <f t="shared" si="177"/>
        <v>1</v>
      </c>
      <c r="J77" s="242">
        <f t="shared" si="178"/>
        <v>1</v>
      </c>
      <c r="K77" s="242">
        <f t="shared" si="179"/>
        <v>1</v>
      </c>
      <c r="L77" s="242">
        <f t="shared" si="180"/>
        <v>1</v>
      </c>
      <c r="M77" s="242">
        <f t="shared" si="181"/>
        <v>1</v>
      </c>
      <c r="N77" s="242">
        <v>1</v>
      </c>
      <c r="O77" s="100" t="s">
        <v>7645</v>
      </c>
      <c r="P77" s="179">
        <f t="shared" si="182"/>
        <v>0</v>
      </c>
      <c r="Q77" s="4">
        <v>2</v>
      </c>
      <c r="R77" s="4">
        <v>1</v>
      </c>
      <c r="S77" s="179">
        <f t="shared" si="183"/>
        <v>-2</v>
      </c>
      <c r="AA77" s="2">
        <v>0</v>
      </c>
      <c r="AB77" s="2">
        <v>1</v>
      </c>
      <c r="AC77" s="2">
        <v>6</v>
      </c>
      <c r="AD77" s="2">
        <v>0</v>
      </c>
      <c r="AE77" s="2">
        <v>2</v>
      </c>
      <c r="AF77" s="2">
        <v>0</v>
      </c>
      <c r="AG77" s="3">
        <v>6</v>
      </c>
      <c r="AH77" s="2">
        <v>0</v>
      </c>
      <c r="AI77" s="2">
        <v>0</v>
      </c>
      <c r="AJ77" s="2">
        <v>0</v>
      </c>
      <c r="AK77" s="2">
        <v>1</v>
      </c>
      <c r="AL77" s="2">
        <v>1</v>
      </c>
      <c r="AM77" s="2">
        <v>0</v>
      </c>
      <c r="AN77" s="3">
        <v>0</v>
      </c>
      <c r="AO77" s="2">
        <v>0</v>
      </c>
      <c r="AP77" s="2">
        <v>0</v>
      </c>
      <c r="AQ77" s="2">
        <v>0</v>
      </c>
      <c r="AR77" s="2">
        <v>0</v>
      </c>
      <c r="AS77" s="2">
        <v>1</v>
      </c>
      <c r="AT77" s="2">
        <v>1</v>
      </c>
      <c r="AU77" s="3">
        <v>1</v>
      </c>
      <c r="AV77" s="2">
        <v>0</v>
      </c>
      <c r="AW77" s="2">
        <v>0</v>
      </c>
      <c r="AX77" s="2">
        <v>0</v>
      </c>
      <c r="AY77" s="2">
        <v>1</v>
      </c>
      <c r="AZ77" s="2">
        <v>1</v>
      </c>
      <c r="BA77" s="2">
        <v>1</v>
      </c>
      <c r="BB77" s="3">
        <v>0</v>
      </c>
      <c r="BC77" s="2">
        <v>0</v>
      </c>
      <c r="BD77" s="2">
        <v>0</v>
      </c>
      <c r="BE77" s="2">
        <v>1</v>
      </c>
      <c r="BF77" s="2">
        <v>1</v>
      </c>
      <c r="BG77" s="2">
        <v>1</v>
      </c>
      <c r="BH77" s="2">
        <v>1</v>
      </c>
      <c r="BI77" s="3">
        <v>1</v>
      </c>
      <c r="BJ77" s="2">
        <v>0</v>
      </c>
      <c r="BK77" s="2">
        <v>0</v>
      </c>
      <c r="BL77" s="2">
        <v>1</v>
      </c>
      <c r="BM77" s="2">
        <v>1</v>
      </c>
      <c r="BN77" s="2">
        <v>1</v>
      </c>
      <c r="BO77" s="2">
        <v>1</v>
      </c>
      <c r="BP77" s="3">
        <v>1</v>
      </c>
      <c r="BQ77" s="2">
        <v>0</v>
      </c>
      <c r="BR77" s="2">
        <v>0</v>
      </c>
      <c r="BS77" s="2">
        <v>1</v>
      </c>
      <c r="BT77" s="2">
        <v>0</v>
      </c>
      <c r="BU77" s="2">
        <v>2</v>
      </c>
      <c r="BV77" s="2">
        <v>2</v>
      </c>
      <c r="BW77" s="3">
        <v>0</v>
      </c>
      <c r="BX77" s="2">
        <v>0</v>
      </c>
      <c r="BY77" s="2">
        <v>0</v>
      </c>
      <c r="BZ77" s="2">
        <v>0</v>
      </c>
      <c r="CA77" s="2">
        <v>2</v>
      </c>
      <c r="CB77" s="2">
        <v>2</v>
      </c>
      <c r="CC77" s="2">
        <v>0</v>
      </c>
      <c r="CD77" s="3">
        <v>2</v>
      </c>
      <c r="CE77" s="2">
        <v>0</v>
      </c>
      <c r="CF77" s="2">
        <v>0</v>
      </c>
      <c r="CG77" s="2">
        <v>0</v>
      </c>
      <c r="CH77" s="2">
        <v>0</v>
      </c>
      <c r="CI77" s="2">
        <v>0</v>
      </c>
      <c r="CJ77" s="2">
        <v>0</v>
      </c>
      <c r="CK77" s="3">
        <v>0</v>
      </c>
      <c r="CL77" s="2">
        <v>0</v>
      </c>
      <c r="CM77" s="2">
        <v>0</v>
      </c>
      <c r="CN77" s="2">
        <v>0</v>
      </c>
      <c r="CO77" s="2">
        <v>0</v>
      </c>
      <c r="CP77" s="2">
        <v>0</v>
      </c>
      <c r="CQ77" s="2">
        <v>0</v>
      </c>
      <c r="CR77" s="3">
        <v>0</v>
      </c>
      <c r="CS77" s="2">
        <v>0</v>
      </c>
      <c r="CT77" s="2">
        <v>0</v>
      </c>
      <c r="CU77" s="2">
        <v>0</v>
      </c>
      <c r="CV77" s="2">
        <v>0</v>
      </c>
      <c r="CW77" s="2">
        <v>0</v>
      </c>
      <c r="CX77" s="2">
        <v>0</v>
      </c>
      <c r="CY77" s="3">
        <v>0</v>
      </c>
      <c r="CZ77" s="2">
        <v>0</v>
      </c>
      <c r="DA77" s="2">
        <v>0</v>
      </c>
      <c r="DB77" s="2">
        <v>0</v>
      </c>
      <c r="DC77" s="2">
        <v>0</v>
      </c>
      <c r="DD77" s="2">
        <v>0</v>
      </c>
      <c r="DE77" s="2">
        <v>0</v>
      </c>
      <c r="DF77" s="3">
        <v>0</v>
      </c>
      <c r="DG77" s="2">
        <v>0</v>
      </c>
      <c r="DH77" s="2">
        <v>0</v>
      </c>
      <c r="DI77" s="2">
        <v>0</v>
      </c>
      <c r="DJ77" s="2">
        <v>0</v>
      </c>
      <c r="DK77" s="2">
        <v>0</v>
      </c>
      <c r="DL77" s="2">
        <v>0</v>
      </c>
      <c r="DM77" s="3">
        <v>0</v>
      </c>
      <c r="DN77" s="2">
        <v>0</v>
      </c>
      <c r="DO77" s="2">
        <v>0</v>
      </c>
      <c r="DP77" s="2">
        <v>0</v>
      </c>
      <c r="DQ77" s="2">
        <v>0</v>
      </c>
      <c r="DR77" s="2">
        <v>0</v>
      </c>
      <c r="DS77" s="2">
        <v>0</v>
      </c>
      <c r="DT77" s="3">
        <v>0</v>
      </c>
      <c r="DU77" s="2">
        <v>0</v>
      </c>
      <c r="DV77" s="2">
        <v>0</v>
      </c>
      <c r="DW77" s="2">
        <v>0</v>
      </c>
      <c r="DX77" s="2">
        <v>0</v>
      </c>
      <c r="DY77" s="2">
        <v>0</v>
      </c>
      <c r="DZ77" s="2">
        <v>0</v>
      </c>
      <c r="EA77" s="3">
        <v>0</v>
      </c>
      <c r="EB77" s="2">
        <v>0</v>
      </c>
      <c r="EC77" s="2">
        <v>0</v>
      </c>
      <c r="ED77" s="2">
        <v>0</v>
      </c>
      <c r="EE77" s="2">
        <v>3</v>
      </c>
      <c r="EF77" s="2">
        <v>0</v>
      </c>
      <c r="EG77" s="2">
        <v>0</v>
      </c>
      <c r="EH77" s="3">
        <v>1</v>
      </c>
      <c r="EI77" s="2">
        <v>0</v>
      </c>
      <c r="EJ77" s="2">
        <v>0</v>
      </c>
      <c r="EK77" s="2">
        <v>0</v>
      </c>
      <c r="EL77" s="2">
        <v>0</v>
      </c>
      <c r="EM77" s="2">
        <v>0</v>
      </c>
      <c r="EN77" s="2">
        <v>0</v>
      </c>
      <c r="EO77" s="3">
        <v>0</v>
      </c>
      <c r="EP77" s="2">
        <v>0</v>
      </c>
      <c r="EQ77" s="2">
        <v>0</v>
      </c>
      <c r="ER77" s="2">
        <v>0</v>
      </c>
      <c r="ES77" s="2">
        <v>0</v>
      </c>
      <c r="ET77" s="2">
        <v>0</v>
      </c>
      <c r="EU77" s="2">
        <v>0</v>
      </c>
      <c r="EV77" s="3">
        <v>0</v>
      </c>
      <c r="EW77" s="2">
        <v>0</v>
      </c>
      <c r="EX77" s="2">
        <v>0</v>
      </c>
      <c r="EY77" s="2">
        <v>0</v>
      </c>
      <c r="EZ77" s="2">
        <v>0</v>
      </c>
      <c r="FA77" s="2">
        <v>0</v>
      </c>
      <c r="FB77" s="2">
        <v>0</v>
      </c>
      <c r="FC77" s="3">
        <v>0</v>
      </c>
      <c r="FD77" s="2">
        <v>0</v>
      </c>
      <c r="FE77" s="2">
        <v>0</v>
      </c>
      <c r="FF77" s="2">
        <v>0</v>
      </c>
      <c r="FG77" s="2">
        <v>0</v>
      </c>
      <c r="FH77" s="2">
        <v>0</v>
      </c>
      <c r="FI77" s="2">
        <v>0</v>
      </c>
      <c r="FJ77" s="3">
        <v>0</v>
      </c>
      <c r="FK77" s="2">
        <v>0</v>
      </c>
      <c r="FL77" s="2">
        <v>0</v>
      </c>
      <c r="FM77" s="2">
        <v>0</v>
      </c>
      <c r="FN77" s="2">
        <v>0</v>
      </c>
      <c r="FO77" s="2">
        <v>0</v>
      </c>
      <c r="FP77" s="2">
        <v>0</v>
      </c>
      <c r="FQ77" s="3">
        <v>0</v>
      </c>
      <c r="FR77" s="2">
        <v>0</v>
      </c>
      <c r="FS77" s="2">
        <v>0</v>
      </c>
      <c r="FT77" s="2">
        <v>0</v>
      </c>
      <c r="FU77" s="2">
        <v>0</v>
      </c>
      <c r="FV77" s="2">
        <v>0</v>
      </c>
      <c r="FW77" s="2">
        <v>0</v>
      </c>
      <c r="FX77" s="3">
        <v>0</v>
      </c>
      <c r="FY77" s="2">
        <v>0</v>
      </c>
      <c r="FZ77" s="2">
        <v>0</v>
      </c>
      <c r="GA77" s="2">
        <v>0</v>
      </c>
      <c r="GB77" s="2">
        <v>0</v>
      </c>
      <c r="GC77" s="2">
        <v>0</v>
      </c>
      <c r="GD77" s="2">
        <v>0</v>
      </c>
      <c r="GE77" s="3">
        <v>0</v>
      </c>
      <c r="GF77" s="2">
        <v>0</v>
      </c>
      <c r="GG77" s="2">
        <v>0</v>
      </c>
      <c r="GH77" s="2">
        <v>0</v>
      </c>
      <c r="GI77" s="2">
        <v>0</v>
      </c>
      <c r="GJ77" s="2">
        <v>0</v>
      </c>
      <c r="GK77" s="2">
        <v>0</v>
      </c>
      <c r="GL77" s="3">
        <v>0</v>
      </c>
      <c r="GM77" s="2">
        <v>0</v>
      </c>
      <c r="GN77" s="2">
        <v>0</v>
      </c>
      <c r="GO77" s="2">
        <v>0</v>
      </c>
      <c r="GP77" s="2">
        <v>0</v>
      </c>
      <c r="GQ77" s="2">
        <v>0</v>
      </c>
      <c r="GR77" s="2">
        <v>0</v>
      </c>
      <c r="GS77" s="3">
        <v>0</v>
      </c>
      <c r="GT77" s="2">
        <v>0</v>
      </c>
      <c r="GU77" s="2">
        <v>0</v>
      </c>
      <c r="GV77" s="2">
        <v>0</v>
      </c>
      <c r="GW77" s="2">
        <v>0</v>
      </c>
      <c r="GX77" s="2">
        <v>0</v>
      </c>
      <c r="GY77" s="2">
        <v>0</v>
      </c>
      <c r="GZ77" s="3">
        <v>0</v>
      </c>
      <c r="HA77" s="2">
        <v>0</v>
      </c>
      <c r="HB77" s="2">
        <v>0</v>
      </c>
      <c r="HC77" s="2">
        <v>0</v>
      </c>
      <c r="HD77" s="2">
        <v>0</v>
      </c>
      <c r="HE77" s="2">
        <v>0</v>
      </c>
      <c r="HF77" s="2">
        <v>0</v>
      </c>
      <c r="HG77" s="2">
        <v>0</v>
      </c>
      <c r="HH77" s="2">
        <v>0</v>
      </c>
      <c r="HI77" s="2">
        <v>0</v>
      </c>
      <c r="HJ77" s="2">
        <v>0</v>
      </c>
      <c r="HK77" s="2">
        <v>0</v>
      </c>
      <c r="HL77" s="2">
        <v>0</v>
      </c>
      <c r="HM77" s="2">
        <v>0</v>
      </c>
      <c r="HN77" s="2">
        <v>0</v>
      </c>
      <c r="HO77" s="91">
        <v>0</v>
      </c>
      <c r="HP77" s="2">
        <v>0</v>
      </c>
      <c r="HQ77" s="2">
        <v>0</v>
      </c>
      <c r="HR77" s="2">
        <v>0</v>
      </c>
      <c r="HS77" s="2">
        <v>0</v>
      </c>
      <c r="HT77" s="2">
        <v>0</v>
      </c>
      <c r="HU77" s="3">
        <v>0</v>
      </c>
    </row>
    <row r="78" spans="1:229">
      <c r="A78" s="2">
        <f t="shared" ref="A78:A103" si="184">T78*N78</f>
        <v>0</v>
      </c>
      <c r="B78" s="2">
        <f t="shared" ref="B78:B103" si="185">U78*N78</f>
        <v>0</v>
      </c>
      <c r="C78" s="2">
        <f t="shared" ref="C78:C103" si="186">V78*N78</f>
        <v>0</v>
      </c>
      <c r="D78" s="2">
        <f t="shared" ref="D78:D103" si="187">W78*N78</f>
        <v>0</v>
      </c>
      <c r="E78" s="2">
        <f t="shared" ref="E78:E103" si="188">X78*N78</f>
        <v>0</v>
      </c>
      <c r="F78" s="2">
        <f t="shared" ref="F78:F103" si="189">Y78*N78</f>
        <v>0</v>
      </c>
      <c r="G78" s="2">
        <f t="shared" ref="G78:G91" si="190">Z78*N78</f>
        <v>0</v>
      </c>
      <c r="H78" s="242">
        <f t="shared" ref="H78:H90" si="191">N78</f>
        <v>3</v>
      </c>
      <c r="I78" s="242">
        <f t="shared" ref="I78:I90" si="192">N78</f>
        <v>3</v>
      </c>
      <c r="J78" s="242">
        <f t="shared" ref="J78:J90" si="193">N78</f>
        <v>3</v>
      </c>
      <c r="K78" s="242">
        <f t="shared" ref="K78:K90" si="194">N78</f>
        <v>3</v>
      </c>
      <c r="L78" s="242">
        <f t="shared" ref="L78:L90" si="195">N78</f>
        <v>3</v>
      </c>
      <c r="M78" s="242">
        <f t="shared" ref="M78:M90" si="196">N78</f>
        <v>3</v>
      </c>
      <c r="N78" s="242">
        <v>3</v>
      </c>
      <c r="O78" s="100" t="s">
        <v>2858</v>
      </c>
      <c r="P78" s="179">
        <f t="shared" ref="P78:P89" si="197">(SUM(T78:Z78))</f>
        <v>0</v>
      </c>
      <c r="Q78" s="4">
        <v>1</v>
      </c>
      <c r="R78" s="4">
        <v>1</v>
      </c>
      <c r="S78" s="179">
        <f t="shared" ref="S78:S89" si="198">P78-Q78</f>
        <v>-1</v>
      </c>
      <c r="AA78" s="2">
        <v>0</v>
      </c>
      <c r="AB78" s="2">
        <v>0</v>
      </c>
      <c r="AC78" s="2">
        <v>0</v>
      </c>
      <c r="AD78" s="2">
        <v>0</v>
      </c>
      <c r="AE78" s="2">
        <v>0</v>
      </c>
      <c r="AF78" s="2">
        <v>0</v>
      </c>
      <c r="AG78" s="3">
        <v>0</v>
      </c>
      <c r="AH78" s="2">
        <v>0</v>
      </c>
      <c r="AI78" s="2">
        <v>0</v>
      </c>
      <c r="AJ78" s="2">
        <v>0</v>
      </c>
      <c r="AK78" s="2">
        <v>0</v>
      </c>
      <c r="AL78" s="2">
        <v>0</v>
      </c>
      <c r="AM78" s="2">
        <v>0</v>
      </c>
      <c r="AN78" s="3">
        <v>0</v>
      </c>
      <c r="AO78" s="2">
        <v>0</v>
      </c>
      <c r="AP78" s="2">
        <v>0</v>
      </c>
      <c r="AQ78" s="2">
        <v>0</v>
      </c>
      <c r="AR78" s="2">
        <v>0</v>
      </c>
      <c r="AS78" s="2">
        <v>0</v>
      </c>
      <c r="AT78" s="2">
        <v>0</v>
      </c>
      <c r="AU78" s="3">
        <v>0</v>
      </c>
      <c r="AV78" s="2">
        <v>0</v>
      </c>
      <c r="AW78" s="2">
        <v>0</v>
      </c>
      <c r="AX78" s="2">
        <v>0</v>
      </c>
      <c r="AY78" s="2">
        <v>0</v>
      </c>
      <c r="AZ78" s="2">
        <v>0</v>
      </c>
      <c r="BA78" s="2">
        <v>0</v>
      </c>
      <c r="BB78" s="3">
        <v>0</v>
      </c>
      <c r="BC78" s="2">
        <v>0</v>
      </c>
      <c r="BD78" s="2">
        <v>0</v>
      </c>
      <c r="BE78" s="2">
        <v>0</v>
      </c>
      <c r="BF78" s="2">
        <v>0</v>
      </c>
      <c r="BG78" s="2">
        <v>0</v>
      </c>
      <c r="BH78" s="2">
        <v>0</v>
      </c>
      <c r="BI78" s="3">
        <v>0</v>
      </c>
      <c r="BJ78" s="2">
        <v>0</v>
      </c>
      <c r="BK78" s="2">
        <v>0</v>
      </c>
      <c r="BL78" s="2">
        <v>0</v>
      </c>
      <c r="BM78" s="2">
        <v>0</v>
      </c>
      <c r="BN78" s="2">
        <v>0</v>
      </c>
      <c r="BO78" s="2">
        <v>0</v>
      </c>
      <c r="BP78" s="3">
        <v>0</v>
      </c>
      <c r="BQ78" s="2">
        <v>0</v>
      </c>
      <c r="BR78" s="2">
        <v>0</v>
      </c>
      <c r="BS78" s="2">
        <v>0</v>
      </c>
      <c r="BT78" s="2">
        <v>0</v>
      </c>
      <c r="BU78" s="2">
        <v>0</v>
      </c>
      <c r="BV78" s="2">
        <v>0</v>
      </c>
      <c r="BW78" s="3">
        <v>0</v>
      </c>
      <c r="BX78" s="2">
        <v>0</v>
      </c>
      <c r="BY78" s="2">
        <v>0</v>
      </c>
      <c r="BZ78" s="2">
        <v>0</v>
      </c>
      <c r="CA78" s="2">
        <v>0</v>
      </c>
      <c r="CB78" s="2">
        <v>0</v>
      </c>
      <c r="CC78" s="2">
        <v>0</v>
      </c>
      <c r="CD78" s="3">
        <v>0</v>
      </c>
      <c r="CE78" s="2">
        <v>0</v>
      </c>
      <c r="CF78" s="2">
        <v>0</v>
      </c>
      <c r="CG78" s="2">
        <v>0</v>
      </c>
      <c r="CH78" s="2">
        <v>0</v>
      </c>
      <c r="CI78" s="2">
        <v>0</v>
      </c>
      <c r="CJ78" s="2">
        <v>0</v>
      </c>
      <c r="CK78" s="3">
        <v>0</v>
      </c>
      <c r="CL78" s="2">
        <v>0</v>
      </c>
      <c r="CM78" s="2">
        <v>0</v>
      </c>
      <c r="CN78" s="2">
        <v>0</v>
      </c>
      <c r="CO78" s="2">
        <v>0</v>
      </c>
      <c r="CP78" s="2">
        <v>0</v>
      </c>
      <c r="CQ78" s="2">
        <v>0</v>
      </c>
      <c r="CR78" s="3">
        <v>0</v>
      </c>
      <c r="CS78" s="2">
        <v>0</v>
      </c>
      <c r="CT78" s="2">
        <v>0</v>
      </c>
      <c r="CU78" s="2">
        <v>0</v>
      </c>
      <c r="CV78" s="2">
        <v>0</v>
      </c>
      <c r="CW78" s="2">
        <v>0</v>
      </c>
      <c r="CX78" s="2">
        <v>0</v>
      </c>
      <c r="CY78" s="3">
        <v>0</v>
      </c>
      <c r="CZ78" s="2">
        <v>0</v>
      </c>
      <c r="DA78" s="2">
        <v>0</v>
      </c>
      <c r="DB78" s="2">
        <v>0</v>
      </c>
      <c r="DC78" s="2">
        <v>0</v>
      </c>
      <c r="DD78" s="2">
        <v>0</v>
      </c>
      <c r="DE78" s="2">
        <v>0</v>
      </c>
      <c r="DF78" s="3">
        <v>0</v>
      </c>
      <c r="DG78" s="2">
        <v>0</v>
      </c>
      <c r="DH78" s="2">
        <v>0</v>
      </c>
      <c r="DI78" s="2">
        <v>0</v>
      </c>
      <c r="DJ78" s="2">
        <v>0</v>
      </c>
      <c r="DK78" s="2">
        <v>0</v>
      </c>
      <c r="DL78" s="2">
        <v>0</v>
      </c>
      <c r="DM78" s="3">
        <v>0</v>
      </c>
      <c r="DN78" s="2">
        <v>0</v>
      </c>
      <c r="DO78" s="2">
        <v>0</v>
      </c>
      <c r="DP78" s="2">
        <v>0</v>
      </c>
      <c r="DQ78" s="2">
        <v>0</v>
      </c>
      <c r="DR78" s="2">
        <v>0</v>
      </c>
      <c r="DS78" s="2">
        <v>0</v>
      </c>
      <c r="DT78" s="3">
        <v>0</v>
      </c>
      <c r="DU78" s="2">
        <v>0</v>
      </c>
      <c r="DV78" s="2">
        <v>0</v>
      </c>
      <c r="DW78" s="2">
        <v>0</v>
      </c>
      <c r="DX78" s="2">
        <v>0</v>
      </c>
      <c r="DY78" s="2">
        <v>0</v>
      </c>
      <c r="DZ78" s="2">
        <v>0</v>
      </c>
      <c r="EA78" s="3">
        <v>0</v>
      </c>
      <c r="EB78" s="2">
        <v>0</v>
      </c>
      <c r="EC78" s="2">
        <v>0</v>
      </c>
      <c r="ED78" s="2">
        <v>0</v>
      </c>
      <c r="EE78" s="2">
        <v>0</v>
      </c>
      <c r="EF78" s="2">
        <v>0</v>
      </c>
      <c r="EG78" s="2">
        <v>0</v>
      </c>
      <c r="EH78" s="3">
        <v>0</v>
      </c>
      <c r="EI78" s="2">
        <v>0</v>
      </c>
      <c r="EJ78" s="2">
        <v>0</v>
      </c>
      <c r="EK78" s="2">
        <v>0</v>
      </c>
      <c r="EL78" s="2">
        <v>0</v>
      </c>
      <c r="EM78" s="2">
        <v>0</v>
      </c>
      <c r="EN78" s="2">
        <v>0</v>
      </c>
      <c r="EO78" s="3">
        <v>0</v>
      </c>
      <c r="EP78" s="2">
        <v>0</v>
      </c>
      <c r="EQ78" s="2">
        <v>0</v>
      </c>
      <c r="ER78" s="2">
        <v>0</v>
      </c>
      <c r="ES78" s="2">
        <v>0</v>
      </c>
      <c r="ET78" s="2">
        <v>0</v>
      </c>
      <c r="EU78" s="2">
        <v>0</v>
      </c>
      <c r="EV78" s="3">
        <v>0</v>
      </c>
      <c r="EW78" s="2">
        <v>0</v>
      </c>
      <c r="EX78" s="2">
        <v>0</v>
      </c>
      <c r="EY78" s="2">
        <v>0</v>
      </c>
      <c r="EZ78" s="2">
        <v>0</v>
      </c>
      <c r="FA78" s="2">
        <v>0</v>
      </c>
      <c r="FB78" s="2">
        <v>0</v>
      </c>
      <c r="FC78" s="3">
        <v>0</v>
      </c>
      <c r="FD78" s="2">
        <v>0</v>
      </c>
      <c r="FE78" s="2">
        <v>0</v>
      </c>
      <c r="FF78" s="2">
        <v>0</v>
      </c>
      <c r="FG78" s="2">
        <v>0</v>
      </c>
      <c r="FH78" s="2">
        <v>0</v>
      </c>
      <c r="FI78" s="2">
        <v>0</v>
      </c>
      <c r="FJ78" s="3">
        <v>0</v>
      </c>
      <c r="FK78" s="2">
        <v>0</v>
      </c>
      <c r="FL78" s="2">
        <v>0</v>
      </c>
      <c r="FM78" s="2">
        <v>0</v>
      </c>
      <c r="FN78" s="2">
        <v>0</v>
      </c>
      <c r="FO78" s="2">
        <v>0</v>
      </c>
      <c r="FP78" s="2">
        <v>0</v>
      </c>
      <c r="FQ78" s="3">
        <v>0</v>
      </c>
      <c r="FR78" s="2">
        <v>0</v>
      </c>
      <c r="FS78" s="2">
        <v>0</v>
      </c>
      <c r="FT78" s="2">
        <v>0</v>
      </c>
      <c r="FU78" s="2">
        <v>0</v>
      </c>
      <c r="FV78" s="2">
        <v>0</v>
      </c>
      <c r="FW78" s="2">
        <v>0</v>
      </c>
      <c r="FX78" s="3">
        <v>0</v>
      </c>
      <c r="FY78" s="2">
        <v>0</v>
      </c>
      <c r="FZ78" s="2">
        <v>0</v>
      </c>
      <c r="GA78" s="2">
        <v>0</v>
      </c>
      <c r="GB78" s="2">
        <v>0</v>
      </c>
      <c r="GC78" s="2">
        <v>0</v>
      </c>
      <c r="GD78" s="2">
        <v>0</v>
      </c>
      <c r="GE78" s="3">
        <v>0</v>
      </c>
      <c r="GF78" s="2">
        <v>0</v>
      </c>
      <c r="GG78" s="2">
        <v>0</v>
      </c>
      <c r="GH78" s="2">
        <v>0</v>
      </c>
      <c r="GI78" s="2">
        <v>0</v>
      </c>
      <c r="GJ78" s="2">
        <v>0</v>
      </c>
      <c r="GK78" s="2">
        <v>0</v>
      </c>
      <c r="GL78" s="3">
        <v>0</v>
      </c>
      <c r="GM78" s="2">
        <v>0</v>
      </c>
      <c r="GN78" s="2">
        <v>0</v>
      </c>
      <c r="GO78" s="2">
        <v>0</v>
      </c>
      <c r="GP78" s="2">
        <v>0</v>
      </c>
      <c r="GQ78" s="2">
        <v>0</v>
      </c>
      <c r="GR78" s="2">
        <v>0</v>
      </c>
      <c r="GS78" s="3">
        <v>0</v>
      </c>
      <c r="GT78" s="2">
        <v>0</v>
      </c>
      <c r="GU78" s="2">
        <v>0</v>
      </c>
      <c r="GV78" s="2">
        <v>0</v>
      </c>
      <c r="GW78" s="2">
        <v>0</v>
      </c>
      <c r="GX78" s="2">
        <v>0</v>
      </c>
      <c r="GY78" s="2">
        <v>0</v>
      </c>
      <c r="GZ78" s="3">
        <v>0</v>
      </c>
      <c r="HA78" s="2">
        <v>0</v>
      </c>
      <c r="HB78" s="2">
        <v>0</v>
      </c>
      <c r="HC78" s="2">
        <v>0</v>
      </c>
      <c r="HD78" s="2">
        <v>0</v>
      </c>
      <c r="HE78" s="2">
        <v>0</v>
      </c>
      <c r="HF78" s="2">
        <v>0</v>
      </c>
      <c r="HG78" s="2">
        <v>0</v>
      </c>
      <c r="HH78" s="2">
        <v>0</v>
      </c>
      <c r="HI78" s="2">
        <v>0</v>
      </c>
      <c r="HJ78" s="2">
        <v>0</v>
      </c>
      <c r="HK78" s="2">
        <v>0</v>
      </c>
      <c r="HL78" s="2">
        <v>0</v>
      </c>
      <c r="HM78" s="2">
        <v>0</v>
      </c>
      <c r="HN78" s="2">
        <v>0</v>
      </c>
      <c r="HO78" s="91">
        <v>0</v>
      </c>
      <c r="HP78" s="2">
        <v>0</v>
      </c>
      <c r="HQ78" s="2">
        <v>0</v>
      </c>
      <c r="HR78" s="2">
        <v>0</v>
      </c>
      <c r="HS78" s="2">
        <v>0</v>
      </c>
      <c r="HT78" s="2">
        <v>0</v>
      </c>
      <c r="HU78" s="3">
        <v>0</v>
      </c>
    </row>
    <row r="79" spans="1:229" s="251" customFormat="1">
      <c r="A79" s="251">
        <f>T79*N79</f>
        <v>0</v>
      </c>
      <c r="B79" s="251">
        <f>U79*N79</f>
        <v>0</v>
      </c>
      <c r="C79" s="251">
        <f>V79*N79</f>
        <v>0</v>
      </c>
      <c r="D79" s="251">
        <f>W79*N79</f>
        <v>0</v>
      </c>
      <c r="E79" s="251">
        <f>X79*N79</f>
        <v>0</v>
      </c>
      <c r="F79" s="251">
        <f>Y79*N79</f>
        <v>0</v>
      </c>
      <c r="G79" s="251">
        <f>Z79*N79</f>
        <v>0</v>
      </c>
      <c r="H79" s="318">
        <f t="shared" ref="H79:H81" si="199">N79</f>
        <v>1</v>
      </c>
      <c r="I79" s="318">
        <f t="shared" ref="I79:I81" si="200">N79</f>
        <v>1</v>
      </c>
      <c r="J79" s="318">
        <f t="shared" ref="J79:J81" si="201">N79</f>
        <v>1</v>
      </c>
      <c r="K79" s="318">
        <f t="shared" ref="K79:K81" si="202">N79</f>
        <v>1</v>
      </c>
      <c r="L79" s="318">
        <f t="shared" ref="L79:L81" si="203">N79</f>
        <v>1</v>
      </c>
      <c r="M79" s="318">
        <f t="shared" ref="M79:M81" si="204">N79</f>
        <v>1</v>
      </c>
      <c r="N79" s="318">
        <v>1</v>
      </c>
      <c r="O79" s="323" t="s">
        <v>3616</v>
      </c>
      <c r="P79" s="319">
        <f>(SUM(T79:Z79))</f>
        <v>0</v>
      </c>
      <c r="Q79" s="320">
        <f>R79*5</f>
        <v>5</v>
      </c>
      <c r="R79" s="320">
        <v>1</v>
      </c>
      <c r="S79" s="319">
        <f>P79-Q79</f>
        <v>-5</v>
      </c>
      <c r="Z79" s="321"/>
      <c r="AA79" s="251">
        <v>0</v>
      </c>
      <c r="AB79" s="251">
        <v>0</v>
      </c>
      <c r="AC79" s="251">
        <v>0</v>
      </c>
      <c r="AD79" s="251">
        <v>0</v>
      </c>
      <c r="AE79" s="251">
        <v>0</v>
      </c>
      <c r="AF79" s="251">
        <v>0</v>
      </c>
      <c r="AG79" s="321">
        <v>0</v>
      </c>
      <c r="AH79" s="251">
        <v>0</v>
      </c>
      <c r="AI79" s="251">
        <v>0</v>
      </c>
      <c r="AJ79" s="251">
        <v>0</v>
      </c>
      <c r="AK79" s="251">
        <v>0</v>
      </c>
      <c r="AL79" s="251">
        <v>1</v>
      </c>
      <c r="AM79" s="251">
        <v>0</v>
      </c>
      <c r="AN79" s="321">
        <v>0</v>
      </c>
      <c r="AO79" s="251">
        <v>0</v>
      </c>
      <c r="AP79" s="251">
        <v>0</v>
      </c>
      <c r="AQ79" s="251">
        <v>0</v>
      </c>
      <c r="AR79" s="251">
        <v>1</v>
      </c>
      <c r="AS79" s="251">
        <v>1</v>
      </c>
      <c r="AT79" s="251">
        <v>1</v>
      </c>
      <c r="AU79" s="321">
        <v>0</v>
      </c>
      <c r="AV79" s="251">
        <v>0</v>
      </c>
      <c r="AW79" s="251">
        <v>0</v>
      </c>
      <c r="AX79" s="251">
        <v>1</v>
      </c>
      <c r="AY79" s="251">
        <v>1</v>
      </c>
      <c r="AZ79" s="251">
        <v>1</v>
      </c>
      <c r="BA79" s="251">
        <v>1</v>
      </c>
      <c r="BB79" s="321">
        <v>1</v>
      </c>
      <c r="BC79" s="251">
        <v>0</v>
      </c>
      <c r="BD79" s="251">
        <v>0</v>
      </c>
      <c r="BE79" s="251">
        <v>0</v>
      </c>
      <c r="BF79" s="251">
        <v>1</v>
      </c>
      <c r="BG79" s="251">
        <v>1</v>
      </c>
      <c r="BH79" s="251">
        <v>1</v>
      </c>
      <c r="BI79" s="321">
        <v>1</v>
      </c>
      <c r="BJ79" s="251">
        <v>0</v>
      </c>
      <c r="BK79" s="251">
        <v>0</v>
      </c>
      <c r="BL79" s="251">
        <v>1</v>
      </c>
      <c r="BM79" s="251">
        <v>1</v>
      </c>
      <c r="BN79" s="251">
        <v>1</v>
      </c>
      <c r="BO79" s="251">
        <v>1</v>
      </c>
      <c r="BP79" s="321">
        <v>1</v>
      </c>
      <c r="BQ79" s="251">
        <v>0</v>
      </c>
      <c r="BR79" s="251">
        <v>0</v>
      </c>
      <c r="BS79" s="251">
        <v>0</v>
      </c>
      <c r="BT79" s="251">
        <v>0</v>
      </c>
      <c r="BU79" s="251">
        <v>0</v>
      </c>
      <c r="BV79" s="251">
        <v>1</v>
      </c>
      <c r="BW79" s="321">
        <v>0</v>
      </c>
      <c r="BX79" s="251">
        <v>0</v>
      </c>
      <c r="BY79" s="251">
        <v>0</v>
      </c>
      <c r="BZ79" s="251">
        <v>0</v>
      </c>
      <c r="CA79" s="251">
        <v>0</v>
      </c>
      <c r="CB79" s="251">
        <v>0</v>
      </c>
      <c r="CC79" s="251">
        <v>0</v>
      </c>
      <c r="CD79" s="321">
        <v>0</v>
      </c>
      <c r="CE79" s="251">
        <v>0</v>
      </c>
      <c r="CF79" s="251">
        <v>0</v>
      </c>
      <c r="CG79" s="251">
        <v>0</v>
      </c>
      <c r="CH79" s="251">
        <v>0</v>
      </c>
      <c r="CI79" s="251">
        <v>0</v>
      </c>
      <c r="CJ79" s="251">
        <v>0</v>
      </c>
      <c r="CK79" s="321">
        <v>0</v>
      </c>
      <c r="CL79" s="251">
        <v>0</v>
      </c>
      <c r="CM79" s="251">
        <v>0</v>
      </c>
      <c r="CN79" s="251">
        <v>0</v>
      </c>
      <c r="CO79" s="251">
        <v>1</v>
      </c>
      <c r="CP79" s="251">
        <v>0</v>
      </c>
      <c r="CQ79" s="251">
        <v>1</v>
      </c>
      <c r="CR79" s="321">
        <v>2</v>
      </c>
      <c r="CS79" s="251">
        <v>0</v>
      </c>
      <c r="CT79" s="251">
        <v>0</v>
      </c>
      <c r="CU79" s="251">
        <v>0</v>
      </c>
      <c r="CV79" s="251">
        <v>0</v>
      </c>
      <c r="CW79" s="251">
        <v>0</v>
      </c>
      <c r="CX79" s="251">
        <v>2</v>
      </c>
      <c r="CY79" s="321">
        <v>0</v>
      </c>
      <c r="CZ79" s="251">
        <v>0</v>
      </c>
      <c r="DA79" s="251">
        <v>0</v>
      </c>
      <c r="DB79" s="251">
        <v>0</v>
      </c>
      <c r="DC79" s="251">
        <v>0</v>
      </c>
      <c r="DD79" s="251">
        <v>0</v>
      </c>
      <c r="DE79" s="251">
        <v>0</v>
      </c>
      <c r="DF79" s="321">
        <v>1</v>
      </c>
      <c r="DG79" s="251">
        <v>0</v>
      </c>
      <c r="DH79" s="251">
        <v>0</v>
      </c>
      <c r="DI79" s="251">
        <v>0</v>
      </c>
      <c r="DJ79" s="251">
        <v>0</v>
      </c>
      <c r="DK79" s="251">
        <v>0</v>
      </c>
      <c r="DL79" s="251">
        <v>1</v>
      </c>
      <c r="DM79" s="321">
        <v>0</v>
      </c>
      <c r="DN79" s="251">
        <v>0</v>
      </c>
      <c r="DO79" s="251">
        <v>0</v>
      </c>
      <c r="DP79" s="251">
        <v>0</v>
      </c>
      <c r="DQ79" s="251">
        <v>0</v>
      </c>
      <c r="DR79" s="251">
        <v>0</v>
      </c>
      <c r="DS79" s="251">
        <v>0</v>
      </c>
      <c r="DT79" s="321">
        <v>0</v>
      </c>
      <c r="DU79" s="251">
        <v>0</v>
      </c>
      <c r="DV79" s="251">
        <v>0</v>
      </c>
      <c r="DW79" s="251">
        <v>0</v>
      </c>
      <c r="DX79" s="251">
        <v>2</v>
      </c>
      <c r="DY79" s="251">
        <v>4</v>
      </c>
      <c r="DZ79" s="251">
        <v>3</v>
      </c>
      <c r="EA79" s="321">
        <v>0</v>
      </c>
      <c r="EB79" s="251">
        <v>0</v>
      </c>
      <c r="EC79" s="251">
        <v>0</v>
      </c>
      <c r="ED79" s="251">
        <v>0</v>
      </c>
      <c r="EE79" s="251">
        <v>0</v>
      </c>
      <c r="EF79" s="251">
        <v>3</v>
      </c>
      <c r="EG79" s="251">
        <v>3</v>
      </c>
      <c r="EH79" s="321">
        <v>3</v>
      </c>
      <c r="EI79" s="251">
        <v>0</v>
      </c>
      <c r="EJ79" s="251">
        <v>0</v>
      </c>
      <c r="EK79" s="251">
        <v>0</v>
      </c>
      <c r="EL79" s="251">
        <v>0</v>
      </c>
      <c r="EM79" s="251">
        <v>0</v>
      </c>
      <c r="EN79" s="251">
        <v>0</v>
      </c>
      <c r="EO79" s="321">
        <v>0</v>
      </c>
      <c r="EP79" s="251">
        <v>0</v>
      </c>
      <c r="EQ79" s="251">
        <v>0</v>
      </c>
      <c r="ER79" s="251">
        <v>1</v>
      </c>
      <c r="ES79" s="251">
        <v>0</v>
      </c>
      <c r="ET79" s="251">
        <v>1</v>
      </c>
      <c r="EU79" s="251">
        <v>0</v>
      </c>
      <c r="EV79" s="321">
        <v>3</v>
      </c>
      <c r="EW79" s="251">
        <v>0</v>
      </c>
      <c r="EX79" s="251">
        <v>0</v>
      </c>
      <c r="EY79" s="251">
        <v>1</v>
      </c>
      <c r="EZ79" s="251">
        <v>1</v>
      </c>
      <c r="FA79" s="251">
        <v>1</v>
      </c>
      <c r="FB79" s="251">
        <v>1</v>
      </c>
      <c r="FC79" s="321">
        <v>1</v>
      </c>
      <c r="FD79" s="251">
        <v>0</v>
      </c>
      <c r="FE79" s="251">
        <v>0</v>
      </c>
      <c r="FF79" s="251">
        <v>0</v>
      </c>
      <c r="FG79" s="251">
        <v>0</v>
      </c>
      <c r="FH79" s="251">
        <v>0</v>
      </c>
      <c r="FI79" s="251">
        <v>1</v>
      </c>
      <c r="FJ79" s="321">
        <v>0</v>
      </c>
      <c r="FK79" s="251">
        <v>0</v>
      </c>
      <c r="FL79" s="251">
        <v>0</v>
      </c>
      <c r="FM79" s="251">
        <v>0</v>
      </c>
      <c r="FN79" s="251">
        <v>3</v>
      </c>
      <c r="FO79" s="251">
        <v>3</v>
      </c>
      <c r="FP79" s="251">
        <v>0</v>
      </c>
      <c r="FQ79" s="321">
        <v>1</v>
      </c>
      <c r="FR79" s="251">
        <v>1</v>
      </c>
      <c r="FS79" s="251">
        <v>0</v>
      </c>
      <c r="FT79" s="251">
        <v>0</v>
      </c>
      <c r="FU79" s="251">
        <v>1</v>
      </c>
      <c r="FV79" s="251">
        <v>0</v>
      </c>
      <c r="FW79" s="251">
        <v>1</v>
      </c>
      <c r="FX79" s="321">
        <v>1</v>
      </c>
      <c r="FY79" s="251">
        <v>0</v>
      </c>
      <c r="FZ79" s="251">
        <v>1</v>
      </c>
      <c r="GA79" s="251">
        <v>1</v>
      </c>
      <c r="GB79" s="251">
        <v>0</v>
      </c>
      <c r="GC79" s="251">
        <v>1</v>
      </c>
      <c r="GD79" s="251">
        <v>1</v>
      </c>
      <c r="GE79" s="321">
        <v>1</v>
      </c>
      <c r="GF79" s="251">
        <v>0</v>
      </c>
      <c r="GG79" s="251">
        <v>1</v>
      </c>
      <c r="GH79" s="251">
        <v>0</v>
      </c>
      <c r="GI79" s="251">
        <v>1</v>
      </c>
      <c r="GJ79" s="251">
        <v>1</v>
      </c>
      <c r="GK79" s="251">
        <v>0</v>
      </c>
      <c r="GL79" s="321">
        <v>1</v>
      </c>
      <c r="GM79" s="251">
        <v>0</v>
      </c>
      <c r="GN79" s="251">
        <v>1</v>
      </c>
      <c r="GO79" s="251">
        <v>1</v>
      </c>
      <c r="GP79" s="251">
        <v>1</v>
      </c>
      <c r="GQ79" s="251">
        <v>1</v>
      </c>
      <c r="GR79" s="251">
        <v>1</v>
      </c>
      <c r="GS79" s="321">
        <v>1</v>
      </c>
      <c r="GT79" s="251">
        <v>1</v>
      </c>
      <c r="GU79" s="251">
        <v>1</v>
      </c>
      <c r="GV79" s="251">
        <v>1</v>
      </c>
      <c r="GW79" s="251">
        <v>1</v>
      </c>
      <c r="GX79" s="251">
        <v>1</v>
      </c>
      <c r="GY79" s="251">
        <v>1</v>
      </c>
      <c r="GZ79" s="321">
        <v>1</v>
      </c>
      <c r="HA79" s="251">
        <v>0</v>
      </c>
      <c r="HB79" s="251">
        <v>1</v>
      </c>
      <c r="HC79" s="251">
        <v>0</v>
      </c>
      <c r="HD79" s="251">
        <v>1</v>
      </c>
      <c r="HE79" s="251">
        <v>1</v>
      </c>
      <c r="HF79" s="251">
        <v>1</v>
      </c>
      <c r="HG79" s="251">
        <v>1</v>
      </c>
      <c r="HH79" s="251">
        <v>1</v>
      </c>
      <c r="HI79" s="251">
        <v>0</v>
      </c>
      <c r="HJ79" s="251">
        <v>0</v>
      </c>
      <c r="HK79" s="251">
        <v>0</v>
      </c>
      <c r="HL79" s="251">
        <v>1</v>
      </c>
      <c r="HM79" s="251">
        <v>0</v>
      </c>
      <c r="HN79" s="251">
        <v>1</v>
      </c>
      <c r="HO79" s="322">
        <v>0</v>
      </c>
      <c r="HP79" s="251">
        <v>1</v>
      </c>
      <c r="HQ79" s="251">
        <v>0</v>
      </c>
      <c r="HR79" s="251">
        <v>0</v>
      </c>
      <c r="HS79" s="251">
        <v>0</v>
      </c>
      <c r="HT79" s="251">
        <v>0</v>
      </c>
      <c r="HU79" s="321">
        <v>0</v>
      </c>
    </row>
    <row r="80" spans="1:229">
      <c r="A80" s="2">
        <f>T80*N80</f>
        <v>0</v>
      </c>
      <c r="B80" s="2">
        <f>U80*N80</f>
        <v>0</v>
      </c>
      <c r="C80" s="2">
        <f>V80*N80</f>
        <v>0</v>
      </c>
      <c r="D80" s="2">
        <f>W80*N80</f>
        <v>0</v>
      </c>
      <c r="E80" s="2">
        <f>X80*N80</f>
        <v>0</v>
      </c>
      <c r="F80" s="2">
        <f>Y80*N80</f>
        <v>0</v>
      </c>
      <c r="G80" s="2">
        <f>Z80*N80</f>
        <v>0</v>
      </c>
      <c r="H80" s="242">
        <f>N80</f>
        <v>2</v>
      </c>
      <c r="I80" s="242">
        <f>N80</f>
        <v>2</v>
      </c>
      <c r="J80" s="242">
        <f>N80</f>
        <v>2</v>
      </c>
      <c r="K80" s="242">
        <f>N80</f>
        <v>2</v>
      </c>
      <c r="L80" s="242">
        <f>N80</f>
        <v>2</v>
      </c>
      <c r="M80" s="242">
        <f>N80</f>
        <v>2</v>
      </c>
      <c r="N80" s="242">
        <v>2</v>
      </c>
      <c r="O80" s="100" t="s">
        <v>7650</v>
      </c>
      <c r="P80" s="179">
        <f>(SUM(T80:Z80))</f>
        <v>0</v>
      </c>
      <c r="Q80" s="4">
        <v>1</v>
      </c>
      <c r="R80" s="4">
        <v>1</v>
      </c>
      <c r="S80" s="179">
        <f>P80-Q80</f>
        <v>-1</v>
      </c>
      <c r="AA80" s="2">
        <v>0</v>
      </c>
      <c r="AB80" s="2">
        <v>0</v>
      </c>
      <c r="AC80" s="2">
        <v>0</v>
      </c>
      <c r="AD80" s="2">
        <v>0</v>
      </c>
      <c r="AE80" s="2">
        <v>0</v>
      </c>
      <c r="AF80" s="2">
        <v>0</v>
      </c>
      <c r="AG80" s="3">
        <v>0</v>
      </c>
      <c r="AH80" s="2">
        <v>0</v>
      </c>
      <c r="AI80" s="2">
        <v>0</v>
      </c>
      <c r="AJ80" s="2">
        <v>0</v>
      </c>
      <c r="AK80" s="2">
        <v>0</v>
      </c>
      <c r="AL80" s="2">
        <v>0</v>
      </c>
      <c r="AM80" s="2">
        <v>0</v>
      </c>
      <c r="AN80" s="3">
        <v>0</v>
      </c>
      <c r="AO80" s="2">
        <v>0</v>
      </c>
      <c r="AP80" s="2">
        <v>0</v>
      </c>
      <c r="AQ80" s="2">
        <v>0</v>
      </c>
      <c r="AR80" s="2">
        <v>0</v>
      </c>
      <c r="AS80" s="2">
        <v>0</v>
      </c>
      <c r="AT80" s="2">
        <v>0</v>
      </c>
      <c r="AU80" s="3">
        <v>0</v>
      </c>
      <c r="AV80" s="2">
        <v>0</v>
      </c>
      <c r="AW80" s="2">
        <v>0</v>
      </c>
      <c r="AX80" s="2">
        <v>1</v>
      </c>
      <c r="AY80" s="2">
        <v>0</v>
      </c>
      <c r="AZ80" s="2">
        <v>0</v>
      </c>
      <c r="BA80" s="2">
        <v>0</v>
      </c>
      <c r="BB80" s="3">
        <v>0</v>
      </c>
      <c r="BC80" s="2">
        <v>0</v>
      </c>
      <c r="BD80" s="2">
        <v>0</v>
      </c>
      <c r="BE80" s="2">
        <v>0</v>
      </c>
      <c r="BF80" s="2">
        <v>0</v>
      </c>
      <c r="BG80" s="2">
        <v>0</v>
      </c>
      <c r="BH80" s="2">
        <v>0</v>
      </c>
      <c r="BI80" s="3">
        <v>0</v>
      </c>
      <c r="BJ80" s="2">
        <v>0</v>
      </c>
      <c r="BK80" s="2">
        <v>0</v>
      </c>
      <c r="BL80" s="2">
        <v>0</v>
      </c>
      <c r="BM80" s="2">
        <v>0</v>
      </c>
      <c r="BN80" s="2">
        <v>0</v>
      </c>
      <c r="BO80" s="2">
        <v>0</v>
      </c>
      <c r="BP80" s="3">
        <v>0</v>
      </c>
      <c r="BQ80" s="2">
        <v>0</v>
      </c>
      <c r="BR80" s="2">
        <v>0</v>
      </c>
      <c r="BS80" s="2">
        <v>0</v>
      </c>
      <c r="BT80" s="2">
        <v>1</v>
      </c>
      <c r="BU80" s="2">
        <v>0</v>
      </c>
      <c r="BV80" s="2">
        <v>0</v>
      </c>
      <c r="BW80" s="3">
        <v>0</v>
      </c>
      <c r="BX80" s="2">
        <v>0</v>
      </c>
      <c r="BY80" s="2">
        <v>0</v>
      </c>
      <c r="BZ80" s="2">
        <v>0</v>
      </c>
      <c r="CA80" s="2">
        <v>0</v>
      </c>
      <c r="CB80" s="2">
        <v>0</v>
      </c>
      <c r="CC80" s="2">
        <v>0</v>
      </c>
      <c r="CD80" s="3">
        <v>0</v>
      </c>
      <c r="CE80" s="2">
        <v>0</v>
      </c>
      <c r="CF80" s="2">
        <v>0</v>
      </c>
      <c r="CG80" s="2">
        <v>0</v>
      </c>
      <c r="CH80" s="2">
        <v>0</v>
      </c>
      <c r="CI80" s="2">
        <v>0</v>
      </c>
      <c r="CJ80" s="2">
        <v>0</v>
      </c>
      <c r="CK80" s="3">
        <v>0</v>
      </c>
      <c r="CL80" s="2">
        <v>0</v>
      </c>
      <c r="CM80" s="2">
        <v>0</v>
      </c>
      <c r="CN80" s="2">
        <v>0</v>
      </c>
      <c r="CO80" s="2">
        <v>0</v>
      </c>
      <c r="CP80" s="2">
        <v>0</v>
      </c>
      <c r="CQ80" s="2">
        <v>0</v>
      </c>
      <c r="CR80" s="3">
        <v>0</v>
      </c>
      <c r="CS80" s="2">
        <v>0</v>
      </c>
      <c r="CT80" s="2">
        <v>0</v>
      </c>
      <c r="CU80" s="2">
        <v>0</v>
      </c>
      <c r="CV80" s="2">
        <v>0</v>
      </c>
      <c r="CW80" s="2">
        <v>0</v>
      </c>
      <c r="CX80" s="2">
        <v>0</v>
      </c>
      <c r="CY80" s="3">
        <v>0</v>
      </c>
      <c r="CZ80" s="2">
        <v>0</v>
      </c>
      <c r="DA80" s="2">
        <v>0</v>
      </c>
      <c r="DB80" s="2">
        <v>0</v>
      </c>
      <c r="DC80" s="2">
        <v>0</v>
      </c>
      <c r="DD80" s="2">
        <v>0</v>
      </c>
      <c r="DE80" s="2">
        <v>0</v>
      </c>
      <c r="DF80" s="3">
        <v>0</v>
      </c>
      <c r="DG80" s="2">
        <v>0</v>
      </c>
      <c r="DH80" s="2">
        <v>0</v>
      </c>
      <c r="DI80" s="2">
        <v>0</v>
      </c>
      <c r="DJ80" s="2">
        <v>0</v>
      </c>
      <c r="DK80" s="2">
        <v>0</v>
      </c>
      <c r="DL80" s="2">
        <v>1</v>
      </c>
      <c r="DM80" s="3">
        <v>0</v>
      </c>
      <c r="DN80" s="2">
        <v>0</v>
      </c>
      <c r="DO80" s="2">
        <v>0</v>
      </c>
      <c r="DP80" s="2">
        <v>0</v>
      </c>
      <c r="DQ80" s="2">
        <v>0</v>
      </c>
      <c r="DR80" s="2">
        <v>0</v>
      </c>
      <c r="DS80" s="2">
        <v>0</v>
      </c>
      <c r="DT80" s="3">
        <v>0</v>
      </c>
      <c r="DU80" s="2">
        <v>0</v>
      </c>
      <c r="DV80" s="2">
        <v>0</v>
      </c>
      <c r="DW80" s="2">
        <v>0</v>
      </c>
      <c r="DX80" s="2">
        <v>0</v>
      </c>
      <c r="DY80" s="2">
        <v>0</v>
      </c>
      <c r="DZ80" s="2">
        <v>0</v>
      </c>
      <c r="EA80" s="3">
        <v>0</v>
      </c>
      <c r="EB80" s="2">
        <v>0</v>
      </c>
      <c r="EC80" s="2">
        <v>0</v>
      </c>
      <c r="ED80" s="2">
        <v>0</v>
      </c>
      <c r="EE80" s="2">
        <v>0</v>
      </c>
      <c r="EF80" s="2">
        <v>0</v>
      </c>
      <c r="EG80" s="2">
        <v>0</v>
      </c>
      <c r="EH80" s="3">
        <v>0</v>
      </c>
      <c r="EI80" s="2">
        <v>0</v>
      </c>
      <c r="EJ80" s="2">
        <v>0</v>
      </c>
      <c r="EK80" s="2">
        <v>0</v>
      </c>
      <c r="EL80" s="2">
        <v>0</v>
      </c>
      <c r="EM80" s="2">
        <v>0</v>
      </c>
      <c r="EN80" s="2">
        <v>0</v>
      </c>
      <c r="EO80" s="3">
        <v>0</v>
      </c>
      <c r="EP80" s="2">
        <v>0</v>
      </c>
      <c r="EQ80" s="2">
        <v>0</v>
      </c>
      <c r="ER80" s="2">
        <v>0</v>
      </c>
      <c r="ES80" s="2">
        <v>0</v>
      </c>
      <c r="ET80" s="2">
        <v>0</v>
      </c>
      <c r="EU80" s="2">
        <v>0</v>
      </c>
      <c r="EV80" s="3">
        <v>0</v>
      </c>
      <c r="EW80" s="2">
        <v>0</v>
      </c>
      <c r="EX80" s="2">
        <v>0</v>
      </c>
      <c r="EY80" s="2">
        <v>0</v>
      </c>
      <c r="EZ80" s="2">
        <v>0</v>
      </c>
      <c r="FA80" s="2">
        <v>0</v>
      </c>
      <c r="FB80" s="2">
        <v>0</v>
      </c>
      <c r="FC80" s="3">
        <v>0</v>
      </c>
      <c r="FD80" s="2">
        <v>0</v>
      </c>
      <c r="FE80" s="2">
        <v>0</v>
      </c>
      <c r="FF80" s="2">
        <v>0</v>
      </c>
      <c r="FG80" s="2">
        <v>0</v>
      </c>
      <c r="FH80" s="2">
        <v>0</v>
      </c>
      <c r="FI80" s="2">
        <v>0</v>
      </c>
      <c r="FJ80" s="3">
        <v>0</v>
      </c>
      <c r="FK80" s="2">
        <v>0</v>
      </c>
      <c r="FL80" s="2">
        <v>0</v>
      </c>
      <c r="FM80" s="2">
        <v>0</v>
      </c>
      <c r="FN80" s="2">
        <v>0</v>
      </c>
      <c r="FO80" s="2">
        <v>0</v>
      </c>
      <c r="FP80" s="2">
        <v>0</v>
      </c>
      <c r="FQ80" s="3">
        <v>0</v>
      </c>
      <c r="FR80" s="2">
        <v>0</v>
      </c>
      <c r="FS80" s="2">
        <v>0</v>
      </c>
      <c r="FT80" s="2">
        <v>0</v>
      </c>
      <c r="FU80" s="2">
        <v>0</v>
      </c>
      <c r="FV80" s="2">
        <v>0</v>
      </c>
      <c r="FW80" s="2">
        <v>0</v>
      </c>
      <c r="FX80" s="3">
        <v>0</v>
      </c>
      <c r="FY80" s="2">
        <v>0</v>
      </c>
      <c r="FZ80" s="2">
        <v>0</v>
      </c>
      <c r="GA80" s="2">
        <v>0</v>
      </c>
      <c r="GB80" s="2">
        <v>0</v>
      </c>
      <c r="GC80" s="2">
        <v>0</v>
      </c>
      <c r="GD80" s="2">
        <v>0</v>
      </c>
      <c r="GE80" s="3">
        <v>0</v>
      </c>
      <c r="GF80" s="2">
        <v>0</v>
      </c>
      <c r="GG80" s="2">
        <v>0</v>
      </c>
      <c r="GH80" s="2">
        <v>0</v>
      </c>
      <c r="GI80" s="2">
        <v>0</v>
      </c>
      <c r="GJ80" s="2">
        <v>0</v>
      </c>
      <c r="GK80" s="2">
        <v>0</v>
      </c>
      <c r="GL80" s="3">
        <v>0</v>
      </c>
      <c r="GM80" s="2">
        <v>0</v>
      </c>
      <c r="GN80" s="2">
        <v>0</v>
      </c>
      <c r="GO80" s="2">
        <v>0</v>
      </c>
      <c r="GP80" s="2">
        <v>0</v>
      </c>
      <c r="GQ80" s="2">
        <v>0</v>
      </c>
      <c r="GR80" s="2">
        <v>0</v>
      </c>
      <c r="GS80" s="3">
        <v>0</v>
      </c>
      <c r="GT80" s="2">
        <v>0</v>
      </c>
      <c r="GU80" s="2">
        <v>0</v>
      </c>
      <c r="GV80" s="2">
        <v>0</v>
      </c>
      <c r="GW80" s="2">
        <v>0</v>
      </c>
      <c r="GX80" s="2">
        <v>0</v>
      </c>
      <c r="GY80" s="2">
        <v>0</v>
      </c>
      <c r="GZ80" s="3">
        <v>0</v>
      </c>
      <c r="HA80" s="2">
        <v>0</v>
      </c>
      <c r="HB80" s="2">
        <v>0</v>
      </c>
      <c r="HC80" s="2">
        <v>0</v>
      </c>
      <c r="HD80" s="2">
        <v>0</v>
      </c>
      <c r="HE80" s="2">
        <v>0</v>
      </c>
      <c r="HF80" s="2">
        <v>0</v>
      </c>
      <c r="HG80" s="2">
        <v>0</v>
      </c>
      <c r="HH80" s="2">
        <v>0</v>
      </c>
      <c r="HI80" s="2">
        <v>0</v>
      </c>
      <c r="HJ80" s="2">
        <v>0</v>
      </c>
      <c r="HK80" s="2">
        <v>0</v>
      </c>
      <c r="HL80" s="2">
        <v>0</v>
      </c>
      <c r="HM80" s="2">
        <v>0</v>
      </c>
      <c r="HN80" s="2">
        <v>0</v>
      </c>
      <c r="HO80" s="91">
        <v>0</v>
      </c>
      <c r="HP80" s="2">
        <v>0</v>
      </c>
      <c r="HQ80" s="2">
        <v>0</v>
      </c>
      <c r="HR80" s="2">
        <v>0</v>
      </c>
      <c r="HS80" s="2">
        <v>0</v>
      </c>
      <c r="HT80" s="2">
        <v>0</v>
      </c>
      <c r="HU80" s="3">
        <v>0</v>
      </c>
    </row>
    <row r="81" spans="1:229">
      <c r="A81" s="2">
        <f>T81*N81</f>
        <v>0</v>
      </c>
      <c r="B81" s="2">
        <f>U81*N81</f>
        <v>0</v>
      </c>
      <c r="C81" s="2">
        <f>V81*N81</f>
        <v>0</v>
      </c>
      <c r="D81" s="2">
        <f>W81*N81</f>
        <v>0</v>
      </c>
      <c r="E81" s="2">
        <f>X81*N81</f>
        <v>0</v>
      </c>
      <c r="F81" s="2">
        <f>Y81*N81</f>
        <v>0</v>
      </c>
      <c r="G81" s="2">
        <f>Z81*N81</f>
        <v>0</v>
      </c>
      <c r="H81" s="242">
        <f t="shared" si="199"/>
        <v>3</v>
      </c>
      <c r="I81" s="242">
        <f t="shared" si="200"/>
        <v>3</v>
      </c>
      <c r="J81" s="242">
        <f t="shared" si="201"/>
        <v>3</v>
      </c>
      <c r="K81" s="242">
        <f t="shared" si="202"/>
        <v>3</v>
      </c>
      <c r="L81" s="242">
        <f t="shared" si="203"/>
        <v>3</v>
      </c>
      <c r="M81" s="242">
        <f t="shared" si="204"/>
        <v>3</v>
      </c>
      <c r="N81" s="242">
        <v>3</v>
      </c>
      <c r="O81" s="100" t="s">
        <v>9233</v>
      </c>
      <c r="P81" s="179">
        <f>(SUM(T81:Z81))</f>
        <v>0</v>
      </c>
      <c r="Q81" s="4" t="s">
        <v>62</v>
      </c>
      <c r="R81" s="4">
        <v>1</v>
      </c>
      <c r="S81" s="179" t="s">
        <v>62</v>
      </c>
      <c r="AA81" s="2">
        <v>1</v>
      </c>
      <c r="AB81" s="2">
        <v>1</v>
      </c>
      <c r="AC81" s="2">
        <v>0</v>
      </c>
      <c r="AD81" s="2">
        <v>0</v>
      </c>
      <c r="AE81" s="2">
        <v>0</v>
      </c>
      <c r="AF81" s="2">
        <v>0</v>
      </c>
      <c r="AG81" s="3">
        <v>1</v>
      </c>
      <c r="AH81" s="2">
        <v>0</v>
      </c>
      <c r="AI81" s="2">
        <v>0</v>
      </c>
      <c r="AJ81" s="2">
        <v>0</v>
      </c>
      <c r="AK81" s="2">
        <v>1</v>
      </c>
      <c r="AL81" s="2">
        <v>1</v>
      </c>
      <c r="AM81" s="2">
        <v>0</v>
      </c>
      <c r="AN81" s="3">
        <v>0</v>
      </c>
      <c r="AO81" s="2">
        <v>0</v>
      </c>
      <c r="AP81" s="2">
        <v>0</v>
      </c>
      <c r="AQ81" s="2">
        <v>0</v>
      </c>
      <c r="AR81" s="2">
        <v>0</v>
      </c>
      <c r="AS81" s="2">
        <v>0</v>
      </c>
      <c r="AT81" s="2">
        <v>1</v>
      </c>
      <c r="AU81" s="3">
        <v>1</v>
      </c>
      <c r="AV81" s="2">
        <v>0</v>
      </c>
      <c r="AW81" s="2">
        <v>1</v>
      </c>
      <c r="AX81" s="2">
        <v>1</v>
      </c>
      <c r="AY81" s="2">
        <v>0</v>
      </c>
      <c r="AZ81" s="2">
        <v>0</v>
      </c>
      <c r="BA81" s="2">
        <v>0</v>
      </c>
      <c r="BB81" s="3">
        <v>1</v>
      </c>
      <c r="BC81" s="2">
        <v>0</v>
      </c>
      <c r="BD81" s="2">
        <v>0</v>
      </c>
      <c r="BE81" s="2">
        <v>0</v>
      </c>
      <c r="BF81" s="2">
        <v>0</v>
      </c>
      <c r="BG81" s="2">
        <v>0</v>
      </c>
      <c r="BH81" s="2">
        <v>0</v>
      </c>
      <c r="BI81" s="3">
        <v>1</v>
      </c>
      <c r="BJ81" s="2">
        <v>0</v>
      </c>
      <c r="BK81" s="2">
        <v>1</v>
      </c>
      <c r="BL81" s="2">
        <v>1</v>
      </c>
      <c r="BM81" s="2">
        <v>1</v>
      </c>
      <c r="BN81" s="2">
        <v>0</v>
      </c>
      <c r="BO81" s="2">
        <v>1</v>
      </c>
      <c r="BP81" s="3">
        <v>1</v>
      </c>
      <c r="BQ81" s="2">
        <v>1</v>
      </c>
      <c r="BR81" s="2">
        <v>0</v>
      </c>
      <c r="BS81" s="2">
        <v>0</v>
      </c>
      <c r="BT81" s="2">
        <v>1</v>
      </c>
      <c r="BU81" s="2">
        <v>0</v>
      </c>
      <c r="BV81" s="2">
        <v>0</v>
      </c>
      <c r="BW81" s="3">
        <v>1</v>
      </c>
      <c r="BX81" s="2">
        <v>0</v>
      </c>
      <c r="BY81" s="2">
        <v>0</v>
      </c>
      <c r="BZ81" s="2">
        <v>0</v>
      </c>
      <c r="CA81" s="2">
        <v>0</v>
      </c>
      <c r="CB81" s="2">
        <v>1</v>
      </c>
      <c r="CC81" s="2">
        <v>0</v>
      </c>
      <c r="CD81" s="3">
        <v>1</v>
      </c>
      <c r="CE81" s="2">
        <v>0</v>
      </c>
      <c r="CF81" s="2">
        <v>0</v>
      </c>
      <c r="CG81" s="2">
        <v>1</v>
      </c>
      <c r="CH81" s="2">
        <v>1</v>
      </c>
      <c r="CI81" s="2">
        <v>0</v>
      </c>
      <c r="CJ81" s="2">
        <v>0</v>
      </c>
      <c r="CK81" s="3">
        <v>0</v>
      </c>
      <c r="CL81" s="2">
        <v>0</v>
      </c>
      <c r="CM81" s="2">
        <v>0</v>
      </c>
      <c r="CN81" s="2">
        <v>0</v>
      </c>
      <c r="CO81" s="2">
        <v>1</v>
      </c>
      <c r="CP81" s="2">
        <v>1</v>
      </c>
      <c r="CQ81" s="2">
        <v>0</v>
      </c>
      <c r="CR81" s="3">
        <v>0</v>
      </c>
      <c r="CS81" s="2">
        <v>0</v>
      </c>
      <c r="CT81" s="2">
        <v>1</v>
      </c>
      <c r="CU81" s="2">
        <v>0</v>
      </c>
      <c r="CV81" s="2">
        <v>1</v>
      </c>
      <c r="CW81" s="2">
        <v>1</v>
      </c>
      <c r="CX81" s="2">
        <v>0</v>
      </c>
      <c r="CY81" s="3">
        <v>0</v>
      </c>
      <c r="CZ81" s="2">
        <v>0</v>
      </c>
      <c r="DA81" s="2">
        <v>0</v>
      </c>
      <c r="DB81" s="2">
        <v>0</v>
      </c>
      <c r="DC81" s="2">
        <v>1</v>
      </c>
      <c r="DD81" s="2">
        <v>0</v>
      </c>
      <c r="DE81" s="2">
        <v>0</v>
      </c>
      <c r="DF81" s="3">
        <v>0</v>
      </c>
      <c r="DG81" s="2">
        <v>0</v>
      </c>
      <c r="DH81" s="2">
        <v>0</v>
      </c>
      <c r="DI81" s="2">
        <v>0</v>
      </c>
      <c r="DJ81" s="2">
        <v>0</v>
      </c>
      <c r="DK81" s="2">
        <v>1</v>
      </c>
      <c r="DL81" s="2">
        <v>1</v>
      </c>
      <c r="DM81" s="3">
        <v>0</v>
      </c>
      <c r="DN81" s="2">
        <v>1</v>
      </c>
      <c r="DO81" s="2">
        <v>0</v>
      </c>
      <c r="DP81" s="2">
        <v>0</v>
      </c>
      <c r="DQ81" s="2">
        <v>0</v>
      </c>
      <c r="DR81" s="2">
        <v>0</v>
      </c>
      <c r="DS81" s="2">
        <v>0</v>
      </c>
      <c r="DT81" s="3">
        <v>0</v>
      </c>
      <c r="DU81" s="2">
        <v>0</v>
      </c>
      <c r="DV81" s="2">
        <v>0</v>
      </c>
      <c r="DW81" s="2">
        <v>2</v>
      </c>
      <c r="DX81" s="2">
        <v>1</v>
      </c>
      <c r="DY81" s="2">
        <v>0</v>
      </c>
      <c r="DZ81" s="2">
        <v>1</v>
      </c>
      <c r="EA81" s="3">
        <v>1</v>
      </c>
      <c r="EB81" s="2">
        <v>0</v>
      </c>
      <c r="EC81" s="2">
        <v>0</v>
      </c>
      <c r="ED81" s="2">
        <v>0</v>
      </c>
      <c r="EE81" s="2">
        <v>1</v>
      </c>
      <c r="EF81" s="2">
        <v>0</v>
      </c>
      <c r="EG81" s="2">
        <v>1</v>
      </c>
      <c r="EH81" s="3">
        <v>1</v>
      </c>
      <c r="EI81" s="2">
        <v>0</v>
      </c>
      <c r="EJ81" s="2">
        <v>0</v>
      </c>
      <c r="EK81" s="2">
        <v>0</v>
      </c>
      <c r="EL81" s="2">
        <v>0</v>
      </c>
      <c r="EM81" s="2">
        <v>1</v>
      </c>
      <c r="EN81" s="2">
        <v>0</v>
      </c>
      <c r="EO81" s="3">
        <v>1</v>
      </c>
      <c r="EP81" s="2">
        <v>1</v>
      </c>
      <c r="EQ81" s="2">
        <v>0</v>
      </c>
      <c r="ER81" s="2">
        <v>1</v>
      </c>
      <c r="ES81" s="2">
        <v>0</v>
      </c>
      <c r="ET81" s="2">
        <v>0</v>
      </c>
      <c r="EU81" s="2">
        <v>1</v>
      </c>
      <c r="EV81" s="3">
        <v>1</v>
      </c>
      <c r="EW81" s="2">
        <v>0</v>
      </c>
      <c r="EX81" s="2">
        <v>0</v>
      </c>
      <c r="EY81" s="2">
        <v>0</v>
      </c>
      <c r="EZ81" s="2">
        <v>0</v>
      </c>
      <c r="FA81" s="2">
        <v>0</v>
      </c>
      <c r="FB81" s="2">
        <v>0</v>
      </c>
      <c r="FC81" s="3">
        <v>0</v>
      </c>
      <c r="FD81" s="2">
        <v>0</v>
      </c>
      <c r="FE81" s="2">
        <v>0</v>
      </c>
      <c r="FF81" s="2">
        <v>0</v>
      </c>
      <c r="FG81" s="2">
        <v>0</v>
      </c>
      <c r="FH81" s="2">
        <v>0</v>
      </c>
      <c r="FI81" s="2">
        <v>0</v>
      </c>
      <c r="FJ81" s="3">
        <v>0</v>
      </c>
      <c r="FK81" s="2">
        <v>0</v>
      </c>
      <c r="FL81" s="2">
        <v>0</v>
      </c>
      <c r="FM81" s="2">
        <v>0</v>
      </c>
      <c r="FN81" s="2">
        <v>0</v>
      </c>
      <c r="FO81" s="2">
        <v>0</v>
      </c>
      <c r="FP81" s="2">
        <v>0</v>
      </c>
      <c r="FQ81" s="3">
        <v>0</v>
      </c>
      <c r="FR81" s="2">
        <v>0</v>
      </c>
      <c r="FS81" s="2">
        <v>0</v>
      </c>
      <c r="FT81" s="2">
        <v>0</v>
      </c>
      <c r="FU81" s="2">
        <v>0</v>
      </c>
      <c r="FV81" s="2">
        <v>0</v>
      </c>
      <c r="FW81" s="2">
        <v>0</v>
      </c>
      <c r="FX81" s="3">
        <v>0</v>
      </c>
      <c r="FY81" s="2">
        <v>0</v>
      </c>
      <c r="FZ81" s="2">
        <v>0</v>
      </c>
      <c r="GA81" s="2">
        <v>0</v>
      </c>
      <c r="GB81" s="2">
        <v>0</v>
      </c>
      <c r="GC81" s="2">
        <v>0</v>
      </c>
      <c r="GD81" s="2">
        <v>0</v>
      </c>
      <c r="GE81" s="3">
        <v>0</v>
      </c>
      <c r="GF81" s="2">
        <v>0</v>
      </c>
      <c r="GG81" s="2">
        <v>0</v>
      </c>
      <c r="GH81" s="2">
        <v>0</v>
      </c>
      <c r="GI81" s="2">
        <v>0</v>
      </c>
      <c r="GJ81" s="2">
        <v>0</v>
      </c>
      <c r="GK81" s="2">
        <v>0</v>
      </c>
      <c r="GL81" s="3">
        <v>0</v>
      </c>
      <c r="GM81" s="2">
        <v>0</v>
      </c>
      <c r="GN81" s="2">
        <v>0</v>
      </c>
      <c r="GO81" s="2">
        <v>0</v>
      </c>
      <c r="GP81" s="2">
        <v>0</v>
      </c>
      <c r="GQ81" s="2">
        <v>0</v>
      </c>
      <c r="GR81" s="2">
        <v>0</v>
      </c>
      <c r="GS81" s="3">
        <v>0</v>
      </c>
      <c r="GT81" s="2">
        <v>0</v>
      </c>
      <c r="GU81" s="2">
        <v>0</v>
      </c>
      <c r="GV81" s="2">
        <v>0</v>
      </c>
      <c r="GW81" s="2">
        <v>0</v>
      </c>
      <c r="GX81" s="2">
        <v>0</v>
      </c>
      <c r="GY81" s="2">
        <v>0</v>
      </c>
      <c r="GZ81" s="3">
        <v>0</v>
      </c>
      <c r="HA81" s="2">
        <v>0</v>
      </c>
      <c r="HB81" s="2">
        <v>0</v>
      </c>
      <c r="HC81" s="2">
        <v>0</v>
      </c>
      <c r="HD81" s="2">
        <v>0</v>
      </c>
      <c r="HE81" s="2">
        <v>0</v>
      </c>
      <c r="HF81" s="2">
        <v>0</v>
      </c>
      <c r="HG81" s="2">
        <v>0</v>
      </c>
      <c r="HH81" s="2">
        <v>0</v>
      </c>
      <c r="HI81" s="2">
        <v>0</v>
      </c>
      <c r="HJ81" s="2">
        <v>0</v>
      </c>
      <c r="HK81" s="2">
        <v>0</v>
      </c>
      <c r="HL81" s="2">
        <v>0</v>
      </c>
      <c r="HM81" s="2">
        <v>0</v>
      </c>
      <c r="HN81" s="2">
        <v>0</v>
      </c>
      <c r="HO81" s="91">
        <v>0</v>
      </c>
      <c r="HP81" s="2">
        <v>0</v>
      </c>
      <c r="HQ81" s="2">
        <v>0</v>
      </c>
      <c r="HR81" s="2">
        <v>0</v>
      </c>
      <c r="HS81" s="2">
        <v>0</v>
      </c>
      <c r="HT81" s="2">
        <v>0</v>
      </c>
      <c r="HU81" s="3">
        <v>0</v>
      </c>
    </row>
    <row r="82" spans="1:229">
      <c r="A82" s="2">
        <f t="shared" si="184"/>
        <v>0</v>
      </c>
      <c r="B82" s="2">
        <f t="shared" si="185"/>
        <v>0</v>
      </c>
      <c r="C82" s="2">
        <f t="shared" si="186"/>
        <v>0</v>
      </c>
      <c r="D82" s="2">
        <f t="shared" si="187"/>
        <v>0</v>
      </c>
      <c r="E82" s="2">
        <f t="shared" si="188"/>
        <v>0</v>
      </c>
      <c r="F82" s="2">
        <f t="shared" si="189"/>
        <v>0</v>
      </c>
      <c r="G82" s="2">
        <f t="shared" si="190"/>
        <v>0</v>
      </c>
      <c r="H82" s="242">
        <f t="shared" si="191"/>
        <v>0.5</v>
      </c>
      <c r="I82" s="242">
        <f t="shared" si="192"/>
        <v>0.5</v>
      </c>
      <c r="J82" s="242">
        <f t="shared" si="193"/>
        <v>0.5</v>
      </c>
      <c r="K82" s="242">
        <f t="shared" si="194"/>
        <v>0.5</v>
      </c>
      <c r="L82" s="242">
        <f t="shared" si="195"/>
        <v>0.5</v>
      </c>
      <c r="M82" s="242">
        <f t="shared" si="196"/>
        <v>0.5</v>
      </c>
      <c r="N82" s="242">
        <v>0.5</v>
      </c>
      <c r="O82" s="100" t="s">
        <v>1975</v>
      </c>
      <c r="P82" s="179">
        <f t="shared" si="197"/>
        <v>0</v>
      </c>
      <c r="Q82" s="4">
        <f>R82*5</f>
        <v>5</v>
      </c>
      <c r="R82" s="4">
        <v>1</v>
      </c>
      <c r="S82" s="179">
        <f t="shared" si="198"/>
        <v>-5</v>
      </c>
      <c r="AA82" s="2">
        <v>0</v>
      </c>
      <c r="AB82" s="2">
        <v>0</v>
      </c>
      <c r="AC82" s="2">
        <v>0</v>
      </c>
      <c r="AD82" s="2">
        <v>0</v>
      </c>
      <c r="AE82" s="2">
        <v>0</v>
      </c>
      <c r="AF82" s="2">
        <v>0</v>
      </c>
      <c r="AG82" s="3">
        <v>0</v>
      </c>
      <c r="AH82" s="2">
        <v>0</v>
      </c>
      <c r="AI82" s="2">
        <v>0</v>
      </c>
      <c r="AJ82" s="2">
        <v>0</v>
      </c>
      <c r="AK82" s="2">
        <v>0</v>
      </c>
      <c r="AL82" s="2">
        <v>0</v>
      </c>
      <c r="AM82" s="2">
        <v>0</v>
      </c>
      <c r="AN82" s="3">
        <v>0</v>
      </c>
      <c r="AO82" s="2">
        <v>0</v>
      </c>
      <c r="AP82" s="2">
        <v>0</v>
      </c>
      <c r="AQ82" s="2">
        <v>0</v>
      </c>
      <c r="AR82" s="2">
        <v>0</v>
      </c>
      <c r="AS82" s="2">
        <v>1</v>
      </c>
      <c r="AT82" s="2">
        <v>1</v>
      </c>
      <c r="AU82" s="3">
        <v>1</v>
      </c>
      <c r="AV82" s="2">
        <v>0</v>
      </c>
      <c r="AW82" s="2">
        <v>0</v>
      </c>
      <c r="AX82" s="2">
        <v>0</v>
      </c>
      <c r="AY82" s="2">
        <v>1</v>
      </c>
      <c r="AZ82" s="2">
        <v>0</v>
      </c>
      <c r="BA82" s="2">
        <v>1</v>
      </c>
      <c r="BB82" s="3">
        <v>1</v>
      </c>
      <c r="BC82" s="2">
        <v>0</v>
      </c>
      <c r="BD82" s="2">
        <v>0</v>
      </c>
      <c r="BE82" s="2">
        <v>0</v>
      </c>
      <c r="BF82" s="2">
        <v>0</v>
      </c>
      <c r="BG82" s="2">
        <v>1</v>
      </c>
      <c r="BH82" s="2">
        <v>1</v>
      </c>
      <c r="BI82" s="3">
        <v>1</v>
      </c>
      <c r="BJ82" s="2">
        <v>0</v>
      </c>
      <c r="BK82" s="2">
        <v>0</v>
      </c>
      <c r="BL82" s="2">
        <v>0</v>
      </c>
      <c r="BM82" s="2">
        <v>0</v>
      </c>
      <c r="BN82" s="2">
        <v>1</v>
      </c>
      <c r="BO82" s="2">
        <v>2</v>
      </c>
      <c r="BP82" s="3">
        <v>1</v>
      </c>
      <c r="BQ82" s="2">
        <v>0</v>
      </c>
      <c r="BR82" s="2">
        <v>0</v>
      </c>
      <c r="BS82" s="2">
        <v>0</v>
      </c>
      <c r="BT82" s="2">
        <v>1</v>
      </c>
      <c r="BU82" s="2">
        <v>2</v>
      </c>
      <c r="BV82" s="2">
        <v>1</v>
      </c>
      <c r="BW82" s="3">
        <v>0</v>
      </c>
      <c r="BX82" s="2">
        <v>0</v>
      </c>
      <c r="BY82" s="2">
        <v>0</v>
      </c>
      <c r="BZ82" s="2">
        <v>0</v>
      </c>
      <c r="CA82" s="2">
        <v>0</v>
      </c>
      <c r="CB82" s="2">
        <v>0</v>
      </c>
      <c r="CC82" s="2">
        <v>0</v>
      </c>
      <c r="CD82" s="3">
        <v>1</v>
      </c>
      <c r="CE82" s="2">
        <v>1</v>
      </c>
      <c r="CF82" s="2">
        <v>1</v>
      </c>
      <c r="CG82" s="2">
        <v>1</v>
      </c>
      <c r="CH82" s="2">
        <v>1</v>
      </c>
      <c r="CI82" s="2">
        <v>1</v>
      </c>
      <c r="CJ82" s="2">
        <v>0</v>
      </c>
      <c r="CK82" s="3">
        <v>0</v>
      </c>
      <c r="CL82" s="2">
        <v>0</v>
      </c>
      <c r="CM82" s="2">
        <v>0</v>
      </c>
      <c r="CN82" s="2">
        <v>0</v>
      </c>
      <c r="CO82" s="2">
        <v>1</v>
      </c>
      <c r="CP82" s="2">
        <v>0</v>
      </c>
      <c r="CQ82" s="2">
        <v>1</v>
      </c>
      <c r="CR82" s="3">
        <v>1</v>
      </c>
      <c r="CS82" s="2">
        <v>1</v>
      </c>
      <c r="CT82" s="2">
        <v>0</v>
      </c>
      <c r="CU82" s="2">
        <v>0</v>
      </c>
      <c r="CV82" s="2">
        <v>0</v>
      </c>
      <c r="CW82" s="2">
        <v>1</v>
      </c>
      <c r="CX82" s="2">
        <v>1</v>
      </c>
      <c r="CY82" s="3">
        <v>0</v>
      </c>
      <c r="CZ82" s="2">
        <v>0</v>
      </c>
      <c r="DA82" s="2">
        <v>0</v>
      </c>
      <c r="DB82" s="2">
        <v>0</v>
      </c>
      <c r="DC82" s="2">
        <v>1</v>
      </c>
      <c r="DD82" s="2">
        <v>0</v>
      </c>
      <c r="DE82" s="2">
        <v>0</v>
      </c>
      <c r="DF82" s="3">
        <v>0</v>
      </c>
      <c r="DG82" s="2">
        <v>0</v>
      </c>
      <c r="DH82" s="2">
        <v>0</v>
      </c>
      <c r="DI82" s="2">
        <v>0</v>
      </c>
      <c r="DJ82" s="2">
        <v>0</v>
      </c>
      <c r="DK82" s="2">
        <v>1</v>
      </c>
      <c r="DL82" s="2">
        <v>1</v>
      </c>
      <c r="DM82" s="3">
        <v>1</v>
      </c>
      <c r="DN82" s="2">
        <v>0</v>
      </c>
      <c r="DO82" s="2">
        <v>0</v>
      </c>
      <c r="DP82" s="2">
        <v>1</v>
      </c>
      <c r="DQ82" s="2">
        <v>1</v>
      </c>
      <c r="DR82" s="2">
        <v>1</v>
      </c>
      <c r="DS82" s="2">
        <v>1</v>
      </c>
      <c r="DT82" s="3">
        <v>1</v>
      </c>
      <c r="DU82" s="2">
        <v>1</v>
      </c>
      <c r="DV82" s="2">
        <v>0</v>
      </c>
      <c r="DW82" s="2">
        <v>0</v>
      </c>
      <c r="DX82" s="2">
        <v>1</v>
      </c>
      <c r="DY82" s="2">
        <v>1</v>
      </c>
      <c r="DZ82" s="2">
        <v>1</v>
      </c>
      <c r="EA82" s="3">
        <v>1</v>
      </c>
      <c r="EB82" s="2">
        <v>1</v>
      </c>
      <c r="EC82" s="2">
        <v>1</v>
      </c>
      <c r="ED82" s="2">
        <v>0</v>
      </c>
      <c r="EE82" s="2">
        <v>0</v>
      </c>
      <c r="EF82" s="2">
        <v>0</v>
      </c>
      <c r="EG82" s="2">
        <v>1</v>
      </c>
      <c r="EH82" s="3">
        <v>1</v>
      </c>
      <c r="EI82" s="2">
        <v>0</v>
      </c>
      <c r="EJ82" s="2">
        <v>0</v>
      </c>
      <c r="EK82" s="2">
        <v>0</v>
      </c>
      <c r="EL82" s="2">
        <v>0</v>
      </c>
      <c r="EM82" s="2">
        <v>1</v>
      </c>
      <c r="EN82" s="2">
        <v>1</v>
      </c>
      <c r="EO82" s="3">
        <v>1</v>
      </c>
      <c r="EP82" s="2">
        <v>0</v>
      </c>
      <c r="EQ82" s="2">
        <v>1</v>
      </c>
      <c r="ER82" s="2">
        <v>0</v>
      </c>
      <c r="ES82" s="2">
        <v>0</v>
      </c>
      <c r="ET82" s="2">
        <v>0</v>
      </c>
      <c r="EU82" s="2">
        <v>1</v>
      </c>
      <c r="EV82" s="3">
        <v>1</v>
      </c>
      <c r="EW82" s="2">
        <v>0</v>
      </c>
      <c r="EX82" s="2">
        <v>0</v>
      </c>
      <c r="EY82" s="2">
        <v>0</v>
      </c>
      <c r="EZ82" s="2">
        <v>0</v>
      </c>
      <c r="FA82" s="2">
        <v>1</v>
      </c>
      <c r="FB82" s="2">
        <v>0</v>
      </c>
      <c r="FC82" s="3">
        <v>0</v>
      </c>
      <c r="FD82" s="2">
        <v>0</v>
      </c>
      <c r="FE82" s="2">
        <v>0</v>
      </c>
      <c r="FF82" s="2">
        <v>0</v>
      </c>
      <c r="FG82" s="2">
        <v>0</v>
      </c>
      <c r="FH82" s="2">
        <v>0</v>
      </c>
      <c r="FI82" s="2">
        <v>1</v>
      </c>
      <c r="FJ82" s="3">
        <v>1</v>
      </c>
      <c r="FK82" s="2">
        <v>1</v>
      </c>
      <c r="FL82" s="2">
        <v>1</v>
      </c>
      <c r="FM82" s="2">
        <v>1</v>
      </c>
      <c r="FN82" s="2">
        <v>1</v>
      </c>
      <c r="FO82" s="2">
        <v>1</v>
      </c>
      <c r="FP82" s="2">
        <v>1</v>
      </c>
      <c r="FQ82" s="3">
        <v>1</v>
      </c>
      <c r="FR82" s="2">
        <v>2</v>
      </c>
      <c r="FS82" s="2">
        <v>0</v>
      </c>
      <c r="FT82" s="2">
        <v>0</v>
      </c>
      <c r="FU82" s="2">
        <v>1</v>
      </c>
      <c r="FV82" s="2">
        <v>1</v>
      </c>
      <c r="FW82" s="2">
        <v>1</v>
      </c>
      <c r="FX82" s="3">
        <v>1</v>
      </c>
      <c r="FY82" s="2">
        <v>1</v>
      </c>
      <c r="FZ82" s="2">
        <v>1</v>
      </c>
      <c r="GA82" s="2">
        <v>1</v>
      </c>
      <c r="GB82" s="2">
        <v>1</v>
      </c>
      <c r="GC82" s="2">
        <v>1</v>
      </c>
      <c r="GD82" s="2">
        <v>1</v>
      </c>
      <c r="GE82" s="3">
        <v>1</v>
      </c>
      <c r="GF82" s="2">
        <v>0</v>
      </c>
      <c r="GG82" s="2">
        <v>0</v>
      </c>
      <c r="GH82" s="2">
        <v>0</v>
      </c>
      <c r="GI82" s="2">
        <v>0</v>
      </c>
      <c r="GJ82" s="2">
        <v>0</v>
      </c>
      <c r="GK82" s="2">
        <v>0</v>
      </c>
      <c r="GL82" s="3">
        <v>0</v>
      </c>
      <c r="GM82" s="2">
        <v>0</v>
      </c>
      <c r="GN82" s="2">
        <v>0</v>
      </c>
      <c r="GO82" s="2">
        <v>0</v>
      </c>
      <c r="GP82" s="2">
        <v>0</v>
      </c>
      <c r="GQ82" s="2">
        <v>0</v>
      </c>
      <c r="GR82" s="2">
        <v>0</v>
      </c>
      <c r="GS82" s="3">
        <v>0</v>
      </c>
      <c r="GT82" s="2">
        <v>0</v>
      </c>
      <c r="GU82" s="2">
        <v>0</v>
      </c>
      <c r="GV82" s="2">
        <v>0</v>
      </c>
      <c r="GW82" s="2">
        <v>0</v>
      </c>
      <c r="GX82" s="2">
        <v>0</v>
      </c>
      <c r="GY82" s="2">
        <v>0</v>
      </c>
      <c r="GZ82" s="3">
        <v>0</v>
      </c>
      <c r="HA82" s="2">
        <v>0</v>
      </c>
      <c r="HB82" s="2">
        <v>0</v>
      </c>
      <c r="HC82" s="2">
        <v>0</v>
      </c>
      <c r="HD82" s="2">
        <v>0</v>
      </c>
      <c r="HE82" s="2">
        <v>0</v>
      </c>
      <c r="HF82" s="2">
        <v>0</v>
      </c>
      <c r="HG82" s="2">
        <v>0</v>
      </c>
      <c r="HH82" s="2">
        <v>0</v>
      </c>
      <c r="HI82" s="2">
        <v>0</v>
      </c>
      <c r="HJ82" s="2">
        <v>0</v>
      </c>
      <c r="HK82" s="2">
        <v>0</v>
      </c>
      <c r="HL82" s="2">
        <v>0</v>
      </c>
      <c r="HM82" s="2">
        <v>0</v>
      </c>
      <c r="HN82" s="2">
        <v>0</v>
      </c>
      <c r="HO82" s="91">
        <v>0</v>
      </c>
      <c r="HP82" s="2">
        <v>0</v>
      </c>
      <c r="HQ82" s="2">
        <v>0</v>
      </c>
      <c r="HR82" s="2">
        <v>0</v>
      </c>
      <c r="HS82" s="2">
        <v>0</v>
      </c>
      <c r="HT82" s="2">
        <v>0</v>
      </c>
      <c r="HU82" s="3">
        <v>0</v>
      </c>
    </row>
    <row r="83" spans="1:229">
      <c r="A83" s="2">
        <f>T83*N83</f>
        <v>0</v>
      </c>
      <c r="B83" s="2">
        <f>U83*N83</f>
        <v>0</v>
      </c>
      <c r="C83" s="2">
        <f>V83*N83</f>
        <v>0</v>
      </c>
      <c r="D83" s="2">
        <f>W83*N83</f>
        <v>0</v>
      </c>
      <c r="E83" s="2">
        <f>X83*N83</f>
        <v>0</v>
      </c>
      <c r="F83" s="2">
        <f>Y83*N83</f>
        <v>0</v>
      </c>
      <c r="G83" s="2">
        <f>Z83*N83</f>
        <v>0</v>
      </c>
      <c r="H83" s="242">
        <f>N83</f>
        <v>0.5</v>
      </c>
      <c r="I83" s="242">
        <f>N83</f>
        <v>0.5</v>
      </c>
      <c r="J83" s="242">
        <f>N83</f>
        <v>0.5</v>
      </c>
      <c r="K83" s="242">
        <f>N83</f>
        <v>0.5</v>
      </c>
      <c r="L83" s="242">
        <f>N83</f>
        <v>0.5</v>
      </c>
      <c r="M83" s="242">
        <f>N83</f>
        <v>0.5</v>
      </c>
      <c r="N83" s="242">
        <v>0.5</v>
      </c>
      <c r="O83" s="100" t="s">
        <v>7630</v>
      </c>
      <c r="P83" s="179">
        <f>(SUM(T83:Z83))</f>
        <v>0</v>
      </c>
      <c r="Q83" s="4">
        <f>R83*5</f>
        <v>5</v>
      </c>
      <c r="R83" s="4">
        <v>1</v>
      </c>
      <c r="S83" s="179">
        <f>P83-Q83</f>
        <v>-5</v>
      </c>
      <c r="AA83" s="2">
        <v>1</v>
      </c>
      <c r="AB83" s="2">
        <v>0</v>
      </c>
      <c r="AC83" s="2">
        <v>1</v>
      </c>
      <c r="AD83" s="2">
        <v>1</v>
      </c>
      <c r="AE83" s="2">
        <v>1</v>
      </c>
      <c r="AF83" s="2">
        <v>0</v>
      </c>
      <c r="AG83" s="3">
        <v>1</v>
      </c>
      <c r="AH83" s="2">
        <v>0</v>
      </c>
      <c r="AI83" s="2">
        <v>0</v>
      </c>
      <c r="AJ83" s="2">
        <v>0</v>
      </c>
      <c r="AK83" s="2">
        <v>0</v>
      </c>
      <c r="AL83" s="2">
        <v>1</v>
      </c>
      <c r="AM83" s="2">
        <v>0</v>
      </c>
      <c r="AN83" s="3">
        <v>1</v>
      </c>
      <c r="AO83" s="2">
        <v>0</v>
      </c>
      <c r="AP83" s="2">
        <v>0</v>
      </c>
      <c r="AQ83" s="2">
        <v>0</v>
      </c>
      <c r="AR83" s="2">
        <v>1</v>
      </c>
      <c r="AS83" s="2">
        <v>0</v>
      </c>
      <c r="AT83" s="2">
        <v>1</v>
      </c>
      <c r="AU83" s="3">
        <v>0</v>
      </c>
      <c r="AV83" s="2">
        <v>1</v>
      </c>
      <c r="AW83" s="2">
        <v>0</v>
      </c>
      <c r="AX83" s="2">
        <v>1</v>
      </c>
      <c r="AY83" s="2">
        <v>1</v>
      </c>
      <c r="AZ83" s="2">
        <v>0</v>
      </c>
      <c r="BA83" s="2">
        <v>1</v>
      </c>
      <c r="BB83" s="3">
        <v>0</v>
      </c>
      <c r="BC83" s="2">
        <v>1</v>
      </c>
      <c r="BD83" s="2">
        <v>0</v>
      </c>
      <c r="BE83" s="2">
        <v>1</v>
      </c>
      <c r="BF83" s="2">
        <v>0</v>
      </c>
      <c r="BG83" s="2">
        <v>1</v>
      </c>
      <c r="BH83" s="2">
        <v>0</v>
      </c>
      <c r="BI83" s="3">
        <v>1</v>
      </c>
      <c r="BJ83" s="2">
        <v>1</v>
      </c>
      <c r="BK83" s="2">
        <v>1</v>
      </c>
      <c r="BL83" s="2">
        <v>1</v>
      </c>
      <c r="BM83" s="2">
        <v>0</v>
      </c>
      <c r="BN83" s="2">
        <v>1</v>
      </c>
      <c r="BO83" s="2">
        <v>1</v>
      </c>
      <c r="BP83" s="3">
        <v>1</v>
      </c>
      <c r="BQ83" s="2">
        <v>0</v>
      </c>
      <c r="BR83" s="2">
        <v>1</v>
      </c>
      <c r="BS83" s="2">
        <v>1</v>
      </c>
      <c r="BT83" s="2">
        <v>1</v>
      </c>
      <c r="BU83" s="2">
        <v>1</v>
      </c>
      <c r="BV83" s="2">
        <v>1</v>
      </c>
      <c r="BW83" s="3">
        <v>1</v>
      </c>
      <c r="BX83" s="2">
        <v>0</v>
      </c>
      <c r="BY83" s="2">
        <v>0</v>
      </c>
      <c r="BZ83" s="2">
        <v>0</v>
      </c>
      <c r="CA83" s="2">
        <v>0</v>
      </c>
      <c r="CB83" s="2">
        <v>0</v>
      </c>
      <c r="CC83" s="2">
        <v>0.5</v>
      </c>
      <c r="CD83" s="3">
        <v>1</v>
      </c>
      <c r="CE83" s="2">
        <v>1</v>
      </c>
      <c r="CF83" s="2">
        <v>1</v>
      </c>
      <c r="CG83" s="2">
        <v>1</v>
      </c>
      <c r="CH83" s="2">
        <v>0</v>
      </c>
      <c r="CI83" s="2">
        <v>1</v>
      </c>
      <c r="CJ83" s="2">
        <v>0</v>
      </c>
      <c r="CK83" s="3">
        <v>0</v>
      </c>
      <c r="CL83" s="2">
        <v>0</v>
      </c>
      <c r="CM83" s="2">
        <v>0</v>
      </c>
      <c r="CN83" s="2">
        <v>0</v>
      </c>
      <c r="CO83" s="2">
        <v>1</v>
      </c>
      <c r="CP83" s="2">
        <v>0</v>
      </c>
      <c r="CQ83" s="2">
        <v>1</v>
      </c>
      <c r="CR83" s="3">
        <v>1</v>
      </c>
      <c r="CS83" s="2">
        <v>1</v>
      </c>
      <c r="CT83" s="2">
        <v>1</v>
      </c>
      <c r="CU83" s="2">
        <v>1</v>
      </c>
      <c r="CV83" s="2">
        <v>1</v>
      </c>
      <c r="CW83" s="2">
        <v>1.5</v>
      </c>
      <c r="CX83" s="2">
        <v>2</v>
      </c>
      <c r="CY83" s="3">
        <v>0</v>
      </c>
      <c r="CZ83" s="2">
        <v>0</v>
      </c>
      <c r="DA83" s="2">
        <v>0</v>
      </c>
      <c r="DB83" s="2">
        <v>1</v>
      </c>
      <c r="DC83" s="2">
        <v>0</v>
      </c>
      <c r="DD83" s="2">
        <v>1</v>
      </c>
      <c r="DE83" s="2">
        <v>1</v>
      </c>
      <c r="DF83" s="3">
        <v>1</v>
      </c>
      <c r="DG83" s="2">
        <v>0</v>
      </c>
      <c r="DH83" s="2">
        <v>0</v>
      </c>
      <c r="DI83" s="2">
        <v>0</v>
      </c>
      <c r="DJ83" s="2">
        <v>0</v>
      </c>
      <c r="DK83" s="2">
        <v>0</v>
      </c>
      <c r="DL83" s="2">
        <v>0</v>
      </c>
      <c r="DM83" s="3">
        <v>1</v>
      </c>
      <c r="DN83" s="2">
        <v>0</v>
      </c>
      <c r="DO83" s="2">
        <v>1</v>
      </c>
      <c r="DP83" s="2">
        <v>0</v>
      </c>
      <c r="DQ83" s="2">
        <v>0</v>
      </c>
      <c r="DR83" s="2">
        <v>1</v>
      </c>
      <c r="DS83" s="2">
        <v>1</v>
      </c>
      <c r="DT83" s="3">
        <v>1</v>
      </c>
      <c r="DU83" s="2">
        <v>1</v>
      </c>
      <c r="DV83" s="2">
        <v>0</v>
      </c>
      <c r="DW83" s="2">
        <v>0</v>
      </c>
      <c r="DX83" s="2">
        <v>1</v>
      </c>
      <c r="DY83" s="2">
        <v>1</v>
      </c>
      <c r="DZ83" s="2">
        <v>1</v>
      </c>
      <c r="EA83" s="3">
        <v>0</v>
      </c>
      <c r="EB83" s="2">
        <v>0</v>
      </c>
      <c r="EC83" s="2">
        <v>1</v>
      </c>
      <c r="ED83" s="2">
        <v>0</v>
      </c>
      <c r="EE83" s="2">
        <v>0</v>
      </c>
      <c r="EF83" s="2">
        <v>1</v>
      </c>
      <c r="EG83" s="2">
        <v>0</v>
      </c>
      <c r="EH83" s="3">
        <v>1</v>
      </c>
      <c r="EI83" s="2">
        <v>0</v>
      </c>
      <c r="EJ83" s="2">
        <v>0</v>
      </c>
      <c r="EK83" s="2">
        <v>0</v>
      </c>
      <c r="EL83" s="2">
        <v>0</v>
      </c>
      <c r="EM83" s="2">
        <v>1</v>
      </c>
      <c r="EN83" s="2">
        <v>0</v>
      </c>
      <c r="EO83" s="3">
        <v>1</v>
      </c>
      <c r="EP83" s="2">
        <v>1</v>
      </c>
      <c r="EQ83" s="2">
        <v>0</v>
      </c>
      <c r="ER83" s="2">
        <v>1</v>
      </c>
      <c r="ES83" s="2">
        <v>0</v>
      </c>
      <c r="ET83" s="2">
        <v>1</v>
      </c>
      <c r="EU83" s="2">
        <v>1</v>
      </c>
      <c r="EV83" s="3">
        <v>0</v>
      </c>
      <c r="EW83" s="2">
        <v>0</v>
      </c>
      <c r="EX83" s="2">
        <v>0</v>
      </c>
      <c r="EY83" s="2">
        <v>1</v>
      </c>
      <c r="EZ83" s="2">
        <v>0</v>
      </c>
      <c r="FA83" s="2">
        <v>1</v>
      </c>
      <c r="FB83" s="2">
        <v>0</v>
      </c>
      <c r="FC83" s="3">
        <v>1</v>
      </c>
      <c r="FD83" s="2">
        <v>0</v>
      </c>
      <c r="FE83" s="2">
        <v>0</v>
      </c>
      <c r="FF83" s="2">
        <v>0</v>
      </c>
      <c r="FG83" s="2">
        <v>0</v>
      </c>
      <c r="FH83" s="2">
        <v>0</v>
      </c>
      <c r="FI83" s="2">
        <v>1</v>
      </c>
      <c r="FJ83" s="3">
        <v>0</v>
      </c>
      <c r="FK83" s="2">
        <v>1</v>
      </c>
      <c r="FL83" s="2">
        <v>1</v>
      </c>
      <c r="FM83" s="2">
        <v>1</v>
      </c>
      <c r="FN83" s="2">
        <v>1</v>
      </c>
      <c r="FO83" s="2">
        <v>0</v>
      </c>
      <c r="FP83" s="2">
        <v>1</v>
      </c>
      <c r="FQ83" s="3">
        <v>1</v>
      </c>
      <c r="FR83" s="2">
        <v>1</v>
      </c>
      <c r="FS83" s="2">
        <v>1</v>
      </c>
      <c r="FT83" s="2">
        <v>1</v>
      </c>
      <c r="FU83" s="2">
        <v>0</v>
      </c>
      <c r="FV83" s="2">
        <v>1</v>
      </c>
      <c r="FW83" s="2">
        <v>1</v>
      </c>
      <c r="FX83" s="3">
        <v>1</v>
      </c>
      <c r="FY83" s="2">
        <v>1</v>
      </c>
      <c r="FZ83" s="2">
        <v>25</v>
      </c>
      <c r="GA83" s="2">
        <v>15</v>
      </c>
      <c r="GB83" s="2">
        <v>20</v>
      </c>
      <c r="GC83" s="2">
        <v>10</v>
      </c>
      <c r="GD83" s="2">
        <v>20</v>
      </c>
      <c r="GE83" s="3">
        <v>8</v>
      </c>
      <c r="GF83" s="2">
        <v>25</v>
      </c>
      <c r="GG83" s="2">
        <v>0</v>
      </c>
      <c r="GH83" s="2">
        <v>25</v>
      </c>
      <c r="GI83" s="2">
        <v>15</v>
      </c>
      <c r="GJ83" s="2">
        <v>15</v>
      </c>
      <c r="GK83" s="2">
        <v>30</v>
      </c>
      <c r="GL83" s="3">
        <v>30</v>
      </c>
      <c r="GM83" s="2">
        <v>1</v>
      </c>
      <c r="GN83" s="2">
        <v>0</v>
      </c>
      <c r="GO83" s="2">
        <v>1</v>
      </c>
      <c r="GP83" s="2">
        <v>0</v>
      </c>
      <c r="GQ83" s="2">
        <v>1</v>
      </c>
      <c r="GR83" s="2">
        <v>1</v>
      </c>
      <c r="GS83" s="3">
        <v>1</v>
      </c>
      <c r="GT83" s="2">
        <v>1</v>
      </c>
      <c r="GU83" s="2">
        <v>0</v>
      </c>
      <c r="GV83" s="2">
        <v>1</v>
      </c>
      <c r="GW83" s="2">
        <v>1</v>
      </c>
      <c r="GX83" s="2">
        <v>0</v>
      </c>
      <c r="GY83" s="2">
        <v>1</v>
      </c>
      <c r="GZ83" s="3">
        <v>1</v>
      </c>
      <c r="HA83" s="2">
        <v>1</v>
      </c>
      <c r="HB83" s="2">
        <v>1</v>
      </c>
      <c r="HC83" s="2">
        <v>1</v>
      </c>
      <c r="HD83" s="2">
        <v>1</v>
      </c>
      <c r="HE83" s="2">
        <v>1</v>
      </c>
      <c r="HF83" s="2">
        <v>1</v>
      </c>
      <c r="HG83" s="2">
        <v>1</v>
      </c>
      <c r="HH83" s="2">
        <v>1</v>
      </c>
      <c r="HI83" s="2">
        <v>1</v>
      </c>
      <c r="HJ83" s="2">
        <v>1</v>
      </c>
      <c r="HK83" s="2">
        <v>1</v>
      </c>
      <c r="HL83" s="2">
        <v>1</v>
      </c>
      <c r="HM83" s="2">
        <v>1</v>
      </c>
      <c r="HN83" s="2">
        <v>1</v>
      </c>
      <c r="HO83" s="91">
        <v>0</v>
      </c>
      <c r="HP83" s="2">
        <v>0</v>
      </c>
      <c r="HQ83" s="2">
        <v>1</v>
      </c>
      <c r="HR83" s="2">
        <v>1</v>
      </c>
      <c r="HS83" s="2">
        <v>1</v>
      </c>
      <c r="HT83" s="2">
        <v>1</v>
      </c>
      <c r="HU83" s="3">
        <v>1</v>
      </c>
    </row>
    <row r="84" spans="1:229">
      <c r="A84" s="2">
        <f>T84*N84</f>
        <v>0</v>
      </c>
      <c r="B84" s="2">
        <f>U84*N84</f>
        <v>0</v>
      </c>
      <c r="C84" s="2">
        <f>V84*N84</f>
        <v>0</v>
      </c>
      <c r="D84" s="2">
        <f>W84*N84</f>
        <v>0</v>
      </c>
      <c r="E84" s="2">
        <f>X84*N84</f>
        <v>0</v>
      </c>
      <c r="F84" s="2">
        <f>Y84*N84</f>
        <v>0</v>
      </c>
      <c r="G84" s="2">
        <f>Z84*N84</f>
        <v>0</v>
      </c>
      <c r="H84" s="242">
        <f>N84</f>
        <v>6</v>
      </c>
      <c r="I84" s="242">
        <f>N84</f>
        <v>6</v>
      </c>
      <c r="J84" s="242">
        <f>N84</f>
        <v>6</v>
      </c>
      <c r="K84" s="242">
        <f>N84</f>
        <v>6</v>
      </c>
      <c r="L84" s="242">
        <f>N84</f>
        <v>6</v>
      </c>
      <c r="M84" s="242">
        <f>N84</f>
        <v>6</v>
      </c>
      <c r="N84" s="242">
        <v>6</v>
      </c>
      <c r="O84" s="100" t="s">
        <v>7631</v>
      </c>
      <c r="P84" s="179">
        <f>(SUM(T84:Z84))</f>
        <v>0</v>
      </c>
      <c r="Q84" s="4">
        <v>1</v>
      </c>
      <c r="R84" s="4">
        <v>1</v>
      </c>
      <c r="S84" s="179">
        <f>P84-Q84</f>
        <v>-1</v>
      </c>
      <c r="AA84" s="2">
        <v>0</v>
      </c>
      <c r="AB84" s="2">
        <v>0</v>
      </c>
      <c r="AC84" s="2">
        <v>0</v>
      </c>
      <c r="AD84" s="2">
        <v>0</v>
      </c>
      <c r="AE84" s="2">
        <v>0</v>
      </c>
      <c r="AF84" s="2">
        <v>0</v>
      </c>
      <c r="AG84" s="3">
        <v>0</v>
      </c>
      <c r="AH84" s="2">
        <v>0</v>
      </c>
      <c r="AI84" s="2">
        <v>0</v>
      </c>
      <c r="AJ84" s="2">
        <v>0</v>
      </c>
      <c r="AK84" s="2">
        <v>0</v>
      </c>
      <c r="AL84" s="2">
        <v>0</v>
      </c>
      <c r="AM84" s="2">
        <v>0</v>
      </c>
      <c r="AN84" s="3">
        <v>0</v>
      </c>
      <c r="AO84" s="2">
        <v>0</v>
      </c>
      <c r="AP84" s="2">
        <v>0</v>
      </c>
      <c r="AQ84" s="2">
        <v>0</v>
      </c>
      <c r="AR84" s="2">
        <v>0</v>
      </c>
      <c r="AS84" s="2">
        <v>0</v>
      </c>
      <c r="AT84" s="2">
        <v>0</v>
      </c>
      <c r="AU84" s="3">
        <v>0</v>
      </c>
      <c r="AV84" s="2">
        <v>0</v>
      </c>
      <c r="AW84" s="2">
        <v>0</v>
      </c>
      <c r="AX84" s="2">
        <v>0</v>
      </c>
      <c r="AY84" s="2">
        <v>0</v>
      </c>
      <c r="AZ84" s="2">
        <v>0</v>
      </c>
      <c r="BA84" s="2">
        <v>1</v>
      </c>
      <c r="BB84" s="3">
        <v>0</v>
      </c>
      <c r="BC84" s="2">
        <v>0</v>
      </c>
      <c r="BD84" s="2">
        <v>0</v>
      </c>
      <c r="BE84" s="2">
        <v>0</v>
      </c>
      <c r="BF84" s="2">
        <v>0</v>
      </c>
      <c r="BG84" s="2">
        <v>1</v>
      </c>
      <c r="BH84" s="2">
        <v>0</v>
      </c>
      <c r="BI84" s="3">
        <v>0</v>
      </c>
      <c r="BJ84" s="2">
        <v>0</v>
      </c>
      <c r="BK84" s="2">
        <v>0</v>
      </c>
      <c r="BL84" s="2">
        <v>0</v>
      </c>
      <c r="BM84" s="2">
        <v>0</v>
      </c>
      <c r="BN84" s="2">
        <v>0</v>
      </c>
      <c r="BO84" s="2">
        <v>0</v>
      </c>
      <c r="BP84" s="3">
        <v>1</v>
      </c>
      <c r="BQ84" s="2">
        <v>0</v>
      </c>
      <c r="BR84" s="2">
        <v>0</v>
      </c>
      <c r="BS84" s="2">
        <v>0</v>
      </c>
      <c r="BT84" s="2">
        <v>0</v>
      </c>
      <c r="BU84" s="2">
        <v>0</v>
      </c>
      <c r="BV84" s="2">
        <v>0</v>
      </c>
      <c r="BW84" s="3">
        <v>1</v>
      </c>
      <c r="BX84" s="2">
        <v>0</v>
      </c>
      <c r="BY84" s="2">
        <v>0</v>
      </c>
      <c r="BZ84" s="2">
        <v>0</v>
      </c>
      <c r="CA84" s="2">
        <v>0</v>
      </c>
      <c r="CB84" s="2">
        <v>0</v>
      </c>
      <c r="CC84" s="2">
        <v>0</v>
      </c>
      <c r="CD84" s="3">
        <v>0.5</v>
      </c>
      <c r="CE84" s="2">
        <v>0</v>
      </c>
      <c r="CF84" s="2">
        <v>0</v>
      </c>
      <c r="CG84" s="2">
        <v>0</v>
      </c>
      <c r="CH84" s="2">
        <v>0</v>
      </c>
      <c r="CI84" s="2">
        <v>0</v>
      </c>
      <c r="CJ84" s="2">
        <v>0</v>
      </c>
      <c r="CK84" s="3">
        <v>0</v>
      </c>
      <c r="CL84" s="2">
        <v>0</v>
      </c>
      <c r="CM84" s="2">
        <v>0</v>
      </c>
      <c r="CN84" s="2">
        <v>0</v>
      </c>
      <c r="CO84" s="2">
        <v>0</v>
      </c>
      <c r="CP84" s="2">
        <v>3</v>
      </c>
      <c r="CQ84" s="2">
        <v>2</v>
      </c>
      <c r="CR84" s="3">
        <v>0</v>
      </c>
      <c r="CS84" s="2">
        <v>0</v>
      </c>
      <c r="CT84" s="2">
        <v>0</v>
      </c>
      <c r="CU84" s="2">
        <v>0</v>
      </c>
      <c r="CV84" s="2">
        <v>0</v>
      </c>
      <c r="CW84" s="2">
        <v>0</v>
      </c>
      <c r="CX84" s="2">
        <v>1</v>
      </c>
      <c r="CY84" s="3">
        <v>0</v>
      </c>
      <c r="CZ84" s="2">
        <v>0</v>
      </c>
      <c r="DA84" s="2">
        <v>0</v>
      </c>
      <c r="DB84" s="2">
        <v>0</v>
      </c>
      <c r="DC84" s="2">
        <v>0</v>
      </c>
      <c r="DD84" s="2">
        <v>0</v>
      </c>
      <c r="DE84" s="2">
        <v>0</v>
      </c>
      <c r="DF84" s="3">
        <v>0</v>
      </c>
      <c r="DG84" s="2">
        <v>0</v>
      </c>
      <c r="DH84" s="2">
        <v>0</v>
      </c>
      <c r="DI84" s="2">
        <v>0</v>
      </c>
      <c r="DJ84" s="2">
        <v>0</v>
      </c>
      <c r="DK84" s="2">
        <v>0</v>
      </c>
      <c r="DL84" s="2">
        <v>0</v>
      </c>
      <c r="DM84" s="3">
        <v>1</v>
      </c>
      <c r="DN84" s="2">
        <v>0</v>
      </c>
      <c r="DO84" s="2">
        <v>0</v>
      </c>
      <c r="DP84" s="2">
        <v>0</v>
      </c>
      <c r="DQ84" s="2">
        <v>0</v>
      </c>
      <c r="DR84" s="2">
        <v>0</v>
      </c>
      <c r="DS84" s="2">
        <v>0.5</v>
      </c>
      <c r="DT84" s="3">
        <v>0</v>
      </c>
      <c r="DU84" s="2">
        <v>0</v>
      </c>
      <c r="DV84" s="2">
        <v>0</v>
      </c>
      <c r="DW84" s="2">
        <v>0</v>
      </c>
      <c r="DX84" s="2">
        <v>0.5</v>
      </c>
      <c r="DY84" s="2">
        <v>0</v>
      </c>
      <c r="DZ84" s="2">
        <v>0</v>
      </c>
      <c r="EA84" s="3">
        <v>0</v>
      </c>
      <c r="EB84" s="2">
        <v>0</v>
      </c>
      <c r="EC84" s="2">
        <v>0</v>
      </c>
      <c r="ED84" s="2">
        <v>0</v>
      </c>
      <c r="EE84" s="2">
        <v>0</v>
      </c>
      <c r="EF84" s="2">
        <v>0</v>
      </c>
      <c r="EG84" s="2">
        <v>4</v>
      </c>
      <c r="EH84" s="3">
        <v>1</v>
      </c>
      <c r="EI84" s="2">
        <v>0</v>
      </c>
      <c r="EJ84" s="2">
        <v>0</v>
      </c>
      <c r="EK84" s="2">
        <v>0</v>
      </c>
      <c r="EL84" s="2">
        <v>0</v>
      </c>
      <c r="EM84" s="2">
        <v>0</v>
      </c>
      <c r="EN84" s="2">
        <v>0</v>
      </c>
      <c r="EO84" s="3">
        <v>0</v>
      </c>
      <c r="EP84" s="2">
        <v>0</v>
      </c>
      <c r="EQ84" s="2">
        <v>0</v>
      </c>
      <c r="ER84" s="2">
        <v>0</v>
      </c>
      <c r="ES84" s="2">
        <v>0</v>
      </c>
      <c r="ET84" s="2">
        <v>0</v>
      </c>
      <c r="EU84" s="2">
        <v>0</v>
      </c>
      <c r="EV84" s="3">
        <v>0</v>
      </c>
      <c r="EW84" s="2">
        <v>0</v>
      </c>
      <c r="EX84" s="2">
        <v>0</v>
      </c>
      <c r="EY84" s="2">
        <v>0</v>
      </c>
      <c r="EZ84" s="2">
        <v>0</v>
      </c>
      <c r="FA84" s="2">
        <v>0</v>
      </c>
      <c r="FB84" s="2">
        <v>0</v>
      </c>
      <c r="FC84" s="3">
        <v>0</v>
      </c>
      <c r="FD84" s="2">
        <v>0</v>
      </c>
      <c r="FE84" s="2">
        <v>0</v>
      </c>
      <c r="FF84" s="2">
        <v>0</v>
      </c>
      <c r="FG84" s="2">
        <v>0</v>
      </c>
      <c r="FH84" s="2">
        <v>0</v>
      </c>
      <c r="FI84" s="2">
        <v>1</v>
      </c>
      <c r="FJ84" s="3">
        <v>0</v>
      </c>
      <c r="FK84" s="2">
        <v>0</v>
      </c>
      <c r="FL84" s="2">
        <v>0</v>
      </c>
      <c r="FM84" s="2">
        <v>1</v>
      </c>
      <c r="FN84" s="2">
        <v>0</v>
      </c>
      <c r="FO84" s="2">
        <v>0</v>
      </c>
      <c r="FP84" s="2">
        <v>0</v>
      </c>
      <c r="FQ84" s="3">
        <v>0</v>
      </c>
      <c r="FR84" s="2">
        <v>0</v>
      </c>
      <c r="FS84" s="2">
        <v>0</v>
      </c>
      <c r="FT84" s="2">
        <v>0</v>
      </c>
      <c r="FU84" s="2">
        <v>0</v>
      </c>
      <c r="FV84" s="2">
        <v>0</v>
      </c>
      <c r="FW84" s="2">
        <v>0</v>
      </c>
      <c r="FX84" s="3">
        <v>0</v>
      </c>
      <c r="FY84" s="2">
        <v>0</v>
      </c>
      <c r="FZ84" s="2">
        <v>0</v>
      </c>
      <c r="GA84" s="2">
        <v>0</v>
      </c>
      <c r="GB84" s="2">
        <v>0</v>
      </c>
      <c r="GC84" s="2">
        <v>30</v>
      </c>
      <c r="GD84" s="2">
        <v>0</v>
      </c>
      <c r="GE84" s="3">
        <v>0</v>
      </c>
      <c r="GF84" s="2">
        <v>0</v>
      </c>
      <c r="GG84" s="2">
        <v>0</v>
      </c>
      <c r="GH84" s="2">
        <v>0</v>
      </c>
      <c r="GI84" s="2">
        <v>0</v>
      </c>
      <c r="GJ84" s="2">
        <v>0</v>
      </c>
      <c r="GK84" s="2">
        <v>0</v>
      </c>
      <c r="GL84" s="3">
        <v>0</v>
      </c>
      <c r="GM84" s="2">
        <v>0</v>
      </c>
      <c r="GN84" s="2">
        <v>0</v>
      </c>
      <c r="GO84" s="2">
        <v>0</v>
      </c>
      <c r="GP84" s="2">
        <v>0</v>
      </c>
      <c r="GQ84" s="2">
        <v>0</v>
      </c>
      <c r="GR84" s="2">
        <v>0</v>
      </c>
      <c r="GS84" s="3">
        <v>0</v>
      </c>
      <c r="GT84" s="2">
        <v>0</v>
      </c>
      <c r="GU84" s="2">
        <v>0</v>
      </c>
      <c r="GV84" s="2">
        <v>0</v>
      </c>
      <c r="GW84" s="2">
        <v>0</v>
      </c>
      <c r="GX84" s="2">
        <v>0</v>
      </c>
      <c r="GY84" s="2">
        <v>0</v>
      </c>
      <c r="GZ84" s="3">
        <v>0</v>
      </c>
      <c r="HA84" s="2">
        <v>0</v>
      </c>
      <c r="HB84" s="2">
        <v>0</v>
      </c>
      <c r="HC84" s="2">
        <v>0</v>
      </c>
      <c r="HD84" s="2">
        <v>0</v>
      </c>
      <c r="HE84" s="2">
        <v>0</v>
      </c>
      <c r="HF84" s="2">
        <v>0</v>
      </c>
      <c r="HG84" s="2">
        <v>0</v>
      </c>
      <c r="HH84" s="2">
        <v>0</v>
      </c>
      <c r="HI84" s="2">
        <v>0</v>
      </c>
      <c r="HJ84" s="2">
        <v>0</v>
      </c>
      <c r="HK84" s="2">
        <v>0</v>
      </c>
      <c r="HL84" s="2">
        <v>0</v>
      </c>
      <c r="HM84" s="2">
        <v>0</v>
      </c>
      <c r="HN84" s="2">
        <v>0</v>
      </c>
      <c r="HO84" s="91">
        <v>0</v>
      </c>
      <c r="HP84" s="2">
        <v>0</v>
      </c>
      <c r="HQ84" s="2">
        <v>0</v>
      </c>
      <c r="HR84" s="2">
        <v>0</v>
      </c>
      <c r="HS84" s="2">
        <v>0</v>
      </c>
      <c r="HT84" s="2">
        <v>0</v>
      </c>
      <c r="HU84" s="3">
        <v>0</v>
      </c>
    </row>
    <row r="85" spans="1:229">
      <c r="A85" s="2">
        <f>T85*N85</f>
        <v>0</v>
      </c>
      <c r="B85" s="2">
        <f>U85*N85</f>
        <v>0</v>
      </c>
      <c r="C85" s="2">
        <f>V85*N85</f>
        <v>0</v>
      </c>
      <c r="D85" s="2">
        <f>W85*N85</f>
        <v>0</v>
      </c>
      <c r="E85" s="2">
        <f>X85*N85</f>
        <v>0</v>
      </c>
      <c r="F85" s="2">
        <f>Y85*N85</f>
        <v>0</v>
      </c>
      <c r="G85" s="2">
        <f>Z85*N85</f>
        <v>0</v>
      </c>
      <c r="H85" s="242">
        <f>N85</f>
        <v>1</v>
      </c>
      <c r="I85" s="242">
        <f>N85</f>
        <v>1</v>
      </c>
      <c r="J85" s="242">
        <f>N85</f>
        <v>1</v>
      </c>
      <c r="K85" s="242">
        <f>N85</f>
        <v>1</v>
      </c>
      <c r="L85" s="242">
        <f>N85</f>
        <v>1</v>
      </c>
      <c r="M85" s="242">
        <f>N85</f>
        <v>1</v>
      </c>
      <c r="N85" s="242">
        <v>1</v>
      </c>
      <c r="O85" s="100" t="s">
        <v>7625</v>
      </c>
      <c r="P85" s="179">
        <f>(SUM(T85:Z85))</f>
        <v>0</v>
      </c>
      <c r="Q85" s="4">
        <v>4</v>
      </c>
      <c r="R85" s="4">
        <v>1</v>
      </c>
      <c r="S85" s="179">
        <f>P85-Q85</f>
        <v>-4</v>
      </c>
      <c r="AA85" s="2">
        <v>0</v>
      </c>
      <c r="AB85" s="2">
        <v>0</v>
      </c>
      <c r="AC85" s="2">
        <v>0</v>
      </c>
      <c r="AD85" s="2">
        <v>1</v>
      </c>
      <c r="AE85" s="2">
        <v>0</v>
      </c>
      <c r="AF85" s="2">
        <v>0</v>
      </c>
      <c r="AG85" s="3">
        <v>0</v>
      </c>
      <c r="AH85" s="2">
        <v>0</v>
      </c>
      <c r="AI85" s="2">
        <v>0</v>
      </c>
      <c r="AJ85" s="2">
        <v>0</v>
      </c>
      <c r="AK85" s="2">
        <v>0</v>
      </c>
      <c r="AL85" s="2">
        <v>1</v>
      </c>
      <c r="AM85" s="2">
        <v>0</v>
      </c>
      <c r="AN85" s="3">
        <v>0</v>
      </c>
      <c r="AO85" s="2">
        <v>0</v>
      </c>
      <c r="AP85" s="2">
        <v>0</v>
      </c>
      <c r="AQ85" s="2">
        <v>0</v>
      </c>
      <c r="AR85" s="2">
        <v>1</v>
      </c>
      <c r="AS85" s="2">
        <v>1</v>
      </c>
      <c r="AT85" s="2">
        <v>1</v>
      </c>
      <c r="AU85" s="3">
        <v>0</v>
      </c>
      <c r="AV85" s="2">
        <v>0</v>
      </c>
      <c r="AW85" s="2">
        <v>0</v>
      </c>
      <c r="AX85" s="2">
        <v>1</v>
      </c>
      <c r="AY85" s="2">
        <v>0</v>
      </c>
      <c r="AZ85" s="2">
        <v>0</v>
      </c>
      <c r="BA85" s="2">
        <v>1</v>
      </c>
      <c r="BB85" s="3">
        <v>0</v>
      </c>
      <c r="BC85" s="2">
        <v>0</v>
      </c>
      <c r="BD85" s="2">
        <v>0</v>
      </c>
      <c r="BE85" s="2">
        <v>0</v>
      </c>
      <c r="BF85" s="2">
        <v>0</v>
      </c>
      <c r="BG85" s="2">
        <v>0</v>
      </c>
      <c r="BH85" s="2">
        <v>1</v>
      </c>
      <c r="BI85" s="3">
        <v>1</v>
      </c>
      <c r="BJ85" s="2">
        <v>0</v>
      </c>
      <c r="BK85" s="2">
        <v>0</v>
      </c>
      <c r="BL85" s="2">
        <v>1</v>
      </c>
      <c r="BM85" s="2">
        <v>0</v>
      </c>
      <c r="BN85" s="2">
        <v>1</v>
      </c>
      <c r="BO85" s="2">
        <v>1</v>
      </c>
      <c r="BP85" s="3">
        <v>1</v>
      </c>
      <c r="BQ85" s="2">
        <v>0</v>
      </c>
      <c r="BR85" s="2">
        <v>0</v>
      </c>
      <c r="BS85" s="2">
        <v>2</v>
      </c>
      <c r="BT85" s="2">
        <v>2</v>
      </c>
      <c r="BU85" s="2">
        <v>2</v>
      </c>
      <c r="BV85" s="2">
        <v>2</v>
      </c>
      <c r="BW85" s="3">
        <v>2</v>
      </c>
      <c r="BX85" s="2">
        <v>0</v>
      </c>
      <c r="BY85" s="2">
        <v>0</v>
      </c>
      <c r="BZ85" s="2">
        <v>0</v>
      </c>
      <c r="CA85" s="2">
        <v>0</v>
      </c>
      <c r="CB85" s="2">
        <v>0</v>
      </c>
      <c r="CC85" s="2">
        <v>0</v>
      </c>
      <c r="CD85" s="3">
        <v>2</v>
      </c>
      <c r="CE85" s="2">
        <v>0</v>
      </c>
      <c r="CF85" s="2">
        <v>0</v>
      </c>
      <c r="CG85" s="2">
        <v>2</v>
      </c>
      <c r="CH85" s="2">
        <v>2</v>
      </c>
      <c r="CI85" s="2">
        <v>2</v>
      </c>
      <c r="CJ85" s="2">
        <v>0</v>
      </c>
      <c r="CK85" s="3">
        <v>0</v>
      </c>
      <c r="CL85" s="2">
        <v>0</v>
      </c>
      <c r="CM85" s="2">
        <v>0</v>
      </c>
      <c r="CN85" s="2">
        <v>0</v>
      </c>
      <c r="CO85" s="2">
        <v>2</v>
      </c>
      <c r="CP85" s="2">
        <v>0</v>
      </c>
      <c r="CQ85" s="2">
        <v>1</v>
      </c>
      <c r="CR85" s="3">
        <v>1</v>
      </c>
      <c r="CS85" s="2">
        <v>0</v>
      </c>
      <c r="CT85" s="2">
        <v>0</v>
      </c>
      <c r="CU85" s="2">
        <v>0</v>
      </c>
      <c r="CV85" s="2">
        <v>2</v>
      </c>
      <c r="CW85" s="2">
        <v>2</v>
      </c>
      <c r="CX85" s="2">
        <v>2</v>
      </c>
      <c r="CY85" s="3">
        <v>0</v>
      </c>
      <c r="CZ85" s="2">
        <v>0</v>
      </c>
      <c r="DA85" s="2">
        <v>0</v>
      </c>
      <c r="DB85" s="2">
        <v>0</v>
      </c>
      <c r="DC85" s="2">
        <v>0</v>
      </c>
      <c r="DD85" s="2">
        <v>0</v>
      </c>
      <c r="DE85" s="2">
        <v>1</v>
      </c>
      <c r="DF85" s="3">
        <v>0</v>
      </c>
      <c r="DG85" s="2">
        <v>0</v>
      </c>
      <c r="DH85" s="2">
        <v>0</v>
      </c>
      <c r="DI85" s="2">
        <v>0</v>
      </c>
      <c r="DJ85" s="2">
        <v>0</v>
      </c>
      <c r="DK85" s="2">
        <v>0</v>
      </c>
      <c r="DL85" s="2">
        <v>0</v>
      </c>
      <c r="DM85" s="3">
        <v>2</v>
      </c>
      <c r="DN85" s="2">
        <v>0</v>
      </c>
      <c r="DO85" s="2">
        <v>0</v>
      </c>
      <c r="DP85" s="2">
        <v>2</v>
      </c>
      <c r="DQ85" s="2">
        <v>0</v>
      </c>
      <c r="DR85" s="2">
        <v>2</v>
      </c>
      <c r="DS85" s="2">
        <v>0</v>
      </c>
      <c r="DT85" s="3">
        <v>1</v>
      </c>
      <c r="DU85" s="2">
        <v>2</v>
      </c>
      <c r="DV85" s="2">
        <v>0</v>
      </c>
      <c r="DW85" s="2">
        <v>0</v>
      </c>
      <c r="DX85" s="2">
        <v>2</v>
      </c>
      <c r="DY85" s="2">
        <v>2</v>
      </c>
      <c r="DZ85" s="2">
        <v>2</v>
      </c>
      <c r="EA85" s="3">
        <v>0</v>
      </c>
      <c r="EB85" s="2">
        <v>1</v>
      </c>
      <c r="EC85" s="2">
        <v>1</v>
      </c>
      <c r="ED85" s="2">
        <v>0</v>
      </c>
      <c r="EE85" s="2">
        <v>0</v>
      </c>
      <c r="EF85" s="2">
        <v>1</v>
      </c>
      <c r="EG85" s="2">
        <v>1</v>
      </c>
      <c r="EH85" s="3">
        <v>1</v>
      </c>
      <c r="EI85" s="2">
        <v>0</v>
      </c>
      <c r="EJ85" s="2">
        <v>0</v>
      </c>
      <c r="EK85" s="2">
        <v>0</v>
      </c>
      <c r="EL85" s="2">
        <v>0</v>
      </c>
      <c r="EM85" s="2">
        <v>1</v>
      </c>
      <c r="EN85" s="2">
        <v>1</v>
      </c>
      <c r="EO85" s="3">
        <v>1</v>
      </c>
      <c r="EP85" s="2">
        <v>1</v>
      </c>
      <c r="EQ85" s="2">
        <v>1</v>
      </c>
      <c r="ER85" s="2">
        <v>1</v>
      </c>
      <c r="ES85" s="2">
        <v>0</v>
      </c>
      <c r="ET85" s="2">
        <v>1</v>
      </c>
      <c r="EU85" s="2">
        <v>0</v>
      </c>
      <c r="EV85" s="3">
        <v>0</v>
      </c>
      <c r="EW85" s="2">
        <v>0</v>
      </c>
      <c r="EX85" s="2">
        <v>0</v>
      </c>
      <c r="EY85" s="2">
        <v>0</v>
      </c>
      <c r="EZ85" s="2">
        <v>1</v>
      </c>
      <c r="FA85" s="2">
        <v>0</v>
      </c>
      <c r="FB85" s="2">
        <v>1</v>
      </c>
      <c r="FC85" s="3">
        <v>1</v>
      </c>
      <c r="FD85" s="2">
        <v>0</v>
      </c>
      <c r="FE85" s="2">
        <v>0</v>
      </c>
      <c r="FF85" s="2">
        <v>0</v>
      </c>
      <c r="FG85" s="2">
        <v>0</v>
      </c>
      <c r="FH85" s="2">
        <v>0</v>
      </c>
      <c r="FI85" s="2">
        <v>1</v>
      </c>
      <c r="FJ85" s="3">
        <v>0</v>
      </c>
      <c r="FK85" s="2">
        <v>0</v>
      </c>
      <c r="FL85" s="2">
        <v>0</v>
      </c>
      <c r="FM85" s="2">
        <v>1</v>
      </c>
      <c r="FN85" s="2">
        <v>0</v>
      </c>
      <c r="FO85" s="2">
        <v>0</v>
      </c>
      <c r="FP85" s="2">
        <v>1</v>
      </c>
      <c r="FQ85" s="3">
        <v>1</v>
      </c>
      <c r="FR85" s="2">
        <v>0</v>
      </c>
      <c r="FS85" s="2">
        <v>1</v>
      </c>
      <c r="FT85" s="2">
        <v>0</v>
      </c>
      <c r="FU85" s="2">
        <v>0</v>
      </c>
      <c r="FV85" s="2">
        <v>0</v>
      </c>
      <c r="FW85" s="2">
        <v>0</v>
      </c>
      <c r="FX85" s="3">
        <v>1</v>
      </c>
      <c r="FY85" s="2">
        <v>0</v>
      </c>
      <c r="FZ85" s="2">
        <v>0</v>
      </c>
      <c r="GA85" s="2">
        <v>0</v>
      </c>
      <c r="GB85" s="2">
        <v>0</v>
      </c>
      <c r="GC85" s="2">
        <v>0</v>
      </c>
      <c r="GD85" s="2">
        <v>0</v>
      </c>
      <c r="GE85" s="3">
        <v>0</v>
      </c>
      <c r="GF85" s="2">
        <v>0</v>
      </c>
      <c r="GG85" s="2">
        <v>0</v>
      </c>
      <c r="GH85" s="2">
        <v>0</v>
      </c>
      <c r="GI85" s="2">
        <v>0</v>
      </c>
      <c r="GJ85" s="2">
        <v>0</v>
      </c>
      <c r="GK85" s="2">
        <v>0</v>
      </c>
      <c r="GL85" s="3">
        <v>0</v>
      </c>
      <c r="GM85" s="2">
        <v>0</v>
      </c>
      <c r="GN85" s="2">
        <v>0</v>
      </c>
      <c r="GO85" s="2">
        <v>0</v>
      </c>
      <c r="GP85" s="2">
        <v>0</v>
      </c>
      <c r="GQ85" s="2">
        <v>0</v>
      </c>
      <c r="GR85" s="2">
        <v>0</v>
      </c>
      <c r="GS85" s="3">
        <v>0</v>
      </c>
      <c r="GT85" s="2">
        <v>0</v>
      </c>
      <c r="GU85" s="2">
        <v>0</v>
      </c>
      <c r="GV85" s="2">
        <v>0</v>
      </c>
      <c r="GW85" s="2">
        <v>0</v>
      </c>
      <c r="GX85" s="2">
        <v>0</v>
      </c>
      <c r="GY85" s="2">
        <v>0</v>
      </c>
      <c r="GZ85" s="3">
        <v>0</v>
      </c>
      <c r="HA85" s="2">
        <v>0</v>
      </c>
      <c r="HB85" s="2">
        <v>0</v>
      </c>
      <c r="HC85" s="2">
        <v>0</v>
      </c>
      <c r="HD85" s="2">
        <v>0</v>
      </c>
      <c r="HE85" s="2">
        <v>0</v>
      </c>
      <c r="HF85" s="2">
        <v>0</v>
      </c>
      <c r="HG85" s="2">
        <v>0</v>
      </c>
      <c r="HH85" s="2">
        <v>0</v>
      </c>
      <c r="HI85" s="2">
        <v>0</v>
      </c>
      <c r="HJ85" s="2">
        <v>0</v>
      </c>
      <c r="HK85" s="2">
        <v>0</v>
      </c>
      <c r="HL85" s="2">
        <v>0</v>
      </c>
      <c r="HM85" s="2">
        <v>0</v>
      </c>
      <c r="HN85" s="2">
        <v>0</v>
      </c>
      <c r="HO85" s="91">
        <v>0</v>
      </c>
      <c r="HP85" s="2">
        <v>0</v>
      </c>
      <c r="HQ85" s="2">
        <v>0</v>
      </c>
      <c r="HR85" s="2">
        <v>0</v>
      </c>
      <c r="HS85" s="2">
        <v>0</v>
      </c>
      <c r="HT85" s="2">
        <v>0</v>
      </c>
      <c r="HU85" s="3">
        <v>0</v>
      </c>
    </row>
    <row r="86" spans="1:229">
      <c r="A86" s="2">
        <f t="shared" si="184"/>
        <v>0</v>
      </c>
      <c r="B86" s="2">
        <f t="shared" si="185"/>
        <v>0</v>
      </c>
      <c r="C86" s="2">
        <f t="shared" si="186"/>
        <v>0</v>
      </c>
      <c r="D86" s="2">
        <f t="shared" si="187"/>
        <v>0</v>
      </c>
      <c r="E86" s="2">
        <f t="shared" si="188"/>
        <v>0</v>
      </c>
      <c r="F86" s="2">
        <f t="shared" si="189"/>
        <v>0</v>
      </c>
      <c r="G86" s="2">
        <f t="shared" si="190"/>
        <v>0</v>
      </c>
      <c r="H86" s="242">
        <f t="shared" si="191"/>
        <v>2</v>
      </c>
      <c r="I86" s="242">
        <f t="shared" si="192"/>
        <v>2</v>
      </c>
      <c r="J86" s="242">
        <f t="shared" si="193"/>
        <v>2</v>
      </c>
      <c r="K86" s="242">
        <f t="shared" si="194"/>
        <v>2</v>
      </c>
      <c r="L86" s="242">
        <f t="shared" si="195"/>
        <v>2</v>
      </c>
      <c r="M86" s="242">
        <f t="shared" si="196"/>
        <v>2</v>
      </c>
      <c r="N86" s="242">
        <v>2</v>
      </c>
      <c r="O86" s="100" t="s">
        <v>7901</v>
      </c>
      <c r="P86" s="179">
        <f t="shared" si="197"/>
        <v>0</v>
      </c>
      <c r="Q86" s="4">
        <v>1</v>
      </c>
      <c r="R86" s="4">
        <v>1</v>
      </c>
      <c r="S86" s="179">
        <f t="shared" si="198"/>
        <v>-1</v>
      </c>
      <c r="AA86" s="2">
        <v>0</v>
      </c>
      <c r="AB86" s="2">
        <v>0</v>
      </c>
      <c r="AC86" s="2">
        <v>0</v>
      </c>
      <c r="AD86" s="2">
        <v>0</v>
      </c>
      <c r="AE86" s="2">
        <v>0</v>
      </c>
      <c r="AF86" s="2">
        <v>0</v>
      </c>
      <c r="AG86" s="3">
        <v>0</v>
      </c>
      <c r="AH86" s="2">
        <v>0</v>
      </c>
      <c r="AI86" s="2">
        <v>0</v>
      </c>
      <c r="AJ86" s="2">
        <v>0</v>
      </c>
      <c r="AK86" s="2">
        <v>0</v>
      </c>
      <c r="AL86" s="2">
        <v>0</v>
      </c>
      <c r="AM86" s="2">
        <v>0</v>
      </c>
      <c r="AN86" s="3">
        <v>0</v>
      </c>
      <c r="AO86" s="2">
        <v>0</v>
      </c>
      <c r="AP86" s="2">
        <v>0</v>
      </c>
      <c r="AQ86" s="2">
        <v>0</v>
      </c>
      <c r="AR86" s="2">
        <v>0</v>
      </c>
      <c r="AS86" s="2">
        <v>0</v>
      </c>
      <c r="AT86" s="2">
        <v>0</v>
      </c>
      <c r="AU86" s="3">
        <v>1</v>
      </c>
      <c r="AV86" s="2">
        <v>0</v>
      </c>
      <c r="AW86" s="2">
        <v>0</v>
      </c>
      <c r="AX86" s="2">
        <v>0</v>
      </c>
      <c r="AY86" s="2">
        <v>0</v>
      </c>
      <c r="AZ86" s="2">
        <v>0</v>
      </c>
      <c r="BA86" s="2">
        <v>1</v>
      </c>
      <c r="BB86" s="3">
        <v>0</v>
      </c>
      <c r="BC86" s="2">
        <v>0</v>
      </c>
      <c r="BD86" s="2">
        <v>0</v>
      </c>
      <c r="BE86" s="2">
        <v>0</v>
      </c>
      <c r="BF86" s="2">
        <v>0</v>
      </c>
      <c r="BG86" s="2">
        <v>0</v>
      </c>
      <c r="BH86" s="2">
        <v>0</v>
      </c>
      <c r="BI86" s="3">
        <v>1</v>
      </c>
      <c r="BJ86" s="2">
        <v>0</v>
      </c>
      <c r="BK86" s="2">
        <v>0</v>
      </c>
      <c r="BL86" s="2">
        <v>0</v>
      </c>
      <c r="BM86" s="2">
        <v>0</v>
      </c>
      <c r="BN86" s="2">
        <v>0</v>
      </c>
      <c r="BO86" s="2">
        <v>0</v>
      </c>
      <c r="BP86" s="3">
        <v>1</v>
      </c>
      <c r="BQ86" s="2">
        <v>0</v>
      </c>
      <c r="BR86" s="2">
        <v>0</v>
      </c>
      <c r="BS86" s="2">
        <v>0</v>
      </c>
      <c r="BT86" s="2">
        <v>0</v>
      </c>
      <c r="BU86" s="2">
        <v>0</v>
      </c>
      <c r="BV86" s="2">
        <v>0</v>
      </c>
      <c r="BW86" s="3">
        <v>2</v>
      </c>
      <c r="BX86" s="2">
        <v>0</v>
      </c>
      <c r="BY86" s="2">
        <v>0</v>
      </c>
      <c r="BZ86" s="2">
        <v>0</v>
      </c>
      <c r="CA86" s="2">
        <v>0</v>
      </c>
      <c r="CB86" s="2">
        <v>0</v>
      </c>
      <c r="CC86" s="2">
        <v>0</v>
      </c>
      <c r="CD86" s="3">
        <v>2</v>
      </c>
      <c r="CE86" s="2">
        <v>0</v>
      </c>
      <c r="CF86" s="2">
        <v>0</v>
      </c>
      <c r="CG86" s="2">
        <v>0</v>
      </c>
      <c r="CH86" s="2">
        <v>0</v>
      </c>
      <c r="CI86" s="2">
        <v>2</v>
      </c>
      <c r="CJ86" s="2">
        <v>0</v>
      </c>
      <c r="CK86" s="3">
        <v>0</v>
      </c>
      <c r="CL86" s="2">
        <v>0</v>
      </c>
      <c r="CM86" s="2">
        <v>0</v>
      </c>
      <c r="CN86" s="2">
        <v>0</v>
      </c>
      <c r="CO86" s="2">
        <v>2</v>
      </c>
      <c r="CP86" s="2">
        <v>0</v>
      </c>
      <c r="CQ86" s="2">
        <v>0</v>
      </c>
      <c r="CR86" s="3">
        <v>0</v>
      </c>
      <c r="CS86" s="2">
        <v>0</v>
      </c>
      <c r="CT86" s="2">
        <v>0</v>
      </c>
      <c r="CU86" s="2">
        <v>0</v>
      </c>
      <c r="CV86" s="2">
        <v>0</v>
      </c>
      <c r="CW86" s="2">
        <v>0</v>
      </c>
      <c r="CX86" s="2">
        <v>2</v>
      </c>
      <c r="CY86" s="3">
        <v>0</v>
      </c>
      <c r="CZ86" s="2">
        <v>0</v>
      </c>
      <c r="DA86" s="2">
        <v>0</v>
      </c>
      <c r="DB86" s="2">
        <v>0</v>
      </c>
      <c r="DC86" s="2">
        <v>0</v>
      </c>
      <c r="DD86" s="2">
        <v>0</v>
      </c>
      <c r="DE86" s="2">
        <v>0</v>
      </c>
      <c r="DF86" s="3">
        <v>2</v>
      </c>
      <c r="DG86" s="2">
        <v>0</v>
      </c>
      <c r="DH86" s="2">
        <v>0</v>
      </c>
      <c r="DI86" s="2">
        <v>0</v>
      </c>
      <c r="DJ86" s="2">
        <v>0</v>
      </c>
      <c r="DK86" s="2">
        <v>0</v>
      </c>
      <c r="DL86" s="2">
        <v>2</v>
      </c>
      <c r="DM86" s="3">
        <v>0</v>
      </c>
      <c r="DN86" s="2">
        <v>0</v>
      </c>
      <c r="DO86" s="2">
        <v>0</v>
      </c>
      <c r="DP86" s="2">
        <v>0</v>
      </c>
      <c r="DQ86" s="2">
        <v>0</v>
      </c>
      <c r="DR86" s="2">
        <v>0</v>
      </c>
      <c r="DS86" s="2">
        <v>0</v>
      </c>
      <c r="DT86" s="3">
        <v>2</v>
      </c>
      <c r="DU86" s="2">
        <v>0</v>
      </c>
      <c r="DV86" s="2">
        <v>0</v>
      </c>
      <c r="DW86" s="2">
        <v>0</v>
      </c>
      <c r="DX86" s="2">
        <v>0</v>
      </c>
      <c r="DY86" s="2">
        <v>0</v>
      </c>
      <c r="DZ86" s="2">
        <v>2</v>
      </c>
      <c r="EA86" s="3">
        <v>0</v>
      </c>
      <c r="EB86" s="2">
        <v>0</v>
      </c>
      <c r="EC86" s="2">
        <v>0</v>
      </c>
      <c r="ED86" s="2">
        <v>0</v>
      </c>
      <c r="EE86" s="2">
        <v>0</v>
      </c>
      <c r="EF86" s="2">
        <v>0</v>
      </c>
      <c r="EG86" s="2">
        <v>0</v>
      </c>
      <c r="EH86" s="3">
        <v>2</v>
      </c>
      <c r="EI86" s="2">
        <v>0</v>
      </c>
      <c r="EJ86" s="2">
        <v>0</v>
      </c>
      <c r="EK86" s="2">
        <v>0</v>
      </c>
      <c r="EL86" s="2">
        <v>0</v>
      </c>
      <c r="EM86" s="2">
        <v>0</v>
      </c>
      <c r="EN86" s="2">
        <v>0</v>
      </c>
      <c r="EO86" s="3">
        <v>2</v>
      </c>
      <c r="EP86" s="2">
        <v>0</v>
      </c>
      <c r="EQ86" s="2">
        <v>0</v>
      </c>
      <c r="ER86" s="2">
        <v>0</v>
      </c>
      <c r="ES86" s="2">
        <v>0</v>
      </c>
      <c r="ET86" s="2">
        <v>0</v>
      </c>
      <c r="EU86" s="2">
        <v>0</v>
      </c>
      <c r="EV86" s="3">
        <v>2</v>
      </c>
      <c r="EW86" s="2">
        <v>0</v>
      </c>
      <c r="EX86" s="2">
        <v>0</v>
      </c>
      <c r="EY86" s="2">
        <v>0</v>
      </c>
      <c r="EZ86" s="2">
        <v>0</v>
      </c>
      <c r="FA86" s="2">
        <v>0</v>
      </c>
      <c r="FB86" s="2">
        <v>2</v>
      </c>
      <c r="FC86" s="3">
        <v>1</v>
      </c>
      <c r="FD86" s="2">
        <v>0</v>
      </c>
      <c r="FE86" s="2">
        <v>0</v>
      </c>
      <c r="FF86" s="2">
        <v>0</v>
      </c>
      <c r="FG86" s="2">
        <v>0</v>
      </c>
      <c r="FH86" s="2">
        <v>0</v>
      </c>
      <c r="FI86" s="2">
        <v>0</v>
      </c>
      <c r="FJ86" s="3">
        <v>1</v>
      </c>
      <c r="FK86" s="2">
        <v>0</v>
      </c>
      <c r="FL86" s="2">
        <v>0</v>
      </c>
      <c r="FM86" s="2">
        <v>0</v>
      </c>
      <c r="FN86" s="2">
        <v>0</v>
      </c>
      <c r="FO86" s="2">
        <v>0</v>
      </c>
      <c r="FP86" s="2">
        <v>0</v>
      </c>
      <c r="FQ86" s="3">
        <v>1</v>
      </c>
      <c r="FR86" s="2">
        <v>0</v>
      </c>
      <c r="FS86" s="2">
        <v>0</v>
      </c>
      <c r="FT86" s="2">
        <v>0</v>
      </c>
      <c r="FU86" s="2">
        <v>0</v>
      </c>
      <c r="FV86" s="2">
        <v>0</v>
      </c>
      <c r="FW86" s="2">
        <v>1</v>
      </c>
      <c r="FX86" s="3">
        <v>0</v>
      </c>
      <c r="FY86" s="2">
        <v>0</v>
      </c>
      <c r="FZ86" s="2">
        <v>0</v>
      </c>
      <c r="GA86" s="2">
        <v>0</v>
      </c>
      <c r="GB86" s="2">
        <v>0</v>
      </c>
      <c r="GC86" s="2">
        <v>0</v>
      </c>
      <c r="GD86" s="2">
        <v>0</v>
      </c>
      <c r="GE86" s="3">
        <v>1</v>
      </c>
      <c r="GF86" s="2">
        <v>0</v>
      </c>
      <c r="GG86" s="2">
        <v>0</v>
      </c>
      <c r="GH86" s="2">
        <v>0</v>
      </c>
      <c r="GI86" s="2">
        <v>0</v>
      </c>
      <c r="GJ86" s="2">
        <v>0</v>
      </c>
      <c r="GK86" s="2">
        <v>0</v>
      </c>
      <c r="GL86" s="3">
        <v>1</v>
      </c>
      <c r="GM86" s="2">
        <v>0</v>
      </c>
      <c r="GN86" s="2">
        <v>0</v>
      </c>
      <c r="GO86" s="2">
        <v>0</v>
      </c>
      <c r="GP86" s="2">
        <v>0</v>
      </c>
      <c r="GQ86" s="2">
        <v>0</v>
      </c>
      <c r="GR86" s="2">
        <v>1</v>
      </c>
      <c r="GS86" s="3">
        <v>0</v>
      </c>
      <c r="GT86" s="2">
        <v>0</v>
      </c>
      <c r="GU86" s="2">
        <v>0</v>
      </c>
      <c r="GV86" s="2">
        <v>0</v>
      </c>
      <c r="GW86" s="2">
        <v>0</v>
      </c>
      <c r="GX86" s="2">
        <v>0</v>
      </c>
      <c r="GY86" s="2">
        <v>1</v>
      </c>
      <c r="GZ86" s="3">
        <v>0</v>
      </c>
      <c r="HA86" s="2">
        <v>0</v>
      </c>
      <c r="HB86" s="2">
        <v>0</v>
      </c>
      <c r="HC86" s="2">
        <v>0</v>
      </c>
      <c r="HD86" s="2">
        <v>0</v>
      </c>
      <c r="HE86" s="2">
        <v>0</v>
      </c>
      <c r="HF86" s="2">
        <v>0</v>
      </c>
      <c r="HG86" s="2">
        <v>1</v>
      </c>
      <c r="HH86" s="2">
        <v>0</v>
      </c>
      <c r="HI86" s="2">
        <v>0</v>
      </c>
      <c r="HJ86" s="2">
        <v>0</v>
      </c>
      <c r="HK86" s="2">
        <v>0</v>
      </c>
      <c r="HL86" s="2">
        <v>0</v>
      </c>
      <c r="HM86" s="2">
        <v>0</v>
      </c>
      <c r="HN86" s="2">
        <v>1</v>
      </c>
      <c r="HO86" s="91">
        <v>0</v>
      </c>
      <c r="HP86" s="2">
        <v>0</v>
      </c>
      <c r="HQ86" s="2">
        <v>0</v>
      </c>
      <c r="HR86" s="2">
        <v>0</v>
      </c>
      <c r="HS86" s="2">
        <v>0</v>
      </c>
      <c r="HT86" s="2">
        <v>0</v>
      </c>
      <c r="HU86" s="3">
        <v>1</v>
      </c>
    </row>
    <row r="87" spans="1:229">
      <c r="A87" s="2">
        <f>T87*N87</f>
        <v>0</v>
      </c>
      <c r="B87" s="2">
        <f>U87*N87</f>
        <v>0</v>
      </c>
      <c r="C87" s="2">
        <f>V87*N87</f>
        <v>0</v>
      </c>
      <c r="D87" s="2">
        <f>W87*N87</f>
        <v>0</v>
      </c>
      <c r="E87" s="2">
        <f>X87*N87</f>
        <v>0</v>
      </c>
      <c r="F87" s="2">
        <f>Y87*N87</f>
        <v>0</v>
      </c>
      <c r="G87" s="2">
        <f>Z87*N87</f>
        <v>0</v>
      </c>
      <c r="H87" s="242">
        <f>N87</f>
        <v>1</v>
      </c>
      <c r="I87" s="242">
        <f>N87</f>
        <v>1</v>
      </c>
      <c r="J87" s="242">
        <f>N87</f>
        <v>1</v>
      </c>
      <c r="K87" s="242">
        <f>N87</f>
        <v>1</v>
      </c>
      <c r="L87" s="242">
        <f>N87</f>
        <v>1</v>
      </c>
      <c r="M87" s="242">
        <f>N87</f>
        <v>1</v>
      </c>
      <c r="N87" s="242">
        <v>1</v>
      </c>
      <c r="O87" s="100" t="s">
        <v>7633</v>
      </c>
      <c r="P87" s="179">
        <f>(SUM(T87:Z87))</f>
        <v>0</v>
      </c>
      <c r="Q87" s="4">
        <v>1</v>
      </c>
      <c r="R87" s="4">
        <v>1</v>
      </c>
      <c r="S87" s="179">
        <f>P87-Q87</f>
        <v>-1</v>
      </c>
      <c r="AA87" s="2">
        <v>0</v>
      </c>
      <c r="AB87" s="2">
        <v>1</v>
      </c>
      <c r="AC87" s="2">
        <v>0</v>
      </c>
      <c r="AD87" s="2">
        <v>0</v>
      </c>
      <c r="AE87" s="2">
        <v>0</v>
      </c>
      <c r="AF87" s="2">
        <v>0</v>
      </c>
      <c r="AG87" s="3">
        <v>0</v>
      </c>
      <c r="AH87" s="2">
        <v>0</v>
      </c>
      <c r="AI87" s="2">
        <v>0</v>
      </c>
      <c r="AJ87" s="2">
        <v>0</v>
      </c>
      <c r="AK87" s="2">
        <v>0</v>
      </c>
      <c r="AL87" s="2">
        <v>0</v>
      </c>
      <c r="AM87" s="2">
        <v>0</v>
      </c>
      <c r="AN87" s="3">
        <v>0</v>
      </c>
      <c r="AO87" s="2">
        <v>0</v>
      </c>
      <c r="AP87" s="2">
        <v>0</v>
      </c>
      <c r="AQ87" s="2">
        <v>0</v>
      </c>
      <c r="AR87" s="2">
        <v>0</v>
      </c>
      <c r="AS87" s="2">
        <v>0</v>
      </c>
      <c r="AT87" s="2">
        <v>1</v>
      </c>
      <c r="AU87" s="3">
        <v>0</v>
      </c>
      <c r="AV87" s="2">
        <v>0</v>
      </c>
      <c r="AW87" s="2">
        <v>0</v>
      </c>
      <c r="AX87" s="2">
        <v>0</v>
      </c>
      <c r="AY87" s="2">
        <v>0</v>
      </c>
      <c r="AZ87" s="2">
        <v>0</v>
      </c>
      <c r="BA87" s="2">
        <v>0</v>
      </c>
      <c r="BB87" s="3">
        <v>0</v>
      </c>
      <c r="BC87" s="2">
        <v>0</v>
      </c>
      <c r="BD87" s="2">
        <v>0</v>
      </c>
      <c r="BE87" s="2">
        <v>0</v>
      </c>
      <c r="BF87" s="2">
        <v>0</v>
      </c>
      <c r="BG87" s="2">
        <v>0</v>
      </c>
      <c r="BH87" s="2">
        <v>0</v>
      </c>
      <c r="BI87" s="3">
        <v>1</v>
      </c>
      <c r="BJ87" s="2">
        <v>0</v>
      </c>
      <c r="BK87" s="2">
        <v>0</v>
      </c>
      <c r="BL87" s="2">
        <v>0</v>
      </c>
      <c r="BM87" s="2">
        <v>0</v>
      </c>
      <c r="BN87" s="2">
        <v>0</v>
      </c>
      <c r="BO87" s="2">
        <v>0</v>
      </c>
      <c r="BP87" s="3">
        <v>0</v>
      </c>
      <c r="BQ87" s="2">
        <v>0</v>
      </c>
      <c r="BR87" s="2">
        <v>0</v>
      </c>
      <c r="BS87" s="2">
        <v>0</v>
      </c>
      <c r="BT87" s="2">
        <v>0</v>
      </c>
      <c r="BU87" s="2">
        <v>0</v>
      </c>
      <c r="BV87" s="2">
        <v>0</v>
      </c>
      <c r="BW87" s="3">
        <v>1</v>
      </c>
      <c r="BX87" s="2">
        <v>0</v>
      </c>
      <c r="BY87" s="2">
        <v>0</v>
      </c>
      <c r="BZ87" s="2">
        <v>0</v>
      </c>
      <c r="CA87" s="2">
        <v>0</v>
      </c>
      <c r="CB87" s="2">
        <v>0</v>
      </c>
      <c r="CC87" s="2">
        <v>0</v>
      </c>
      <c r="CD87" s="3">
        <v>0</v>
      </c>
      <c r="CE87" s="2">
        <v>0</v>
      </c>
      <c r="CF87" s="2">
        <v>0</v>
      </c>
      <c r="CG87" s="2">
        <v>0</v>
      </c>
      <c r="CH87" s="2">
        <v>0</v>
      </c>
      <c r="CI87" s="2">
        <v>2</v>
      </c>
      <c r="CJ87" s="2">
        <v>0</v>
      </c>
      <c r="CK87" s="3">
        <v>0</v>
      </c>
      <c r="CL87" s="2">
        <v>0</v>
      </c>
      <c r="CM87" s="2">
        <v>0</v>
      </c>
      <c r="CN87" s="2">
        <v>0</v>
      </c>
      <c r="CO87" s="2">
        <v>0</v>
      </c>
      <c r="CP87" s="2">
        <v>0</v>
      </c>
      <c r="CQ87" s="2">
        <v>0</v>
      </c>
      <c r="CR87" s="3">
        <v>0</v>
      </c>
      <c r="CS87" s="2">
        <v>0</v>
      </c>
      <c r="CT87" s="2">
        <v>0</v>
      </c>
      <c r="CU87" s="2">
        <v>0</v>
      </c>
      <c r="CV87" s="2">
        <v>0</v>
      </c>
      <c r="CW87" s="2">
        <v>0</v>
      </c>
      <c r="CX87" s="2">
        <v>0</v>
      </c>
      <c r="CY87" s="3">
        <v>0</v>
      </c>
      <c r="CZ87" s="2">
        <v>0</v>
      </c>
      <c r="DA87" s="2">
        <v>0</v>
      </c>
      <c r="DB87" s="2">
        <v>0</v>
      </c>
      <c r="DC87" s="2">
        <v>1</v>
      </c>
      <c r="DD87" s="2">
        <v>0</v>
      </c>
      <c r="DE87" s="2">
        <v>0</v>
      </c>
      <c r="DF87" s="3">
        <v>0</v>
      </c>
      <c r="DG87" s="2">
        <v>0</v>
      </c>
      <c r="DH87" s="2">
        <v>0</v>
      </c>
      <c r="DI87" s="2">
        <v>0</v>
      </c>
      <c r="DJ87" s="2">
        <v>0</v>
      </c>
      <c r="DK87" s="2">
        <v>0</v>
      </c>
      <c r="DL87" s="2">
        <v>0</v>
      </c>
      <c r="DM87" s="3">
        <v>0</v>
      </c>
      <c r="DN87" s="2">
        <v>0</v>
      </c>
      <c r="DO87" s="2">
        <v>0</v>
      </c>
      <c r="DP87" s="2">
        <v>0</v>
      </c>
      <c r="DQ87" s="2">
        <v>0</v>
      </c>
      <c r="DR87" s="2">
        <v>0</v>
      </c>
      <c r="DS87" s="2">
        <v>0</v>
      </c>
      <c r="DT87" s="3">
        <v>1</v>
      </c>
      <c r="DU87" s="2">
        <v>0</v>
      </c>
      <c r="DV87" s="2">
        <v>0</v>
      </c>
      <c r="DW87" s="2">
        <v>0</v>
      </c>
      <c r="DX87" s="2">
        <v>0</v>
      </c>
      <c r="DY87" s="2">
        <v>0</v>
      </c>
      <c r="DZ87" s="2">
        <v>0</v>
      </c>
      <c r="EA87" s="3">
        <v>0</v>
      </c>
      <c r="EB87" s="2">
        <v>0</v>
      </c>
      <c r="EC87" s="2">
        <v>0</v>
      </c>
      <c r="ED87" s="2">
        <v>0</v>
      </c>
      <c r="EE87" s="2">
        <v>0</v>
      </c>
      <c r="EF87" s="2">
        <v>0</v>
      </c>
      <c r="EG87" s="2">
        <v>0</v>
      </c>
      <c r="EH87" s="3">
        <v>0</v>
      </c>
      <c r="EI87" s="2">
        <v>0</v>
      </c>
      <c r="EJ87" s="2">
        <v>0</v>
      </c>
      <c r="EK87" s="2">
        <v>0</v>
      </c>
      <c r="EL87" s="2">
        <v>0</v>
      </c>
      <c r="EM87" s="2">
        <v>0</v>
      </c>
      <c r="EN87" s="2">
        <v>0</v>
      </c>
      <c r="EO87" s="3">
        <v>0</v>
      </c>
      <c r="EP87" s="2">
        <v>0</v>
      </c>
      <c r="EQ87" s="2">
        <v>0</v>
      </c>
      <c r="ER87" s="2">
        <v>0</v>
      </c>
      <c r="ES87" s="2">
        <v>0</v>
      </c>
      <c r="ET87" s="2">
        <v>0</v>
      </c>
      <c r="EU87" s="2">
        <v>0</v>
      </c>
      <c r="EV87" s="3">
        <v>0</v>
      </c>
      <c r="EW87" s="2">
        <v>0</v>
      </c>
      <c r="EX87" s="2">
        <v>0</v>
      </c>
      <c r="EY87" s="2">
        <v>0</v>
      </c>
      <c r="EZ87" s="2">
        <v>0</v>
      </c>
      <c r="FA87" s="2">
        <v>0</v>
      </c>
      <c r="FB87" s="2">
        <v>0</v>
      </c>
      <c r="FC87" s="3">
        <v>0</v>
      </c>
      <c r="FD87" s="2">
        <v>0</v>
      </c>
      <c r="FE87" s="2">
        <v>0</v>
      </c>
      <c r="FF87" s="2">
        <v>0</v>
      </c>
      <c r="FG87" s="2">
        <v>0</v>
      </c>
      <c r="FH87" s="2">
        <v>0</v>
      </c>
      <c r="FI87" s="2">
        <v>0</v>
      </c>
      <c r="FJ87" s="3">
        <v>0</v>
      </c>
      <c r="FK87" s="2">
        <v>0</v>
      </c>
      <c r="FL87" s="2">
        <v>0</v>
      </c>
      <c r="FM87" s="2">
        <v>0</v>
      </c>
      <c r="FN87" s="2">
        <v>0</v>
      </c>
      <c r="FO87" s="2">
        <v>0</v>
      </c>
      <c r="FP87" s="2">
        <v>0</v>
      </c>
      <c r="FQ87" s="3">
        <v>0</v>
      </c>
      <c r="FR87" s="2">
        <v>0</v>
      </c>
      <c r="FS87" s="2">
        <v>0</v>
      </c>
      <c r="FT87" s="2">
        <v>0</v>
      </c>
      <c r="FU87" s="2">
        <v>0</v>
      </c>
      <c r="FV87" s="2">
        <v>0</v>
      </c>
      <c r="FW87" s="2">
        <v>0</v>
      </c>
      <c r="FX87" s="3">
        <v>0</v>
      </c>
      <c r="FY87" s="2">
        <v>0</v>
      </c>
      <c r="FZ87" s="2">
        <v>0</v>
      </c>
      <c r="GA87" s="2">
        <v>0</v>
      </c>
      <c r="GB87" s="2">
        <v>0</v>
      </c>
      <c r="GC87" s="2">
        <v>0</v>
      </c>
      <c r="GD87" s="2">
        <v>0</v>
      </c>
      <c r="GE87" s="3">
        <v>0</v>
      </c>
      <c r="GF87" s="2">
        <v>0</v>
      </c>
      <c r="GG87" s="2">
        <v>0</v>
      </c>
      <c r="GH87" s="2">
        <v>0</v>
      </c>
      <c r="GI87" s="2">
        <v>0</v>
      </c>
      <c r="GJ87" s="2">
        <v>0</v>
      </c>
      <c r="GK87" s="2">
        <v>0</v>
      </c>
      <c r="GL87" s="3">
        <v>0</v>
      </c>
      <c r="GM87" s="2">
        <v>0</v>
      </c>
      <c r="GN87" s="2">
        <v>0</v>
      </c>
      <c r="GO87" s="2">
        <v>0</v>
      </c>
      <c r="GP87" s="2">
        <v>0</v>
      </c>
      <c r="GQ87" s="2">
        <v>0</v>
      </c>
      <c r="GR87" s="2">
        <v>0</v>
      </c>
      <c r="GS87" s="3">
        <v>0</v>
      </c>
      <c r="GT87" s="2">
        <v>0</v>
      </c>
      <c r="GU87" s="2">
        <v>0</v>
      </c>
      <c r="GV87" s="2">
        <v>0</v>
      </c>
      <c r="GW87" s="2">
        <v>0</v>
      </c>
      <c r="GX87" s="2">
        <v>0</v>
      </c>
      <c r="GY87" s="2">
        <v>0</v>
      </c>
      <c r="GZ87" s="3">
        <v>0</v>
      </c>
      <c r="HA87" s="2">
        <v>0</v>
      </c>
      <c r="HB87" s="2">
        <v>0</v>
      </c>
      <c r="HC87" s="2">
        <v>0</v>
      </c>
      <c r="HD87" s="2">
        <v>0</v>
      </c>
      <c r="HE87" s="2">
        <v>0</v>
      </c>
      <c r="HF87" s="2">
        <v>0</v>
      </c>
      <c r="HG87" s="2">
        <v>0</v>
      </c>
      <c r="HH87" s="2">
        <v>0</v>
      </c>
      <c r="HI87" s="2">
        <v>2</v>
      </c>
      <c r="HJ87" s="2">
        <v>0</v>
      </c>
      <c r="HK87" s="2">
        <v>0</v>
      </c>
      <c r="HL87" s="2">
        <v>0</v>
      </c>
      <c r="HM87" s="2">
        <v>0</v>
      </c>
      <c r="HN87" s="2">
        <v>0</v>
      </c>
      <c r="HO87" s="91">
        <v>0</v>
      </c>
      <c r="HP87" s="2">
        <v>0</v>
      </c>
      <c r="HQ87" s="2">
        <v>0</v>
      </c>
      <c r="HR87" s="2">
        <v>0</v>
      </c>
      <c r="HS87" s="2">
        <v>0</v>
      </c>
      <c r="HT87" s="2">
        <v>0</v>
      </c>
      <c r="HU87" s="3">
        <v>0</v>
      </c>
    </row>
    <row r="88" spans="1:229">
      <c r="A88" s="2">
        <f t="shared" si="184"/>
        <v>0</v>
      </c>
      <c r="B88" s="2">
        <f t="shared" si="185"/>
        <v>0</v>
      </c>
      <c r="C88" s="2">
        <f t="shared" si="186"/>
        <v>0</v>
      </c>
      <c r="D88" s="2">
        <f t="shared" si="187"/>
        <v>0</v>
      </c>
      <c r="E88" s="2">
        <f t="shared" si="188"/>
        <v>0</v>
      </c>
      <c r="F88" s="2">
        <f t="shared" si="189"/>
        <v>0</v>
      </c>
      <c r="G88" s="2">
        <f t="shared" si="190"/>
        <v>0</v>
      </c>
      <c r="H88" s="242">
        <f t="shared" si="191"/>
        <v>1</v>
      </c>
      <c r="I88" s="242">
        <f t="shared" si="192"/>
        <v>1</v>
      </c>
      <c r="J88" s="242">
        <f t="shared" si="193"/>
        <v>1</v>
      </c>
      <c r="K88" s="242">
        <f t="shared" si="194"/>
        <v>1</v>
      </c>
      <c r="L88" s="242">
        <f t="shared" si="195"/>
        <v>1</v>
      </c>
      <c r="M88" s="242">
        <f t="shared" si="196"/>
        <v>1</v>
      </c>
      <c r="N88" s="242">
        <v>1</v>
      </c>
      <c r="O88" s="100" t="s">
        <v>8179</v>
      </c>
      <c r="P88" s="179">
        <f t="shared" si="197"/>
        <v>0</v>
      </c>
      <c r="Q88" s="4">
        <v>1</v>
      </c>
      <c r="R88" s="4">
        <v>1</v>
      </c>
      <c r="S88" s="179">
        <f t="shared" si="198"/>
        <v>-1</v>
      </c>
      <c r="AA88" s="2">
        <v>0</v>
      </c>
      <c r="AB88" s="2">
        <v>1</v>
      </c>
      <c r="AC88" s="2">
        <v>0</v>
      </c>
      <c r="AD88" s="2">
        <v>0</v>
      </c>
      <c r="AE88" s="2">
        <v>0</v>
      </c>
      <c r="AF88" s="2">
        <v>0</v>
      </c>
      <c r="AG88" s="3">
        <v>0</v>
      </c>
      <c r="AH88" s="2">
        <v>0</v>
      </c>
      <c r="AI88" s="2">
        <v>0</v>
      </c>
      <c r="AJ88" s="2">
        <v>0</v>
      </c>
      <c r="AK88" s="2">
        <v>0</v>
      </c>
      <c r="AL88" s="2">
        <v>0</v>
      </c>
      <c r="AM88" s="2">
        <v>0</v>
      </c>
      <c r="AN88" s="3">
        <v>0</v>
      </c>
      <c r="AO88" s="2">
        <v>0</v>
      </c>
      <c r="AP88" s="2">
        <v>0</v>
      </c>
      <c r="AQ88" s="2">
        <v>0</v>
      </c>
      <c r="AR88" s="2">
        <v>0</v>
      </c>
      <c r="AS88" s="2">
        <v>0</v>
      </c>
      <c r="AT88" s="2">
        <v>0</v>
      </c>
      <c r="AU88" s="3">
        <v>0</v>
      </c>
      <c r="AV88" s="2">
        <v>0</v>
      </c>
      <c r="AW88" s="2">
        <v>0</v>
      </c>
      <c r="AX88" s="2">
        <v>0</v>
      </c>
      <c r="AY88" s="2">
        <v>0</v>
      </c>
      <c r="AZ88" s="2">
        <v>0</v>
      </c>
      <c r="BA88" s="2">
        <v>0</v>
      </c>
      <c r="BB88" s="3">
        <v>1</v>
      </c>
      <c r="BC88" s="2">
        <v>0</v>
      </c>
      <c r="BD88" s="2">
        <v>0</v>
      </c>
      <c r="BE88" s="2">
        <v>0</v>
      </c>
      <c r="BF88" s="2">
        <v>0</v>
      </c>
      <c r="BG88" s="2">
        <v>0</v>
      </c>
      <c r="BH88" s="2">
        <v>0</v>
      </c>
      <c r="BI88" s="3">
        <v>1</v>
      </c>
      <c r="BJ88" s="2">
        <v>1</v>
      </c>
      <c r="BK88" s="2">
        <v>1</v>
      </c>
      <c r="BL88" s="2">
        <v>0</v>
      </c>
      <c r="BM88" s="2">
        <v>0</v>
      </c>
      <c r="BN88" s="2">
        <v>0</v>
      </c>
      <c r="BO88" s="2">
        <v>0</v>
      </c>
      <c r="BP88" s="3">
        <v>0</v>
      </c>
      <c r="BQ88" s="2">
        <v>0</v>
      </c>
      <c r="BR88" s="2">
        <v>0</v>
      </c>
      <c r="BS88" s="2">
        <v>0</v>
      </c>
      <c r="BT88" s="2">
        <v>0</v>
      </c>
      <c r="BU88" s="2">
        <v>0</v>
      </c>
      <c r="BV88" s="2">
        <v>0</v>
      </c>
      <c r="BW88" s="3">
        <v>0</v>
      </c>
      <c r="BX88" s="2">
        <v>0</v>
      </c>
      <c r="BY88" s="2">
        <v>0</v>
      </c>
      <c r="BZ88" s="2">
        <v>0</v>
      </c>
      <c r="CA88" s="2">
        <v>0</v>
      </c>
      <c r="CB88" s="2">
        <v>0</v>
      </c>
      <c r="CC88" s="2">
        <v>0</v>
      </c>
      <c r="CD88" s="3">
        <v>0</v>
      </c>
      <c r="CE88" s="2">
        <v>0</v>
      </c>
      <c r="CF88" s="2">
        <v>0</v>
      </c>
      <c r="CG88" s="2">
        <v>0</v>
      </c>
      <c r="CH88" s="2">
        <v>0</v>
      </c>
      <c r="CI88" s="2">
        <v>0</v>
      </c>
      <c r="CJ88" s="2">
        <v>0</v>
      </c>
      <c r="CK88" s="3">
        <v>0</v>
      </c>
      <c r="CL88" s="2">
        <v>0</v>
      </c>
      <c r="CM88" s="2">
        <v>0</v>
      </c>
      <c r="CN88" s="2">
        <v>0</v>
      </c>
      <c r="CO88" s="2">
        <v>0</v>
      </c>
      <c r="CP88" s="2">
        <v>0</v>
      </c>
      <c r="CQ88" s="2">
        <v>0</v>
      </c>
      <c r="CR88" s="3">
        <v>0</v>
      </c>
      <c r="CS88" s="2">
        <v>0</v>
      </c>
      <c r="CT88" s="2">
        <v>0</v>
      </c>
      <c r="CU88" s="2">
        <v>0</v>
      </c>
      <c r="CV88" s="2">
        <v>0</v>
      </c>
      <c r="CW88" s="2">
        <v>0</v>
      </c>
      <c r="CX88" s="2">
        <v>0</v>
      </c>
      <c r="CY88" s="3">
        <v>0</v>
      </c>
      <c r="CZ88" s="2">
        <v>0</v>
      </c>
      <c r="DA88" s="2">
        <v>0</v>
      </c>
      <c r="DB88" s="2">
        <v>0</v>
      </c>
      <c r="DC88" s="2">
        <v>0</v>
      </c>
      <c r="DD88" s="2">
        <v>0</v>
      </c>
      <c r="DE88" s="2">
        <v>0</v>
      </c>
      <c r="DF88" s="3">
        <v>0</v>
      </c>
      <c r="DG88" s="2">
        <v>0</v>
      </c>
      <c r="DH88" s="2">
        <v>0</v>
      </c>
      <c r="DI88" s="2">
        <v>0</v>
      </c>
      <c r="DJ88" s="2">
        <v>0</v>
      </c>
      <c r="DK88" s="2">
        <v>0</v>
      </c>
      <c r="DL88" s="2">
        <v>0</v>
      </c>
      <c r="DM88" s="3">
        <v>0</v>
      </c>
      <c r="DN88" s="2">
        <v>0</v>
      </c>
      <c r="DO88" s="2">
        <v>0</v>
      </c>
      <c r="DP88" s="2">
        <v>0</v>
      </c>
      <c r="DQ88" s="2">
        <v>0</v>
      </c>
      <c r="DR88" s="2">
        <v>0</v>
      </c>
      <c r="DS88" s="2">
        <v>0</v>
      </c>
      <c r="DT88" s="3">
        <v>0</v>
      </c>
      <c r="DU88" s="2">
        <v>0</v>
      </c>
      <c r="DV88" s="2">
        <v>0</v>
      </c>
      <c r="DW88" s="2">
        <v>0</v>
      </c>
      <c r="DX88" s="2">
        <v>0</v>
      </c>
      <c r="DY88" s="2">
        <v>0</v>
      </c>
      <c r="DZ88" s="2">
        <v>0</v>
      </c>
      <c r="EA88" s="3">
        <v>0</v>
      </c>
      <c r="EB88" s="2">
        <v>0</v>
      </c>
      <c r="EC88" s="2">
        <v>0</v>
      </c>
      <c r="ED88" s="2">
        <v>0</v>
      </c>
      <c r="EE88" s="2">
        <v>0</v>
      </c>
      <c r="EF88" s="2">
        <v>0</v>
      </c>
      <c r="EG88" s="2">
        <v>0</v>
      </c>
      <c r="EH88" s="3">
        <v>1</v>
      </c>
      <c r="EI88" s="2">
        <v>0</v>
      </c>
      <c r="EJ88" s="2">
        <v>0</v>
      </c>
      <c r="EK88" s="2">
        <v>0</v>
      </c>
      <c r="EL88" s="2">
        <v>0</v>
      </c>
      <c r="EM88" s="2">
        <v>0</v>
      </c>
      <c r="EN88" s="2">
        <v>0</v>
      </c>
      <c r="EO88" s="3">
        <v>0</v>
      </c>
      <c r="EP88" s="2">
        <v>0</v>
      </c>
      <c r="EQ88" s="2">
        <v>0</v>
      </c>
      <c r="ER88" s="2">
        <v>0</v>
      </c>
      <c r="ES88" s="2">
        <v>0</v>
      </c>
      <c r="ET88" s="2">
        <v>0</v>
      </c>
      <c r="EU88" s="2">
        <v>0</v>
      </c>
      <c r="EV88" s="3">
        <v>0</v>
      </c>
      <c r="EW88" s="2">
        <v>0</v>
      </c>
      <c r="EX88" s="2">
        <v>0</v>
      </c>
      <c r="EY88" s="2">
        <v>0</v>
      </c>
      <c r="EZ88" s="2">
        <v>0</v>
      </c>
      <c r="FA88" s="2">
        <v>0</v>
      </c>
      <c r="FB88" s="2">
        <v>0</v>
      </c>
      <c r="FC88" s="3">
        <v>0</v>
      </c>
      <c r="FD88" s="2">
        <v>0</v>
      </c>
      <c r="FE88" s="2">
        <v>0</v>
      </c>
      <c r="FF88" s="2">
        <v>0</v>
      </c>
      <c r="FG88" s="2">
        <v>0</v>
      </c>
      <c r="FH88" s="2">
        <v>0</v>
      </c>
      <c r="FI88" s="2">
        <v>0</v>
      </c>
      <c r="FJ88" s="3">
        <v>0</v>
      </c>
      <c r="FK88" s="2">
        <v>0</v>
      </c>
      <c r="FL88" s="2">
        <v>0</v>
      </c>
      <c r="FM88" s="2">
        <v>0</v>
      </c>
      <c r="FN88" s="2">
        <v>0</v>
      </c>
      <c r="FO88" s="2">
        <v>0</v>
      </c>
      <c r="FP88" s="2">
        <v>0</v>
      </c>
      <c r="FQ88" s="3">
        <v>0</v>
      </c>
      <c r="FR88" s="2">
        <v>0</v>
      </c>
      <c r="FS88" s="2">
        <v>0</v>
      </c>
      <c r="FT88" s="2">
        <v>0</v>
      </c>
      <c r="FU88" s="2">
        <v>0</v>
      </c>
      <c r="FV88" s="2">
        <v>0</v>
      </c>
      <c r="FW88" s="2">
        <v>0</v>
      </c>
      <c r="FX88" s="3">
        <v>0</v>
      </c>
      <c r="FY88" s="2">
        <v>0</v>
      </c>
      <c r="FZ88" s="2">
        <v>0</v>
      </c>
      <c r="GA88" s="2">
        <v>0</v>
      </c>
      <c r="GB88" s="2">
        <v>0</v>
      </c>
      <c r="GC88" s="2">
        <v>0</v>
      </c>
      <c r="GD88" s="2">
        <v>0</v>
      </c>
      <c r="GE88" s="3">
        <v>0</v>
      </c>
      <c r="GF88" s="2">
        <v>0</v>
      </c>
      <c r="GG88" s="2">
        <v>0</v>
      </c>
      <c r="GH88" s="2">
        <v>0</v>
      </c>
      <c r="GI88" s="2">
        <v>0</v>
      </c>
      <c r="GJ88" s="2">
        <v>0</v>
      </c>
      <c r="GK88" s="2">
        <v>0</v>
      </c>
      <c r="GL88" s="3">
        <v>0</v>
      </c>
      <c r="GM88" s="2">
        <v>0</v>
      </c>
      <c r="GN88" s="2">
        <v>0</v>
      </c>
      <c r="GO88" s="2">
        <v>0</v>
      </c>
      <c r="GP88" s="2">
        <v>0</v>
      </c>
      <c r="GQ88" s="2">
        <v>0</v>
      </c>
      <c r="GR88" s="2">
        <v>0</v>
      </c>
      <c r="GS88" s="3">
        <v>0</v>
      </c>
      <c r="GT88" s="2">
        <v>0</v>
      </c>
      <c r="GU88" s="2">
        <v>0</v>
      </c>
      <c r="GV88" s="2">
        <v>0</v>
      </c>
      <c r="GW88" s="2">
        <v>0</v>
      </c>
      <c r="GX88" s="2">
        <v>0</v>
      </c>
      <c r="GY88" s="2">
        <v>0</v>
      </c>
      <c r="GZ88" s="3">
        <v>0</v>
      </c>
      <c r="HA88" s="2">
        <v>0</v>
      </c>
      <c r="HB88" s="2">
        <v>0</v>
      </c>
      <c r="HC88" s="2">
        <v>0</v>
      </c>
      <c r="HD88" s="2">
        <v>0</v>
      </c>
      <c r="HE88" s="2">
        <v>0</v>
      </c>
      <c r="HF88" s="2">
        <v>0</v>
      </c>
      <c r="HG88" s="2">
        <v>0</v>
      </c>
      <c r="HH88" s="2">
        <v>0</v>
      </c>
      <c r="HI88" s="2">
        <v>0</v>
      </c>
      <c r="HJ88" s="2">
        <v>0</v>
      </c>
      <c r="HK88" s="2">
        <v>0</v>
      </c>
      <c r="HL88" s="2">
        <v>0</v>
      </c>
      <c r="HM88" s="2">
        <v>0</v>
      </c>
      <c r="HN88" s="2">
        <v>0</v>
      </c>
      <c r="HO88" s="91">
        <v>0</v>
      </c>
      <c r="HP88" s="2">
        <v>0</v>
      </c>
      <c r="HQ88" s="2">
        <v>0</v>
      </c>
      <c r="HR88" s="2">
        <v>0</v>
      </c>
      <c r="HS88" s="2">
        <v>0</v>
      </c>
      <c r="HT88" s="2">
        <v>0</v>
      </c>
      <c r="HU88" s="3">
        <v>0</v>
      </c>
    </row>
    <row r="89" spans="1:229">
      <c r="A89" s="2">
        <f t="shared" si="184"/>
        <v>0</v>
      </c>
      <c r="B89" s="2">
        <f t="shared" si="185"/>
        <v>0</v>
      </c>
      <c r="C89" s="2">
        <f t="shared" si="186"/>
        <v>0</v>
      </c>
      <c r="D89" s="2">
        <f t="shared" si="187"/>
        <v>0</v>
      </c>
      <c r="E89" s="2">
        <f t="shared" si="188"/>
        <v>0</v>
      </c>
      <c r="F89" s="2">
        <f t="shared" si="189"/>
        <v>0</v>
      </c>
      <c r="G89" s="2">
        <f t="shared" si="190"/>
        <v>0</v>
      </c>
      <c r="H89" s="242">
        <f t="shared" si="191"/>
        <v>1</v>
      </c>
      <c r="I89" s="242">
        <f t="shared" si="192"/>
        <v>1</v>
      </c>
      <c r="J89" s="242">
        <f t="shared" si="193"/>
        <v>1</v>
      </c>
      <c r="K89" s="242">
        <f t="shared" si="194"/>
        <v>1</v>
      </c>
      <c r="L89" s="242">
        <f t="shared" si="195"/>
        <v>1</v>
      </c>
      <c r="M89" s="242">
        <f t="shared" si="196"/>
        <v>1</v>
      </c>
      <c r="N89" s="242">
        <v>1</v>
      </c>
      <c r="O89" s="100" t="s">
        <v>8099</v>
      </c>
      <c r="P89" s="179">
        <f t="shared" si="197"/>
        <v>0</v>
      </c>
      <c r="Q89" s="4">
        <v>1</v>
      </c>
      <c r="R89" s="4">
        <v>1</v>
      </c>
      <c r="S89" s="179">
        <f t="shared" si="198"/>
        <v>-1</v>
      </c>
      <c r="AA89" s="2">
        <v>0</v>
      </c>
      <c r="AB89" s="2">
        <v>0</v>
      </c>
      <c r="AC89" s="2">
        <v>0</v>
      </c>
      <c r="AD89" s="2">
        <v>0</v>
      </c>
      <c r="AE89" s="2">
        <v>0</v>
      </c>
      <c r="AF89" s="2">
        <v>0</v>
      </c>
      <c r="AG89" s="3">
        <v>0</v>
      </c>
      <c r="AH89" s="2">
        <v>0</v>
      </c>
      <c r="AI89" s="2">
        <v>0</v>
      </c>
      <c r="AJ89" s="2">
        <v>0</v>
      </c>
      <c r="AK89" s="2">
        <v>0</v>
      </c>
      <c r="AL89" s="2">
        <v>0</v>
      </c>
      <c r="AM89" s="2">
        <v>1</v>
      </c>
      <c r="AN89" s="3">
        <v>0</v>
      </c>
      <c r="AO89" s="2">
        <v>0</v>
      </c>
      <c r="AP89" s="2">
        <v>0</v>
      </c>
      <c r="AQ89" s="2">
        <v>0</v>
      </c>
      <c r="AR89" s="2">
        <v>0</v>
      </c>
      <c r="AS89" s="2">
        <v>0</v>
      </c>
      <c r="AT89" s="2">
        <v>0</v>
      </c>
      <c r="AU89" s="3">
        <v>0</v>
      </c>
      <c r="AV89" s="2">
        <v>0</v>
      </c>
      <c r="AW89" s="2">
        <v>0</v>
      </c>
      <c r="AX89" s="2">
        <v>0</v>
      </c>
      <c r="AY89" s="2">
        <v>0</v>
      </c>
      <c r="AZ89" s="2">
        <v>0</v>
      </c>
      <c r="BA89" s="2">
        <v>0</v>
      </c>
      <c r="BB89" s="3">
        <v>0</v>
      </c>
      <c r="BC89" s="2">
        <v>0</v>
      </c>
      <c r="BD89" s="2">
        <v>0</v>
      </c>
      <c r="BE89" s="2">
        <v>0</v>
      </c>
      <c r="BF89" s="2">
        <v>0</v>
      </c>
      <c r="BG89" s="2">
        <v>0</v>
      </c>
      <c r="BH89" s="2">
        <v>0</v>
      </c>
      <c r="BI89" s="3">
        <v>1</v>
      </c>
      <c r="BJ89" s="2">
        <v>0</v>
      </c>
      <c r="BK89" s="2">
        <v>1</v>
      </c>
      <c r="BL89" s="2">
        <v>0</v>
      </c>
      <c r="BM89" s="2">
        <v>0</v>
      </c>
      <c r="BN89" s="2">
        <v>0</v>
      </c>
      <c r="BO89" s="2">
        <v>0</v>
      </c>
      <c r="BP89" s="3">
        <v>0</v>
      </c>
      <c r="BQ89" s="2">
        <v>0</v>
      </c>
      <c r="BR89" s="2">
        <v>0</v>
      </c>
      <c r="BS89" s="2">
        <v>0</v>
      </c>
      <c r="BT89" s="2">
        <v>0</v>
      </c>
      <c r="BU89" s="2">
        <v>0</v>
      </c>
      <c r="BV89" s="2">
        <v>0</v>
      </c>
      <c r="BW89" s="3">
        <v>0</v>
      </c>
      <c r="BX89" s="2">
        <v>0</v>
      </c>
      <c r="BY89" s="2">
        <v>0</v>
      </c>
      <c r="BZ89" s="2">
        <v>0</v>
      </c>
      <c r="CA89" s="2">
        <v>0</v>
      </c>
      <c r="CB89" s="2">
        <v>0</v>
      </c>
      <c r="CC89" s="2">
        <v>0</v>
      </c>
      <c r="CD89" s="3">
        <v>0</v>
      </c>
      <c r="CE89" s="2">
        <v>0</v>
      </c>
      <c r="CF89" s="2">
        <v>0</v>
      </c>
      <c r="CG89" s="2">
        <v>0</v>
      </c>
      <c r="CH89" s="2">
        <v>0</v>
      </c>
      <c r="CI89" s="2">
        <v>0</v>
      </c>
      <c r="CJ89" s="2">
        <v>0</v>
      </c>
      <c r="CK89" s="3">
        <v>0</v>
      </c>
      <c r="CL89" s="2">
        <v>0</v>
      </c>
      <c r="CM89" s="2">
        <v>0</v>
      </c>
      <c r="CN89" s="2">
        <v>0</v>
      </c>
      <c r="CO89" s="2">
        <v>0</v>
      </c>
      <c r="CP89" s="2">
        <v>0</v>
      </c>
      <c r="CQ89" s="2">
        <v>0</v>
      </c>
      <c r="CR89" s="3">
        <v>0</v>
      </c>
      <c r="CS89" s="2">
        <v>0</v>
      </c>
      <c r="CT89" s="2">
        <v>0</v>
      </c>
      <c r="CU89" s="2">
        <v>0</v>
      </c>
      <c r="CV89" s="2">
        <v>0</v>
      </c>
      <c r="CW89" s="2">
        <v>0</v>
      </c>
      <c r="CX89" s="2">
        <v>0</v>
      </c>
      <c r="CY89" s="3">
        <v>0</v>
      </c>
      <c r="CZ89" s="2">
        <v>0</v>
      </c>
      <c r="DA89" s="2">
        <v>0</v>
      </c>
      <c r="DB89" s="2">
        <v>0</v>
      </c>
      <c r="DC89" s="2">
        <v>0</v>
      </c>
      <c r="DD89" s="2">
        <v>0</v>
      </c>
      <c r="DE89" s="2">
        <v>0</v>
      </c>
      <c r="DF89" s="3">
        <v>0</v>
      </c>
      <c r="DG89" s="2">
        <v>0</v>
      </c>
      <c r="DH89" s="2">
        <v>0</v>
      </c>
      <c r="DI89" s="2">
        <v>0</v>
      </c>
      <c r="DJ89" s="2">
        <v>0</v>
      </c>
      <c r="DK89" s="2">
        <v>0</v>
      </c>
      <c r="DL89" s="2">
        <v>0</v>
      </c>
      <c r="DM89" s="3">
        <v>0</v>
      </c>
      <c r="DN89" s="2">
        <v>0</v>
      </c>
      <c r="DO89" s="2">
        <v>0</v>
      </c>
      <c r="DP89" s="2">
        <v>30</v>
      </c>
      <c r="DQ89" s="2">
        <v>0</v>
      </c>
      <c r="DR89" s="2">
        <v>0</v>
      </c>
      <c r="DS89" s="2">
        <v>0</v>
      </c>
      <c r="DT89" s="3">
        <v>0</v>
      </c>
      <c r="DU89" s="2">
        <v>0</v>
      </c>
      <c r="DV89" s="2">
        <v>0</v>
      </c>
      <c r="DW89" s="2">
        <v>0</v>
      </c>
      <c r="DX89" s="2">
        <v>0</v>
      </c>
      <c r="DY89" s="2">
        <v>0</v>
      </c>
      <c r="DZ89" s="2">
        <v>0</v>
      </c>
      <c r="EA89" s="3">
        <v>0</v>
      </c>
      <c r="EB89" s="2">
        <v>0</v>
      </c>
      <c r="EC89" s="2">
        <v>0</v>
      </c>
      <c r="ED89" s="2">
        <v>0</v>
      </c>
      <c r="EE89" s="2">
        <v>0</v>
      </c>
      <c r="EF89" s="2">
        <v>0</v>
      </c>
      <c r="EG89" s="2">
        <v>0</v>
      </c>
      <c r="EH89" s="3">
        <v>0</v>
      </c>
      <c r="EI89" s="2">
        <v>0</v>
      </c>
      <c r="EJ89" s="2">
        <v>0</v>
      </c>
      <c r="EK89" s="2">
        <v>0</v>
      </c>
      <c r="EL89" s="2">
        <v>0</v>
      </c>
      <c r="EM89" s="2">
        <v>0</v>
      </c>
      <c r="EN89" s="2">
        <v>25</v>
      </c>
      <c r="EO89" s="3">
        <v>0</v>
      </c>
      <c r="EP89" s="2">
        <v>0</v>
      </c>
      <c r="EQ89" s="2">
        <v>0</v>
      </c>
      <c r="ER89" s="2">
        <v>0</v>
      </c>
      <c r="ES89" s="2">
        <v>0</v>
      </c>
      <c r="ET89" s="2">
        <v>0</v>
      </c>
      <c r="EU89" s="2">
        <v>0</v>
      </c>
      <c r="EV89" s="3">
        <v>0</v>
      </c>
      <c r="EW89" s="2">
        <v>0</v>
      </c>
      <c r="EX89" s="2">
        <v>0</v>
      </c>
      <c r="EY89" s="2">
        <v>0</v>
      </c>
      <c r="EZ89" s="2">
        <v>0</v>
      </c>
      <c r="FA89" s="2">
        <v>0</v>
      </c>
      <c r="FB89" s="2">
        <v>0</v>
      </c>
      <c r="FC89" s="3">
        <v>0</v>
      </c>
      <c r="FD89" s="2">
        <v>0</v>
      </c>
      <c r="FE89" s="2">
        <v>0</v>
      </c>
      <c r="FF89" s="2">
        <v>0</v>
      </c>
      <c r="FG89" s="2">
        <v>0</v>
      </c>
      <c r="FH89" s="2">
        <v>0</v>
      </c>
      <c r="FI89" s="2">
        <v>0</v>
      </c>
      <c r="FJ89" s="3">
        <v>20</v>
      </c>
      <c r="FK89" s="2">
        <v>0</v>
      </c>
      <c r="FL89" s="2">
        <v>0</v>
      </c>
      <c r="FM89" s="2">
        <v>0</v>
      </c>
      <c r="FN89" s="2">
        <v>0</v>
      </c>
      <c r="FO89" s="2">
        <v>0</v>
      </c>
      <c r="FP89" s="2">
        <v>0</v>
      </c>
      <c r="FQ89" s="3">
        <v>0</v>
      </c>
      <c r="FR89" s="2">
        <v>0</v>
      </c>
      <c r="FS89" s="2">
        <v>0</v>
      </c>
      <c r="FT89" s="2">
        <v>0</v>
      </c>
      <c r="FU89" s="2">
        <v>0</v>
      </c>
      <c r="FV89" s="2">
        <v>0</v>
      </c>
      <c r="FW89" s="2">
        <v>0</v>
      </c>
      <c r="FX89" s="3">
        <v>0</v>
      </c>
      <c r="FY89" s="2">
        <v>0</v>
      </c>
      <c r="FZ89" s="2">
        <v>0</v>
      </c>
      <c r="GA89" s="2">
        <v>0</v>
      </c>
      <c r="GB89" s="2">
        <v>0</v>
      </c>
      <c r="GC89" s="2">
        <v>0</v>
      </c>
      <c r="GD89" s="2">
        <v>0</v>
      </c>
      <c r="GE89" s="3">
        <v>0</v>
      </c>
      <c r="GF89" s="2">
        <v>0</v>
      </c>
      <c r="GG89" s="2">
        <v>0</v>
      </c>
      <c r="GH89" s="2">
        <v>0</v>
      </c>
      <c r="GI89" s="2">
        <v>0</v>
      </c>
      <c r="GJ89" s="2">
        <v>0</v>
      </c>
      <c r="GK89" s="2">
        <v>0</v>
      </c>
      <c r="GL89" s="3">
        <v>0</v>
      </c>
      <c r="GM89" s="2">
        <v>0</v>
      </c>
      <c r="GN89" s="2">
        <v>0</v>
      </c>
      <c r="GO89" s="2">
        <v>0</v>
      </c>
      <c r="GP89" s="2">
        <v>0</v>
      </c>
      <c r="GQ89" s="2">
        <v>0</v>
      </c>
      <c r="GR89" s="2">
        <v>0</v>
      </c>
      <c r="GS89" s="3">
        <v>0</v>
      </c>
      <c r="GT89" s="2">
        <v>0</v>
      </c>
      <c r="GU89" s="2">
        <v>0</v>
      </c>
      <c r="GV89" s="2">
        <v>0</v>
      </c>
      <c r="GW89" s="2">
        <v>0</v>
      </c>
      <c r="GX89" s="2">
        <v>0</v>
      </c>
      <c r="GY89" s="2">
        <v>0</v>
      </c>
      <c r="GZ89" s="3">
        <v>0</v>
      </c>
      <c r="HA89" s="2">
        <v>0</v>
      </c>
      <c r="HB89" s="2">
        <v>0</v>
      </c>
      <c r="HC89" s="2">
        <v>0</v>
      </c>
      <c r="HD89" s="2">
        <v>0</v>
      </c>
      <c r="HE89" s="2">
        <v>0</v>
      </c>
      <c r="HF89" s="2">
        <v>0</v>
      </c>
      <c r="HG89" s="2">
        <v>0</v>
      </c>
      <c r="HH89" s="2">
        <v>0</v>
      </c>
      <c r="HI89" s="2">
        <v>0</v>
      </c>
      <c r="HJ89" s="2">
        <v>0</v>
      </c>
      <c r="HK89" s="2">
        <v>0</v>
      </c>
      <c r="HL89" s="2">
        <v>0</v>
      </c>
      <c r="HM89" s="2">
        <v>0</v>
      </c>
      <c r="HN89" s="2">
        <v>0</v>
      </c>
      <c r="HO89" s="91">
        <v>0</v>
      </c>
      <c r="HP89" s="2">
        <v>0</v>
      </c>
      <c r="HQ89" s="2">
        <v>0</v>
      </c>
      <c r="HR89" s="2">
        <v>0</v>
      </c>
      <c r="HS89" s="2">
        <v>0</v>
      </c>
      <c r="HT89" s="2">
        <v>0</v>
      </c>
      <c r="HU89" s="3">
        <v>0</v>
      </c>
    </row>
    <row r="90" spans="1:229" ht="16.5" thickBot="1">
      <c r="A90" s="2">
        <f t="shared" si="184"/>
        <v>0</v>
      </c>
      <c r="B90" s="2">
        <f t="shared" si="185"/>
        <v>0</v>
      </c>
      <c r="C90" s="2">
        <f t="shared" si="186"/>
        <v>0</v>
      </c>
      <c r="D90" s="2">
        <f t="shared" si="187"/>
        <v>0</v>
      </c>
      <c r="E90" s="2">
        <f t="shared" si="188"/>
        <v>0</v>
      </c>
      <c r="F90" s="2">
        <f>Y90*N90</f>
        <v>0</v>
      </c>
      <c r="G90" s="2">
        <f t="shared" si="190"/>
        <v>0</v>
      </c>
      <c r="H90" s="242">
        <f t="shared" si="191"/>
        <v>3</v>
      </c>
      <c r="I90" s="242">
        <f t="shared" si="192"/>
        <v>3</v>
      </c>
      <c r="J90" s="242">
        <f t="shared" si="193"/>
        <v>3</v>
      </c>
      <c r="K90" s="242">
        <f t="shared" si="194"/>
        <v>3</v>
      </c>
      <c r="L90" s="242">
        <f t="shared" si="195"/>
        <v>3</v>
      </c>
      <c r="M90" s="242">
        <f t="shared" si="196"/>
        <v>3</v>
      </c>
      <c r="N90" s="242">
        <v>3</v>
      </c>
      <c r="O90" s="248" t="s">
        <v>8093</v>
      </c>
      <c r="P90" s="179">
        <f t="shared" ref="P90:P97" si="205">(SUM(T90:Z90))</f>
        <v>0</v>
      </c>
      <c r="Q90" s="4">
        <v>2</v>
      </c>
      <c r="R90" s="4">
        <v>1</v>
      </c>
      <c r="S90" s="179">
        <f t="shared" ref="S90:S97" si="206">P90-Q90</f>
        <v>-2</v>
      </c>
      <c r="AA90" s="2">
        <v>0</v>
      </c>
      <c r="AB90" s="2">
        <v>0</v>
      </c>
      <c r="AC90" s="2">
        <v>0</v>
      </c>
      <c r="AD90" s="2">
        <v>0</v>
      </c>
      <c r="AE90" s="2">
        <v>0</v>
      </c>
      <c r="AF90" s="2">
        <v>0</v>
      </c>
      <c r="AG90" s="3">
        <v>0</v>
      </c>
      <c r="AH90" s="2">
        <v>0</v>
      </c>
      <c r="AI90" s="2">
        <v>0</v>
      </c>
      <c r="AJ90" s="2">
        <v>0</v>
      </c>
      <c r="AK90" s="2">
        <v>0</v>
      </c>
      <c r="AL90" s="2">
        <v>0</v>
      </c>
      <c r="AM90" s="2">
        <v>1</v>
      </c>
      <c r="AN90" s="3">
        <v>0</v>
      </c>
      <c r="AO90" s="2">
        <v>0</v>
      </c>
      <c r="AP90" s="2">
        <v>0</v>
      </c>
      <c r="AQ90" s="2">
        <v>0</v>
      </c>
      <c r="AR90" s="2">
        <v>0</v>
      </c>
      <c r="AS90" s="2">
        <v>0</v>
      </c>
      <c r="AT90" s="2">
        <v>0</v>
      </c>
      <c r="AU90" s="3">
        <v>0</v>
      </c>
      <c r="AV90" s="2">
        <v>0</v>
      </c>
      <c r="AW90" s="2">
        <v>0</v>
      </c>
      <c r="AX90" s="2">
        <v>0</v>
      </c>
      <c r="AY90" s="2">
        <v>0</v>
      </c>
      <c r="AZ90" s="2">
        <v>0</v>
      </c>
      <c r="BA90" s="2">
        <v>0</v>
      </c>
      <c r="BB90" s="3">
        <v>0</v>
      </c>
      <c r="BC90" s="2">
        <v>0</v>
      </c>
      <c r="BD90" s="2">
        <v>0</v>
      </c>
      <c r="BE90" s="2">
        <v>0</v>
      </c>
      <c r="BF90" s="2">
        <v>0</v>
      </c>
      <c r="BG90" s="2">
        <v>0</v>
      </c>
      <c r="BH90" s="2">
        <v>0</v>
      </c>
      <c r="BI90" s="3">
        <v>1</v>
      </c>
      <c r="BJ90" s="2">
        <v>0</v>
      </c>
      <c r="BK90" s="2">
        <v>1</v>
      </c>
      <c r="BL90" s="2">
        <v>0</v>
      </c>
      <c r="BM90" s="2">
        <v>0</v>
      </c>
      <c r="BN90" s="2">
        <v>0</v>
      </c>
      <c r="BO90" s="2">
        <v>0</v>
      </c>
      <c r="BP90" s="3">
        <v>0</v>
      </c>
      <c r="BQ90" s="2">
        <v>0</v>
      </c>
      <c r="BR90" s="2">
        <v>0</v>
      </c>
      <c r="BS90" s="2">
        <v>0</v>
      </c>
      <c r="BT90" s="2">
        <v>1</v>
      </c>
      <c r="BU90" s="2">
        <v>2</v>
      </c>
      <c r="BV90" s="2">
        <v>0</v>
      </c>
      <c r="BW90" s="3">
        <v>0</v>
      </c>
      <c r="BX90" s="2">
        <v>0</v>
      </c>
      <c r="BY90" s="2">
        <v>0</v>
      </c>
      <c r="BZ90" s="2">
        <v>0</v>
      </c>
      <c r="CA90" s="2">
        <v>0</v>
      </c>
      <c r="CB90" s="2">
        <v>0</v>
      </c>
      <c r="CC90" s="2">
        <v>0</v>
      </c>
      <c r="CD90" s="3">
        <v>0</v>
      </c>
      <c r="CE90" s="2">
        <v>0</v>
      </c>
      <c r="CF90" s="2">
        <v>0</v>
      </c>
      <c r="CG90" s="2">
        <v>0</v>
      </c>
      <c r="CH90" s="2">
        <v>1</v>
      </c>
      <c r="CI90" s="2">
        <v>0</v>
      </c>
      <c r="CJ90" s="2">
        <v>0</v>
      </c>
      <c r="CK90" s="3">
        <v>0</v>
      </c>
      <c r="CL90" s="2">
        <v>0</v>
      </c>
      <c r="CM90" s="2">
        <v>0</v>
      </c>
      <c r="CN90" s="2">
        <v>0</v>
      </c>
      <c r="CO90" s="2">
        <v>0</v>
      </c>
      <c r="CP90" s="2">
        <v>0</v>
      </c>
      <c r="CQ90" s="2">
        <v>0</v>
      </c>
      <c r="CR90" s="3">
        <v>0</v>
      </c>
      <c r="CS90" s="2">
        <v>1</v>
      </c>
      <c r="CT90" s="2">
        <v>0</v>
      </c>
      <c r="CU90" s="2">
        <v>0</v>
      </c>
      <c r="CV90" s="2">
        <v>0</v>
      </c>
      <c r="CW90" s="2">
        <v>1</v>
      </c>
      <c r="CX90" s="2">
        <v>2</v>
      </c>
      <c r="CY90" s="3">
        <v>0</v>
      </c>
      <c r="CZ90" s="2">
        <v>0</v>
      </c>
      <c r="DA90" s="2">
        <v>0</v>
      </c>
      <c r="DB90" s="2">
        <v>0</v>
      </c>
      <c r="DC90" s="2">
        <v>0</v>
      </c>
      <c r="DD90" s="2">
        <v>0</v>
      </c>
      <c r="DE90" s="2">
        <v>0</v>
      </c>
      <c r="DF90" s="3">
        <v>1</v>
      </c>
      <c r="DG90" s="2">
        <v>0</v>
      </c>
      <c r="DH90" s="2">
        <v>0</v>
      </c>
      <c r="DI90" s="2">
        <v>0</v>
      </c>
      <c r="DJ90" s="2">
        <v>0</v>
      </c>
      <c r="DK90" s="2">
        <v>0</v>
      </c>
      <c r="DL90" s="2">
        <v>1</v>
      </c>
      <c r="DM90" s="3">
        <v>0</v>
      </c>
      <c r="DN90" s="2">
        <v>0</v>
      </c>
      <c r="DO90" s="2">
        <v>0</v>
      </c>
      <c r="DP90" s="2">
        <v>4</v>
      </c>
      <c r="DQ90" s="2">
        <v>0</v>
      </c>
      <c r="DR90" s="2">
        <v>0</v>
      </c>
      <c r="DS90" s="2">
        <v>0</v>
      </c>
      <c r="DT90" s="3">
        <v>2</v>
      </c>
      <c r="DU90" s="2">
        <v>0</v>
      </c>
      <c r="DV90" s="2">
        <v>0</v>
      </c>
      <c r="DW90" s="2">
        <v>0</v>
      </c>
      <c r="DX90" s="2">
        <v>0</v>
      </c>
      <c r="DY90" s="2">
        <v>3</v>
      </c>
      <c r="DZ90" s="2">
        <v>0</v>
      </c>
      <c r="EA90" s="3">
        <v>0</v>
      </c>
      <c r="EB90" s="2">
        <v>0</v>
      </c>
      <c r="EC90" s="2">
        <v>0</v>
      </c>
      <c r="ED90" s="2">
        <v>0</v>
      </c>
      <c r="EE90" s="2">
        <v>0</v>
      </c>
      <c r="EF90" s="2">
        <v>0</v>
      </c>
      <c r="EG90" s="2">
        <v>0</v>
      </c>
      <c r="EH90" s="3">
        <v>0</v>
      </c>
      <c r="EI90" s="2">
        <v>0</v>
      </c>
      <c r="EJ90" s="2">
        <v>0</v>
      </c>
      <c r="EK90" s="2">
        <v>0</v>
      </c>
      <c r="EL90" s="2">
        <v>0</v>
      </c>
      <c r="EM90" s="2">
        <v>0</v>
      </c>
      <c r="EN90" s="2">
        <v>1</v>
      </c>
      <c r="EO90" s="3">
        <v>0</v>
      </c>
      <c r="EP90" s="2">
        <v>0</v>
      </c>
      <c r="EQ90" s="2">
        <v>0</v>
      </c>
      <c r="ER90" s="2">
        <v>0</v>
      </c>
      <c r="ES90" s="2">
        <v>0</v>
      </c>
      <c r="ET90" s="2">
        <v>0</v>
      </c>
      <c r="EU90" s="2">
        <v>0</v>
      </c>
      <c r="EV90" s="3">
        <v>0</v>
      </c>
      <c r="EW90" s="2">
        <v>0</v>
      </c>
      <c r="EX90" s="2">
        <v>0</v>
      </c>
      <c r="EY90" s="2">
        <v>0</v>
      </c>
      <c r="EZ90" s="2">
        <v>0</v>
      </c>
      <c r="FA90" s="2">
        <v>0</v>
      </c>
      <c r="FB90" s="2">
        <v>0</v>
      </c>
      <c r="FC90" s="3">
        <v>0</v>
      </c>
      <c r="FD90" s="2">
        <v>0</v>
      </c>
      <c r="FE90" s="2">
        <v>0</v>
      </c>
      <c r="FF90" s="2">
        <v>0</v>
      </c>
      <c r="FG90" s="2">
        <v>0</v>
      </c>
      <c r="FH90" s="2">
        <v>0</v>
      </c>
      <c r="FI90" s="2">
        <v>0</v>
      </c>
      <c r="FJ90" s="3">
        <v>0</v>
      </c>
      <c r="FK90" s="2">
        <v>0</v>
      </c>
      <c r="FL90" s="2">
        <v>0</v>
      </c>
      <c r="FM90" s="2">
        <v>0</v>
      </c>
      <c r="FN90" s="2">
        <v>0</v>
      </c>
      <c r="FO90" s="2">
        <v>0</v>
      </c>
      <c r="FP90" s="2">
        <v>2</v>
      </c>
      <c r="FQ90" s="3">
        <v>0</v>
      </c>
      <c r="FR90" s="2">
        <v>0</v>
      </c>
      <c r="FS90" s="2">
        <v>0</v>
      </c>
      <c r="FT90" s="2">
        <v>0</v>
      </c>
      <c r="FU90" s="2">
        <v>0</v>
      </c>
      <c r="FV90" s="2">
        <v>0</v>
      </c>
      <c r="FW90" s="2">
        <v>0</v>
      </c>
      <c r="FX90" s="3">
        <v>0</v>
      </c>
      <c r="FY90" s="2">
        <v>0</v>
      </c>
      <c r="FZ90" s="2">
        <v>0</v>
      </c>
      <c r="GA90" s="2">
        <v>2</v>
      </c>
      <c r="GB90" s="2">
        <v>0</v>
      </c>
      <c r="GC90" s="2">
        <v>0</v>
      </c>
      <c r="GD90" s="2">
        <v>0</v>
      </c>
      <c r="GE90" s="3">
        <v>0</v>
      </c>
      <c r="GF90" s="2">
        <v>0</v>
      </c>
      <c r="GG90" s="2">
        <v>0</v>
      </c>
      <c r="GH90" s="2">
        <v>0</v>
      </c>
      <c r="GI90" s="2">
        <v>0</v>
      </c>
      <c r="GJ90" s="2">
        <v>0</v>
      </c>
      <c r="GK90" s="2">
        <v>0</v>
      </c>
      <c r="GL90" s="3">
        <v>0</v>
      </c>
      <c r="GM90" s="2">
        <v>0</v>
      </c>
      <c r="GN90" s="2">
        <v>0</v>
      </c>
      <c r="GO90" s="2">
        <v>0</v>
      </c>
      <c r="GP90" s="2">
        <v>0</v>
      </c>
      <c r="GQ90" s="2">
        <v>0</v>
      </c>
      <c r="GR90" s="2">
        <v>0</v>
      </c>
      <c r="GS90" s="3">
        <v>0</v>
      </c>
      <c r="GT90" s="2">
        <v>0</v>
      </c>
      <c r="GU90" s="2">
        <v>0</v>
      </c>
      <c r="GV90" s="2">
        <v>0</v>
      </c>
      <c r="GW90" s="2">
        <v>0</v>
      </c>
      <c r="GX90" s="2">
        <v>0</v>
      </c>
      <c r="GY90" s="2">
        <v>0</v>
      </c>
      <c r="GZ90" s="3">
        <v>0</v>
      </c>
      <c r="HA90" s="2">
        <v>0</v>
      </c>
      <c r="HB90" s="2">
        <v>0</v>
      </c>
      <c r="HC90" s="2">
        <v>0</v>
      </c>
      <c r="HD90" s="2">
        <v>0</v>
      </c>
      <c r="HE90" s="2">
        <v>0</v>
      </c>
      <c r="HF90" s="2">
        <v>0</v>
      </c>
      <c r="HG90" s="2">
        <v>0</v>
      </c>
      <c r="HH90" s="2">
        <v>0</v>
      </c>
      <c r="HI90" s="2">
        <v>0</v>
      </c>
      <c r="HJ90" s="2">
        <v>0</v>
      </c>
      <c r="HK90" s="2">
        <v>0</v>
      </c>
      <c r="HL90" s="2">
        <v>0</v>
      </c>
      <c r="HM90" s="2">
        <v>0</v>
      </c>
      <c r="HN90" s="2">
        <v>0</v>
      </c>
      <c r="HO90" s="91">
        <v>0</v>
      </c>
      <c r="HP90" s="2">
        <v>0</v>
      </c>
      <c r="HQ90" s="2">
        <v>0</v>
      </c>
      <c r="HR90" s="2">
        <v>0</v>
      </c>
      <c r="HS90" s="2">
        <v>0</v>
      </c>
      <c r="HT90" s="2">
        <v>0</v>
      </c>
      <c r="HU90" s="3">
        <v>0</v>
      </c>
    </row>
    <row r="91" spans="1:229" s="299" customFormat="1">
      <c r="A91" s="299">
        <f t="shared" si="184"/>
        <v>0</v>
      </c>
      <c r="B91" s="299">
        <f t="shared" si="185"/>
        <v>0</v>
      </c>
      <c r="C91" s="299">
        <f t="shared" si="186"/>
        <v>0</v>
      </c>
      <c r="D91" s="299">
        <f t="shared" si="187"/>
        <v>0</v>
      </c>
      <c r="E91" s="299">
        <f t="shared" si="188"/>
        <v>0</v>
      </c>
      <c r="F91" s="299">
        <f t="shared" si="189"/>
        <v>0</v>
      </c>
      <c r="G91" s="299">
        <f t="shared" si="190"/>
        <v>0</v>
      </c>
      <c r="H91" s="300">
        <f t="shared" ref="H91" si="207">N91</f>
        <v>1</v>
      </c>
      <c r="I91" s="300">
        <f t="shared" ref="I91" si="208">N91</f>
        <v>1</v>
      </c>
      <c r="J91" s="300">
        <f t="shared" ref="J91" si="209">N91</f>
        <v>1</v>
      </c>
      <c r="K91" s="300">
        <f t="shared" ref="K91" si="210">N91</f>
        <v>1</v>
      </c>
      <c r="L91" s="300">
        <f t="shared" ref="L91" si="211">N91</f>
        <v>1</v>
      </c>
      <c r="M91" s="300">
        <f t="shared" ref="M91" si="212">N91</f>
        <v>1</v>
      </c>
      <c r="N91" s="300">
        <v>1</v>
      </c>
      <c r="O91" s="301" t="s">
        <v>9271</v>
      </c>
      <c r="P91" s="302">
        <f t="shared" ref="P91:P95" si="213">(SUM(T91:Z91))</f>
        <v>0</v>
      </c>
      <c r="Q91" s="303">
        <v>3</v>
      </c>
      <c r="R91" s="303">
        <v>1</v>
      </c>
      <c r="S91" s="302">
        <f t="shared" ref="S91:S95" si="214">P91-Q91</f>
        <v>-3</v>
      </c>
      <c r="Z91" s="304"/>
      <c r="AA91" s="299">
        <v>0</v>
      </c>
      <c r="AB91" s="299">
        <v>0</v>
      </c>
      <c r="AC91" s="299">
        <v>0</v>
      </c>
      <c r="AD91" s="299">
        <v>0</v>
      </c>
      <c r="AE91" s="299">
        <v>0</v>
      </c>
      <c r="AF91" s="299">
        <v>0</v>
      </c>
      <c r="AG91" s="304">
        <v>0</v>
      </c>
      <c r="AH91" s="299">
        <v>0</v>
      </c>
      <c r="AI91" s="299">
        <v>0</v>
      </c>
      <c r="AJ91" s="299">
        <v>0</v>
      </c>
      <c r="AK91" s="299">
        <v>0</v>
      </c>
      <c r="AL91" s="299">
        <v>1</v>
      </c>
      <c r="AM91" s="299">
        <v>0</v>
      </c>
      <c r="AN91" s="304">
        <v>1</v>
      </c>
      <c r="AO91" s="299">
        <v>0</v>
      </c>
      <c r="AP91" s="299">
        <v>0</v>
      </c>
      <c r="AQ91" s="299">
        <v>0</v>
      </c>
      <c r="AR91" s="299">
        <v>0</v>
      </c>
      <c r="AS91" s="299">
        <v>0</v>
      </c>
      <c r="AT91" s="299">
        <v>0</v>
      </c>
      <c r="AU91" s="304">
        <v>0</v>
      </c>
      <c r="AV91" s="299">
        <v>1</v>
      </c>
      <c r="AW91" s="299">
        <v>0</v>
      </c>
      <c r="AX91" s="299">
        <v>0</v>
      </c>
      <c r="AY91" s="299">
        <v>0</v>
      </c>
      <c r="AZ91" s="299">
        <v>0</v>
      </c>
      <c r="BA91" s="299">
        <v>0</v>
      </c>
      <c r="BB91" s="304">
        <v>0</v>
      </c>
      <c r="BC91" s="299">
        <v>0</v>
      </c>
      <c r="BD91" s="299">
        <v>0</v>
      </c>
      <c r="BE91" s="299">
        <v>0</v>
      </c>
      <c r="BF91" s="299">
        <v>0</v>
      </c>
      <c r="BG91" s="299">
        <v>0</v>
      </c>
      <c r="BH91" s="299">
        <v>1</v>
      </c>
      <c r="BI91" s="304">
        <v>0</v>
      </c>
      <c r="BJ91" s="299">
        <v>1</v>
      </c>
      <c r="BK91" s="299">
        <v>1</v>
      </c>
      <c r="BL91" s="299">
        <v>0</v>
      </c>
      <c r="BM91" s="299">
        <v>0</v>
      </c>
      <c r="BN91" s="299">
        <v>0</v>
      </c>
      <c r="BO91" s="299">
        <v>0</v>
      </c>
      <c r="BP91" s="304">
        <v>0</v>
      </c>
      <c r="BQ91" s="299">
        <v>0</v>
      </c>
      <c r="BR91" s="299">
        <v>10</v>
      </c>
      <c r="BS91" s="299">
        <v>0</v>
      </c>
      <c r="BT91" s="299">
        <v>0</v>
      </c>
      <c r="BU91" s="299">
        <v>0</v>
      </c>
      <c r="BV91" s="299">
        <v>0</v>
      </c>
      <c r="BW91" s="304">
        <v>0</v>
      </c>
      <c r="BX91" s="299">
        <v>0</v>
      </c>
      <c r="BY91" s="299">
        <v>0</v>
      </c>
      <c r="BZ91" s="299">
        <v>0</v>
      </c>
      <c r="CA91" s="299">
        <v>0</v>
      </c>
      <c r="CB91" s="299">
        <v>0</v>
      </c>
      <c r="CC91" s="299">
        <v>0</v>
      </c>
      <c r="CD91" s="304">
        <v>0</v>
      </c>
      <c r="CE91" s="299">
        <v>8.3000000000000007</v>
      </c>
      <c r="CF91" s="299">
        <v>8.3000000000000007</v>
      </c>
      <c r="CG91" s="299">
        <v>8.3000000000000007</v>
      </c>
      <c r="CH91" s="299">
        <v>7.8</v>
      </c>
      <c r="CI91" s="299">
        <v>4</v>
      </c>
      <c r="CJ91" s="299">
        <v>0</v>
      </c>
      <c r="CK91" s="304">
        <v>0</v>
      </c>
      <c r="CL91" s="299">
        <v>0</v>
      </c>
      <c r="CM91" s="299">
        <v>0</v>
      </c>
      <c r="CN91" s="299">
        <v>0</v>
      </c>
      <c r="CO91" s="299">
        <v>0</v>
      </c>
      <c r="CP91" s="299">
        <v>6</v>
      </c>
      <c r="CQ91" s="299">
        <v>0</v>
      </c>
      <c r="CR91" s="304">
        <v>7</v>
      </c>
      <c r="CS91" s="299">
        <v>5</v>
      </c>
      <c r="CT91" s="299">
        <v>0</v>
      </c>
      <c r="CU91" s="299">
        <v>0</v>
      </c>
      <c r="CV91" s="299">
        <v>0</v>
      </c>
      <c r="CW91" s="299">
        <v>7.5</v>
      </c>
      <c r="CX91" s="299">
        <v>7.5</v>
      </c>
      <c r="CY91" s="304">
        <v>0</v>
      </c>
      <c r="CZ91" s="299">
        <v>0</v>
      </c>
      <c r="DA91" s="299">
        <v>0</v>
      </c>
      <c r="DB91" s="299">
        <v>0</v>
      </c>
      <c r="DC91" s="299">
        <v>0</v>
      </c>
      <c r="DD91" s="299">
        <v>0</v>
      </c>
      <c r="DE91" s="299">
        <v>0</v>
      </c>
      <c r="DF91" s="304">
        <v>0</v>
      </c>
      <c r="DG91" s="299">
        <v>0</v>
      </c>
      <c r="DH91" s="299">
        <v>0</v>
      </c>
      <c r="DI91" s="299">
        <v>0</v>
      </c>
      <c r="DJ91" s="299">
        <v>0</v>
      </c>
      <c r="DK91" s="299">
        <v>8</v>
      </c>
      <c r="DL91" s="299">
        <v>10</v>
      </c>
      <c r="DM91" s="304">
        <v>6</v>
      </c>
      <c r="DN91" s="299">
        <v>0</v>
      </c>
      <c r="DO91" s="299">
        <v>0</v>
      </c>
      <c r="DP91" s="299">
        <v>8</v>
      </c>
      <c r="DQ91" s="299">
        <v>7</v>
      </c>
      <c r="DR91" s="299">
        <v>7.3</v>
      </c>
      <c r="DS91" s="299">
        <v>0</v>
      </c>
      <c r="DT91" s="304">
        <v>5.5</v>
      </c>
      <c r="DU91" s="299">
        <v>0</v>
      </c>
      <c r="DV91" s="299">
        <v>0</v>
      </c>
      <c r="DW91" s="299">
        <v>0</v>
      </c>
      <c r="DX91" s="299">
        <v>7</v>
      </c>
      <c r="DY91" s="299">
        <v>8</v>
      </c>
      <c r="DZ91" s="299">
        <v>4</v>
      </c>
      <c r="EA91" s="304">
        <v>0</v>
      </c>
      <c r="EB91" s="299">
        <v>5</v>
      </c>
      <c r="EC91" s="299">
        <v>7</v>
      </c>
      <c r="ED91" s="299">
        <v>0</v>
      </c>
      <c r="EE91" s="299">
        <v>0</v>
      </c>
      <c r="EF91" s="299">
        <v>0</v>
      </c>
      <c r="EG91" s="299">
        <v>0</v>
      </c>
      <c r="EH91" s="304">
        <v>0</v>
      </c>
      <c r="EI91" s="299">
        <v>0</v>
      </c>
      <c r="EJ91" s="299">
        <v>0</v>
      </c>
      <c r="EK91" s="299">
        <v>0</v>
      </c>
      <c r="EL91" s="299">
        <v>0</v>
      </c>
      <c r="EM91" s="299">
        <v>50</v>
      </c>
      <c r="EN91" s="299">
        <v>4</v>
      </c>
      <c r="EO91" s="304">
        <v>50</v>
      </c>
      <c r="EP91" s="299">
        <v>100</v>
      </c>
      <c r="EQ91" s="299">
        <v>100</v>
      </c>
      <c r="ER91" s="299">
        <v>0</v>
      </c>
      <c r="ES91" s="299">
        <v>0</v>
      </c>
      <c r="ET91" s="299">
        <v>0</v>
      </c>
      <c r="EU91" s="299">
        <v>100</v>
      </c>
      <c r="EV91" s="304">
        <v>100</v>
      </c>
      <c r="EW91" s="299">
        <v>0</v>
      </c>
      <c r="EX91" s="299">
        <v>0</v>
      </c>
      <c r="EY91" s="299">
        <v>0</v>
      </c>
      <c r="EZ91" s="299">
        <v>0</v>
      </c>
      <c r="FA91" s="299">
        <v>0</v>
      </c>
      <c r="FB91" s="299">
        <v>0</v>
      </c>
      <c r="FC91" s="304">
        <v>0</v>
      </c>
      <c r="FD91" s="299">
        <v>0</v>
      </c>
      <c r="FE91" s="299">
        <v>0</v>
      </c>
      <c r="FF91" s="299">
        <v>0</v>
      </c>
      <c r="FG91" s="299">
        <v>0</v>
      </c>
      <c r="FH91" s="299">
        <v>0</v>
      </c>
      <c r="FI91" s="299">
        <v>50</v>
      </c>
      <c r="FJ91" s="304">
        <v>70</v>
      </c>
      <c r="FK91" s="299">
        <v>83</v>
      </c>
      <c r="FL91" s="299">
        <v>79</v>
      </c>
      <c r="FM91" s="299">
        <v>0</v>
      </c>
      <c r="FN91" s="299">
        <v>0</v>
      </c>
      <c r="FO91" s="299">
        <v>82</v>
      </c>
      <c r="FP91" s="299">
        <v>86</v>
      </c>
      <c r="FQ91" s="304">
        <v>80</v>
      </c>
      <c r="FR91" s="299">
        <v>246</v>
      </c>
      <c r="FS91" s="299">
        <v>0</v>
      </c>
      <c r="FT91" s="299">
        <v>0</v>
      </c>
      <c r="FU91" s="299">
        <v>0</v>
      </c>
      <c r="FV91" s="299">
        <v>0</v>
      </c>
      <c r="FW91" s="299">
        <v>0</v>
      </c>
      <c r="FX91" s="304">
        <v>80</v>
      </c>
      <c r="FY91" s="299">
        <v>0</v>
      </c>
      <c r="FZ91" s="299">
        <v>85</v>
      </c>
      <c r="GA91" s="299">
        <v>60</v>
      </c>
      <c r="GB91" s="299">
        <v>50</v>
      </c>
      <c r="GC91" s="299">
        <v>0</v>
      </c>
      <c r="GD91" s="299">
        <v>30</v>
      </c>
      <c r="GE91" s="304">
        <v>79</v>
      </c>
      <c r="GF91" s="299">
        <v>0</v>
      </c>
      <c r="GG91" s="299">
        <v>80</v>
      </c>
      <c r="GH91" s="299">
        <v>0</v>
      </c>
      <c r="GI91" s="299">
        <v>38</v>
      </c>
      <c r="GJ91" s="299">
        <v>35</v>
      </c>
      <c r="GK91" s="299">
        <v>70</v>
      </c>
      <c r="GL91" s="304">
        <v>90</v>
      </c>
      <c r="GM91" s="299">
        <v>0</v>
      </c>
      <c r="GN91" s="299">
        <v>0</v>
      </c>
      <c r="GO91" s="299">
        <v>0</v>
      </c>
      <c r="GP91" s="299">
        <v>90</v>
      </c>
      <c r="GQ91" s="299">
        <v>30</v>
      </c>
      <c r="GR91" s="299">
        <v>100</v>
      </c>
      <c r="GS91" s="304">
        <v>40</v>
      </c>
      <c r="GT91" s="299">
        <v>60</v>
      </c>
      <c r="GU91" s="299">
        <v>65</v>
      </c>
      <c r="GV91" s="299">
        <v>45</v>
      </c>
      <c r="GW91" s="299">
        <v>60</v>
      </c>
      <c r="GX91" s="299">
        <v>80</v>
      </c>
      <c r="GY91" s="299">
        <v>47</v>
      </c>
      <c r="GZ91" s="304">
        <v>32</v>
      </c>
      <c r="HA91" s="299">
        <v>66</v>
      </c>
      <c r="HB91" s="299">
        <v>69</v>
      </c>
      <c r="HC91" s="299">
        <v>84</v>
      </c>
      <c r="HD91" s="299">
        <v>77</v>
      </c>
      <c r="HE91" s="299">
        <v>40</v>
      </c>
      <c r="HF91" s="299">
        <v>90</v>
      </c>
      <c r="HG91" s="299">
        <v>20</v>
      </c>
      <c r="HH91" s="299">
        <v>0</v>
      </c>
      <c r="HI91" s="299">
        <v>0</v>
      </c>
      <c r="HJ91" s="299">
        <v>65</v>
      </c>
      <c r="HK91" s="299">
        <v>73</v>
      </c>
      <c r="HL91" s="299">
        <v>90</v>
      </c>
      <c r="HM91" s="299">
        <v>52</v>
      </c>
      <c r="HN91" s="299">
        <v>90</v>
      </c>
      <c r="HO91" s="305">
        <v>84</v>
      </c>
      <c r="HP91" s="299">
        <v>79</v>
      </c>
      <c r="HQ91" s="299">
        <v>2</v>
      </c>
      <c r="HR91" s="299">
        <v>2</v>
      </c>
      <c r="HS91" s="299">
        <v>1</v>
      </c>
      <c r="HT91" s="299">
        <v>1</v>
      </c>
      <c r="HU91" s="304">
        <v>1</v>
      </c>
    </row>
    <row r="92" spans="1:229">
      <c r="A92" s="2">
        <f>T92*N92</f>
        <v>0</v>
      </c>
      <c r="B92" s="2">
        <f>U92*N92</f>
        <v>0</v>
      </c>
      <c r="C92" s="2">
        <f>V92*N92</f>
        <v>0</v>
      </c>
      <c r="D92" s="2">
        <f>W92*N92</f>
        <v>0</v>
      </c>
      <c r="E92" s="2">
        <f>X92*N92</f>
        <v>0</v>
      </c>
      <c r="F92" s="2">
        <f>Y92*N92</f>
        <v>0</v>
      </c>
      <c r="G92" s="2">
        <f>Z92*N92</f>
        <v>0</v>
      </c>
      <c r="H92" s="242">
        <f t="shared" ref="H92" si="215">N92</f>
        <v>0.5</v>
      </c>
      <c r="I92" s="242">
        <f t="shared" ref="I92" si="216">N92</f>
        <v>0.5</v>
      </c>
      <c r="J92" s="242">
        <f t="shared" ref="J92" si="217">N92</f>
        <v>0.5</v>
      </c>
      <c r="K92" s="242">
        <f t="shared" ref="K92" si="218">N92</f>
        <v>0.5</v>
      </c>
      <c r="L92" s="242">
        <f t="shared" ref="L92" si="219">N92</f>
        <v>0.5</v>
      </c>
      <c r="M92" s="242">
        <f t="shared" ref="M92" si="220">N92</f>
        <v>0.5</v>
      </c>
      <c r="N92" s="242">
        <v>0.5</v>
      </c>
      <c r="O92" s="100" t="s">
        <v>3417</v>
      </c>
      <c r="P92" s="179">
        <f>(SUM(T92:Z92))</f>
        <v>0</v>
      </c>
      <c r="Q92" s="4" t="s">
        <v>62</v>
      </c>
      <c r="R92" s="4" t="s">
        <v>90</v>
      </c>
      <c r="S92" s="179" t="s">
        <v>62</v>
      </c>
      <c r="AA92" s="2">
        <v>-1</v>
      </c>
      <c r="AB92" s="2">
        <v>-1</v>
      </c>
      <c r="AC92" s="2">
        <v>-1</v>
      </c>
      <c r="AD92" s="2">
        <v>0</v>
      </c>
      <c r="AE92" s="2">
        <v>0</v>
      </c>
      <c r="AF92" s="2">
        <v>0</v>
      </c>
      <c r="AG92" s="3">
        <v>0</v>
      </c>
      <c r="AH92" s="2">
        <v>0</v>
      </c>
      <c r="AI92" s="2">
        <v>0</v>
      </c>
      <c r="AJ92" s="2">
        <v>0</v>
      </c>
      <c r="AK92" s="2">
        <v>-1</v>
      </c>
      <c r="AL92" s="2">
        <v>1</v>
      </c>
      <c r="AM92" s="2">
        <v>0</v>
      </c>
      <c r="AN92" s="3">
        <v>0</v>
      </c>
      <c r="AO92" s="2">
        <v>0</v>
      </c>
      <c r="AP92" s="2">
        <v>0</v>
      </c>
      <c r="AQ92" s="2">
        <v>0</v>
      </c>
      <c r="AR92" s="2">
        <v>1</v>
      </c>
      <c r="AS92" s="2">
        <v>-1</v>
      </c>
      <c r="AT92" s="2">
        <v>1</v>
      </c>
      <c r="AU92" s="3">
        <v>1</v>
      </c>
      <c r="AV92" s="2">
        <v>-1</v>
      </c>
      <c r="AW92" s="2">
        <v>-1</v>
      </c>
      <c r="AX92" s="2">
        <v>-1</v>
      </c>
      <c r="AY92" s="2">
        <v>-1</v>
      </c>
      <c r="AZ92" s="2">
        <v>-1</v>
      </c>
      <c r="BA92" s="2">
        <v>-1</v>
      </c>
      <c r="BB92" s="3">
        <v>-1</v>
      </c>
      <c r="BC92" s="2">
        <v>-1</v>
      </c>
      <c r="BD92" s="2">
        <v>-1</v>
      </c>
      <c r="BE92" s="2">
        <v>-1</v>
      </c>
      <c r="BF92" s="2">
        <v>-1</v>
      </c>
      <c r="BG92" s="2">
        <v>0</v>
      </c>
      <c r="BH92" s="2">
        <v>0</v>
      </c>
      <c r="BI92" s="3">
        <v>1</v>
      </c>
      <c r="BJ92" s="2">
        <v>-1</v>
      </c>
      <c r="BK92" s="2">
        <v>-1</v>
      </c>
      <c r="BL92" s="2">
        <v>-1</v>
      </c>
      <c r="BM92" s="2">
        <v>-1</v>
      </c>
      <c r="BN92" s="2">
        <v>-1</v>
      </c>
      <c r="BO92" s="2">
        <v>1</v>
      </c>
      <c r="BP92" s="3">
        <v>1</v>
      </c>
      <c r="BQ92" s="2">
        <v>-1</v>
      </c>
      <c r="BR92" s="2">
        <v>-1</v>
      </c>
      <c r="BS92" s="2">
        <v>1</v>
      </c>
      <c r="BT92" s="2">
        <v>1</v>
      </c>
      <c r="BU92" s="2">
        <v>1</v>
      </c>
      <c r="BV92" s="2">
        <v>1</v>
      </c>
      <c r="BW92" s="3">
        <v>0</v>
      </c>
      <c r="BX92" s="2">
        <v>-1</v>
      </c>
      <c r="BY92" s="2">
        <v>-1</v>
      </c>
      <c r="BZ92" s="2">
        <v>-1</v>
      </c>
      <c r="CA92" s="2">
        <v>-1</v>
      </c>
      <c r="CB92" s="2">
        <v>-1</v>
      </c>
      <c r="CC92" s="2">
        <v>-1</v>
      </c>
      <c r="CD92" s="3">
        <v>1</v>
      </c>
      <c r="CE92" s="2">
        <v>-1</v>
      </c>
      <c r="CF92" s="2">
        <v>-1</v>
      </c>
      <c r="CG92" s="2">
        <v>0</v>
      </c>
      <c r="CH92" s="2">
        <v>1</v>
      </c>
      <c r="CI92" s="2">
        <v>-1</v>
      </c>
      <c r="CJ92" s="2">
        <v>0</v>
      </c>
      <c r="CK92" s="3">
        <v>0</v>
      </c>
      <c r="CL92" s="2">
        <v>0</v>
      </c>
      <c r="CM92" s="2">
        <v>0</v>
      </c>
      <c r="CN92" s="2">
        <v>0</v>
      </c>
      <c r="CO92" s="2">
        <v>1</v>
      </c>
      <c r="CP92" s="2">
        <v>0</v>
      </c>
      <c r="CQ92" s="2">
        <v>-1</v>
      </c>
      <c r="CR92" s="3">
        <v>1</v>
      </c>
      <c r="CS92" s="2">
        <v>0</v>
      </c>
      <c r="CT92" s="2">
        <v>0</v>
      </c>
      <c r="CU92" s="2">
        <v>0</v>
      </c>
      <c r="CV92" s="2">
        <v>0</v>
      </c>
      <c r="CW92" s="2">
        <v>0</v>
      </c>
      <c r="CX92" s="2">
        <v>1</v>
      </c>
      <c r="CY92" s="3">
        <v>0</v>
      </c>
      <c r="CZ92" s="2">
        <v>0</v>
      </c>
      <c r="DA92" s="2">
        <v>0</v>
      </c>
      <c r="DB92" s="2">
        <v>-1</v>
      </c>
      <c r="DC92" s="2">
        <v>-1</v>
      </c>
      <c r="DD92" s="2">
        <v>-1</v>
      </c>
      <c r="DE92" s="2">
        <v>-1</v>
      </c>
      <c r="DF92" s="3">
        <v>0</v>
      </c>
      <c r="DG92" s="2">
        <v>0</v>
      </c>
      <c r="DH92" s="2">
        <v>0</v>
      </c>
      <c r="DI92" s="2">
        <v>0</v>
      </c>
      <c r="DJ92" s="2">
        <v>0</v>
      </c>
      <c r="DK92" s="2">
        <v>0</v>
      </c>
      <c r="DL92" s="2">
        <v>0</v>
      </c>
      <c r="DM92" s="3">
        <v>0</v>
      </c>
      <c r="DN92" s="2">
        <v>-1</v>
      </c>
      <c r="DO92" s="2">
        <v>-1</v>
      </c>
      <c r="DP92" s="2">
        <v>-1</v>
      </c>
      <c r="DQ92" s="2">
        <v>-2</v>
      </c>
      <c r="DR92" s="2">
        <v>-1</v>
      </c>
      <c r="DS92" s="2">
        <v>-1</v>
      </c>
      <c r="DT92" s="3">
        <v>1</v>
      </c>
      <c r="DU92" s="2">
        <v>-1</v>
      </c>
      <c r="DV92" s="2">
        <v>0</v>
      </c>
      <c r="DW92" s="2">
        <v>0</v>
      </c>
      <c r="DX92" s="2">
        <v>1</v>
      </c>
      <c r="DY92" s="2">
        <v>1</v>
      </c>
      <c r="DZ92" s="2">
        <v>1</v>
      </c>
      <c r="EA92" s="3">
        <v>-1</v>
      </c>
      <c r="EB92" s="2">
        <v>-1</v>
      </c>
      <c r="EC92" s="2">
        <v>-1</v>
      </c>
      <c r="ED92" s="2">
        <v>0</v>
      </c>
      <c r="EE92" s="2">
        <v>0</v>
      </c>
      <c r="EF92" s="2">
        <v>-2</v>
      </c>
      <c r="EG92" s="2">
        <v>-1</v>
      </c>
      <c r="EH92" s="3">
        <v>1</v>
      </c>
      <c r="EI92" s="2">
        <v>0</v>
      </c>
      <c r="EJ92" s="2">
        <v>0</v>
      </c>
      <c r="EK92" s="2">
        <v>0</v>
      </c>
      <c r="EL92" s="2">
        <v>0</v>
      </c>
      <c r="EM92" s="2">
        <v>1</v>
      </c>
      <c r="EN92" s="2">
        <v>0</v>
      </c>
      <c r="EO92" s="3">
        <v>1</v>
      </c>
      <c r="EP92" s="2">
        <v>0</v>
      </c>
      <c r="EQ92" s="2">
        <v>0</v>
      </c>
      <c r="ER92" s="2">
        <v>0</v>
      </c>
      <c r="ES92" s="2">
        <v>0</v>
      </c>
      <c r="ET92" s="2">
        <v>1</v>
      </c>
      <c r="EU92" s="2">
        <v>1</v>
      </c>
      <c r="EV92" s="3">
        <v>0</v>
      </c>
      <c r="EW92" s="2">
        <v>0</v>
      </c>
      <c r="EX92" s="2">
        <v>0</v>
      </c>
      <c r="EY92" s="2">
        <v>0</v>
      </c>
      <c r="EZ92" s="2">
        <v>0</v>
      </c>
      <c r="FA92" s="2">
        <v>1</v>
      </c>
      <c r="FB92" s="2">
        <v>0</v>
      </c>
      <c r="FC92" s="3">
        <v>1</v>
      </c>
      <c r="FD92" s="2">
        <v>0</v>
      </c>
      <c r="FE92" s="2">
        <v>0</v>
      </c>
      <c r="FF92" s="2">
        <v>0</v>
      </c>
      <c r="FG92" s="2">
        <v>0</v>
      </c>
      <c r="FH92" s="2">
        <v>0</v>
      </c>
      <c r="FI92" s="2">
        <v>1</v>
      </c>
      <c r="FJ92" s="3">
        <v>1</v>
      </c>
      <c r="FK92" s="2">
        <v>0</v>
      </c>
      <c r="FL92" s="2">
        <v>0</v>
      </c>
      <c r="FM92" s="2">
        <v>0</v>
      </c>
      <c r="FN92" s="2">
        <v>0</v>
      </c>
      <c r="FO92" s="2">
        <v>0</v>
      </c>
      <c r="FP92" s="2">
        <v>0</v>
      </c>
      <c r="FQ92" s="3">
        <v>0</v>
      </c>
      <c r="FR92" s="2">
        <v>0</v>
      </c>
      <c r="FS92" s="2">
        <v>0</v>
      </c>
      <c r="FT92" s="2">
        <v>0</v>
      </c>
      <c r="FU92" s="2">
        <v>0</v>
      </c>
      <c r="FV92" s="2">
        <v>0</v>
      </c>
      <c r="FW92" s="2">
        <v>0</v>
      </c>
      <c r="FX92" s="3">
        <v>0</v>
      </c>
      <c r="FY92" s="2">
        <v>0</v>
      </c>
      <c r="FZ92" s="2">
        <v>0</v>
      </c>
      <c r="GA92" s="2">
        <v>0</v>
      </c>
      <c r="GB92" s="2">
        <v>0</v>
      </c>
      <c r="GC92" s="2">
        <v>0</v>
      </c>
      <c r="GD92" s="2">
        <v>0</v>
      </c>
      <c r="GE92" s="3">
        <v>0</v>
      </c>
      <c r="GF92" s="2">
        <v>0</v>
      </c>
      <c r="GG92" s="2">
        <v>0</v>
      </c>
      <c r="GH92" s="2">
        <v>0</v>
      </c>
      <c r="GI92" s="2">
        <v>0</v>
      </c>
      <c r="GJ92" s="2">
        <v>0</v>
      </c>
      <c r="GK92" s="2">
        <v>0</v>
      </c>
      <c r="GL92" s="3">
        <v>0</v>
      </c>
      <c r="GM92" s="2">
        <v>0</v>
      </c>
      <c r="GN92" s="2">
        <v>0</v>
      </c>
      <c r="GO92" s="2">
        <v>0</v>
      </c>
      <c r="GP92" s="2">
        <v>0</v>
      </c>
      <c r="GQ92" s="2">
        <v>0</v>
      </c>
      <c r="GR92" s="2">
        <v>0</v>
      </c>
      <c r="GS92" s="3">
        <v>0</v>
      </c>
      <c r="GT92" s="2">
        <v>0</v>
      </c>
      <c r="GU92" s="2">
        <v>0</v>
      </c>
      <c r="GV92" s="2">
        <v>0</v>
      </c>
      <c r="GW92" s="2">
        <v>0</v>
      </c>
      <c r="GX92" s="2">
        <v>0</v>
      </c>
      <c r="GY92" s="2">
        <v>0</v>
      </c>
      <c r="GZ92" s="3">
        <v>0</v>
      </c>
      <c r="HA92" s="2">
        <v>0</v>
      </c>
      <c r="HB92" s="2">
        <v>0</v>
      </c>
      <c r="HC92" s="2">
        <v>0</v>
      </c>
      <c r="HD92" s="2">
        <v>0</v>
      </c>
      <c r="HE92" s="2">
        <v>0</v>
      </c>
      <c r="HF92" s="2">
        <v>0</v>
      </c>
      <c r="HG92" s="2">
        <v>0</v>
      </c>
      <c r="HH92" s="2">
        <v>0</v>
      </c>
      <c r="HI92" s="2">
        <v>0</v>
      </c>
      <c r="HJ92" s="2">
        <v>0</v>
      </c>
      <c r="HK92" s="2">
        <v>0</v>
      </c>
      <c r="HL92" s="2">
        <v>0</v>
      </c>
      <c r="HM92" s="2">
        <v>0</v>
      </c>
      <c r="HN92" s="2">
        <v>0</v>
      </c>
      <c r="HO92" s="91">
        <v>0</v>
      </c>
      <c r="HP92" s="2">
        <v>0</v>
      </c>
      <c r="HQ92" s="2">
        <v>0</v>
      </c>
      <c r="HR92" s="2">
        <v>0</v>
      </c>
      <c r="HS92" s="2">
        <v>0</v>
      </c>
      <c r="HT92" s="2">
        <v>0</v>
      </c>
      <c r="HU92" s="3">
        <v>0</v>
      </c>
    </row>
    <row r="93" spans="1:229">
      <c r="A93" s="2">
        <f>T93*N93</f>
        <v>0</v>
      </c>
      <c r="B93" s="2">
        <f>U93*N93</f>
        <v>0</v>
      </c>
      <c r="C93" s="2">
        <f>V93*N93</f>
        <v>0</v>
      </c>
      <c r="D93" s="2">
        <f>W93*N93</f>
        <v>0</v>
      </c>
      <c r="E93" s="2">
        <f>X93*N93</f>
        <v>0</v>
      </c>
      <c r="F93" s="2">
        <f>Y93*N93</f>
        <v>0</v>
      </c>
      <c r="G93" s="2">
        <f>Z93*N93</f>
        <v>0</v>
      </c>
      <c r="H93" s="242">
        <f>N93</f>
        <v>1</v>
      </c>
      <c r="I93" s="242">
        <f>N93</f>
        <v>1</v>
      </c>
      <c r="J93" s="242">
        <f>N93</f>
        <v>1</v>
      </c>
      <c r="K93" s="242">
        <f>N93</f>
        <v>1</v>
      </c>
      <c r="L93" s="242">
        <f>N93</f>
        <v>1</v>
      </c>
      <c r="M93" s="242">
        <f>N93</f>
        <v>1</v>
      </c>
      <c r="N93" s="242">
        <v>1</v>
      </c>
      <c r="O93" s="100" t="s">
        <v>8098</v>
      </c>
      <c r="P93" s="179">
        <f>(SUM(T93:Z93))</f>
        <v>0</v>
      </c>
      <c r="Q93" s="4">
        <f>R93*5</f>
        <v>5</v>
      </c>
      <c r="R93" s="324">
        <v>1</v>
      </c>
      <c r="S93" s="179">
        <f>P93-Q93</f>
        <v>-5</v>
      </c>
      <c r="AA93" s="2">
        <v>0</v>
      </c>
      <c r="AB93" s="2">
        <v>0</v>
      </c>
      <c r="AC93" s="2">
        <v>0</v>
      </c>
      <c r="AD93" s="2">
        <v>1</v>
      </c>
      <c r="AE93" s="2">
        <v>1</v>
      </c>
      <c r="AF93" s="2">
        <v>1</v>
      </c>
      <c r="AG93" s="3">
        <v>1</v>
      </c>
      <c r="AH93" s="2">
        <v>0</v>
      </c>
      <c r="AI93" s="2">
        <v>0</v>
      </c>
      <c r="AJ93" s="2">
        <v>0</v>
      </c>
      <c r="AK93" s="2">
        <v>0</v>
      </c>
      <c r="AL93" s="2">
        <v>1</v>
      </c>
      <c r="AM93" s="2">
        <v>0</v>
      </c>
      <c r="AN93" s="3">
        <v>0</v>
      </c>
      <c r="AO93" s="2">
        <v>0</v>
      </c>
      <c r="AP93" s="2">
        <v>0</v>
      </c>
      <c r="AQ93" s="2">
        <v>0</v>
      </c>
      <c r="AR93" s="2">
        <v>1</v>
      </c>
      <c r="AS93" s="2">
        <v>1</v>
      </c>
      <c r="AT93" s="2">
        <v>1</v>
      </c>
      <c r="AU93" s="3">
        <v>1</v>
      </c>
      <c r="AV93" s="2">
        <v>3</v>
      </c>
      <c r="AW93" s="2">
        <v>0</v>
      </c>
      <c r="AX93" s="2">
        <v>0</v>
      </c>
      <c r="AY93" s="2">
        <v>1</v>
      </c>
      <c r="AZ93" s="2">
        <v>0</v>
      </c>
      <c r="BA93" s="2">
        <v>1</v>
      </c>
      <c r="BB93" s="3">
        <v>0</v>
      </c>
      <c r="BC93" s="2">
        <v>0</v>
      </c>
      <c r="BD93" s="2">
        <v>0</v>
      </c>
      <c r="BE93" s="2">
        <v>0</v>
      </c>
      <c r="BF93" s="2">
        <v>0</v>
      </c>
      <c r="BG93" s="2">
        <v>0</v>
      </c>
      <c r="BH93" s="2">
        <v>1</v>
      </c>
      <c r="BI93" s="3">
        <v>1</v>
      </c>
      <c r="BJ93" s="2">
        <v>0</v>
      </c>
      <c r="BK93" s="2">
        <v>0</v>
      </c>
      <c r="BL93" s="2">
        <v>1</v>
      </c>
      <c r="BM93" s="2">
        <v>0</v>
      </c>
      <c r="BN93" s="2">
        <v>0</v>
      </c>
      <c r="BO93" s="2">
        <v>1</v>
      </c>
      <c r="BP93" s="3">
        <v>0</v>
      </c>
      <c r="BQ93" s="2">
        <v>0</v>
      </c>
      <c r="BR93" s="2">
        <v>0</v>
      </c>
      <c r="BS93" s="2">
        <v>0</v>
      </c>
      <c r="BT93" s="2">
        <v>0</v>
      </c>
      <c r="BU93" s="2">
        <v>0</v>
      </c>
      <c r="BV93" s="2">
        <v>0</v>
      </c>
      <c r="BW93" s="3">
        <v>0</v>
      </c>
      <c r="BX93" s="2">
        <v>0</v>
      </c>
      <c r="BY93" s="2">
        <v>0</v>
      </c>
      <c r="BZ93" s="2">
        <v>0</v>
      </c>
      <c r="CA93" s="2">
        <v>0</v>
      </c>
      <c r="CB93" s="2">
        <v>0</v>
      </c>
      <c r="CC93" s="2">
        <v>0</v>
      </c>
      <c r="CD93" s="3">
        <v>0</v>
      </c>
      <c r="CE93" s="2">
        <v>1</v>
      </c>
      <c r="CF93" s="2">
        <v>0</v>
      </c>
      <c r="CG93" s="2">
        <v>1</v>
      </c>
      <c r="CH93" s="2">
        <v>1</v>
      </c>
      <c r="CI93" s="2">
        <v>1</v>
      </c>
      <c r="CJ93" s="2">
        <v>0</v>
      </c>
      <c r="CK93" s="3">
        <v>0</v>
      </c>
      <c r="CL93" s="2">
        <v>0</v>
      </c>
      <c r="CM93" s="2">
        <v>0</v>
      </c>
      <c r="CN93" s="2">
        <v>0</v>
      </c>
      <c r="CO93" s="2">
        <v>1</v>
      </c>
      <c r="CP93" s="2">
        <v>0</v>
      </c>
      <c r="CQ93" s="2">
        <v>0</v>
      </c>
      <c r="CR93" s="3">
        <v>0</v>
      </c>
      <c r="CS93" s="2">
        <v>0</v>
      </c>
      <c r="CT93" s="2">
        <v>0</v>
      </c>
      <c r="CU93" s="2">
        <v>0</v>
      </c>
      <c r="CV93" s="2">
        <v>1</v>
      </c>
      <c r="CW93" s="2">
        <v>1</v>
      </c>
      <c r="CX93" s="2">
        <v>1</v>
      </c>
      <c r="CY93" s="3">
        <v>0</v>
      </c>
      <c r="CZ93" s="2">
        <v>0</v>
      </c>
      <c r="DA93" s="2">
        <v>0</v>
      </c>
      <c r="DB93" s="2">
        <v>0</v>
      </c>
      <c r="DC93" s="2">
        <v>1</v>
      </c>
      <c r="DD93" s="2">
        <v>0</v>
      </c>
      <c r="DE93" s="2">
        <v>0</v>
      </c>
      <c r="DF93" s="3">
        <v>0</v>
      </c>
      <c r="DG93" s="2">
        <v>0</v>
      </c>
      <c r="DH93" s="2">
        <v>0</v>
      </c>
      <c r="DI93" s="2">
        <v>0</v>
      </c>
      <c r="DJ93" s="2">
        <v>0</v>
      </c>
      <c r="DK93" s="2">
        <v>0</v>
      </c>
      <c r="DL93" s="2">
        <v>1</v>
      </c>
      <c r="DM93" s="3">
        <v>1</v>
      </c>
      <c r="DN93" s="2">
        <v>1</v>
      </c>
      <c r="DO93" s="2">
        <v>1</v>
      </c>
      <c r="DP93" s="2">
        <v>2</v>
      </c>
      <c r="DQ93" s="2">
        <v>2</v>
      </c>
      <c r="DR93" s="2">
        <v>0</v>
      </c>
      <c r="DS93" s="2">
        <v>2</v>
      </c>
      <c r="DT93" s="3">
        <v>3</v>
      </c>
      <c r="DU93" s="2">
        <v>1</v>
      </c>
      <c r="DV93" s="2">
        <v>0</v>
      </c>
      <c r="DW93" s="2">
        <v>1</v>
      </c>
      <c r="DX93" s="2">
        <v>2</v>
      </c>
      <c r="DY93" s="2">
        <v>0</v>
      </c>
      <c r="DZ93" s="2">
        <v>2</v>
      </c>
      <c r="EA93" s="3">
        <v>0</v>
      </c>
      <c r="EB93" s="2">
        <v>1</v>
      </c>
      <c r="EC93" s="2">
        <v>0</v>
      </c>
      <c r="ED93" s="2">
        <v>0</v>
      </c>
      <c r="EE93" s="2">
        <v>0</v>
      </c>
      <c r="EF93" s="2">
        <v>2</v>
      </c>
      <c r="EG93" s="2">
        <v>2</v>
      </c>
      <c r="EH93" s="3">
        <v>2</v>
      </c>
      <c r="EI93" s="2">
        <v>0</v>
      </c>
      <c r="EJ93" s="2">
        <v>0</v>
      </c>
      <c r="EK93" s="2">
        <v>0</v>
      </c>
      <c r="EL93" s="2">
        <v>4</v>
      </c>
      <c r="EM93" s="2">
        <v>3</v>
      </c>
      <c r="EN93" s="2">
        <v>2</v>
      </c>
      <c r="EO93" s="3">
        <v>3</v>
      </c>
      <c r="EP93" s="2">
        <v>1</v>
      </c>
      <c r="EQ93" s="2">
        <v>1</v>
      </c>
      <c r="ER93" s="2">
        <v>0</v>
      </c>
      <c r="ES93" s="2">
        <v>1</v>
      </c>
      <c r="ET93" s="2">
        <v>0</v>
      </c>
      <c r="EU93" s="2">
        <v>1</v>
      </c>
      <c r="EV93" s="3">
        <v>0</v>
      </c>
      <c r="EW93" s="2">
        <v>0</v>
      </c>
      <c r="EX93" s="2">
        <v>0</v>
      </c>
      <c r="EY93" s="2">
        <v>0</v>
      </c>
      <c r="EZ93" s="2">
        <v>0</v>
      </c>
      <c r="FA93" s="2">
        <v>1</v>
      </c>
      <c r="FB93" s="2">
        <v>0</v>
      </c>
      <c r="FC93" s="3">
        <v>2</v>
      </c>
      <c r="FD93" s="2">
        <v>0</v>
      </c>
      <c r="FE93" s="2">
        <v>0</v>
      </c>
      <c r="FF93" s="2">
        <v>0</v>
      </c>
      <c r="FG93" s="2">
        <v>0</v>
      </c>
      <c r="FH93" s="2">
        <v>0</v>
      </c>
      <c r="FI93" s="2">
        <v>0</v>
      </c>
      <c r="FJ93" s="3">
        <v>0</v>
      </c>
      <c r="FK93" s="2">
        <v>0</v>
      </c>
      <c r="FL93" s="2">
        <v>0</v>
      </c>
      <c r="FM93" s="2">
        <v>0</v>
      </c>
      <c r="FN93" s="2">
        <v>1</v>
      </c>
      <c r="FO93" s="2">
        <v>0</v>
      </c>
      <c r="FP93" s="2">
        <v>0</v>
      </c>
      <c r="FQ93" s="3">
        <v>0</v>
      </c>
      <c r="FR93" s="2">
        <v>0</v>
      </c>
      <c r="FS93" s="2">
        <v>0</v>
      </c>
      <c r="FT93" s="2">
        <v>0</v>
      </c>
      <c r="FU93" s="2">
        <v>0</v>
      </c>
      <c r="FV93" s="2">
        <v>0</v>
      </c>
      <c r="FW93" s="2">
        <v>0</v>
      </c>
      <c r="FX93" s="3">
        <v>0</v>
      </c>
      <c r="FY93" s="2">
        <v>0</v>
      </c>
      <c r="FZ93" s="2">
        <v>0</v>
      </c>
      <c r="GA93" s="2">
        <v>0</v>
      </c>
      <c r="GB93" s="2">
        <v>0</v>
      </c>
      <c r="GC93" s="2">
        <v>0</v>
      </c>
      <c r="GD93" s="2">
        <v>0</v>
      </c>
      <c r="GE93" s="3">
        <v>1</v>
      </c>
      <c r="GF93" s="2">
        <v>0</v>
      </c>
      <c r="GG93" s="2">
        <v>0</v>
      </c>
      <c r="GH93" s="2">
        <v>0</v>
      </c>
      <c r="GI93" s="2">
        <v>0.5</v>
      </c>
      <c r="GJ93" s="2">
        <v>0</v>
      </c>
      <c r="GK93" s="2">
        <v>0</v>
      </c>
      <c r="GL93" s="3">
        <v>0</v>
      </c>
      <c r="GM93" s="2">
        <v>0</v>
      </c>
      <c r="GN93" s="2">
        <v>0</v>
      </c>
      <c r="GO93" s="2">
        <v>0</v>
      </c>
      <c r="GP93" s="2">
        <v>0</v>
      </c>
      <c r="GQ93" s="2">
        <v>0</v>
      </c>
      <c r="GR93" s="2">
        <v>1</v>
      </c>
      <c r="GS93" s="3">
        <v>0</v>
      </c>
      <c r="GT93" s="2">
        <v>1</v>
      </c>
      <c r="GU93" s="2">
        <v>0</v>
      </c>
      <c r="GV93" s="2">
        <v>0</v>
      </c>
      <c r="GW93" s="2">
        <v>0</v>
      </c>
      <c r="GX93" s="2">
        <v>0</v>
      </c>
      <c r="GY93" s="2">
        <v>0</v>
      </c>
      <c r="GZ93" s="3">
        <v>1</v>
      </c>
      <c r="HA93" s="2">
        <v>0</v>
      </c>
      <c r="HB93" s="2">
        <v>0</v>
      </c>
      <c r="HC93" s="2">
        <v>0</v>
      </c>
      <c r="HD93" s="2">
        <v>0</v>
      </c>
      <c r="HE93" s="2">
        <v>0</v>
      </c>
      <c r="HF93" s="2">
        <v>0</v>
      </c>
      <c r="HG93" s="2">
        <v>1</v>
      </c>
      <c r="HH93" s="2">
        <v>0</v>
      </c>
      <c r="HI93" s="2">
        <v>0</v>
      </c>
      <c r="HJ93" s="2">
        <v>0</v>
      </c>
      <c r="HK93" s="2">
        <v>0</v>
      </c>
      <c r="HL93" s="2">
        <v>0</v>
      </c>
      <c r="HM93" s="2">
        <v>0</v>
      </c>
      <c r="HN93" s="2">
        <v>1</v>
      </c>
      <c r="HO93" s="91">
        <v>0</v>
      </c>
      <c r="HP93" s="2">
        <v>0</v>
      </c>
      <c r="HQ93" s="2">
        <v>0</v>
      </c>
      <c r="HR93" s="2">
        <v>0</v>
      </c>
      <c r="HS93" s="2">
        <v>0</v>
      </c>
      <c r="HT93" s="2">
        <v>0</v>
      </c>
      <c r="HU93" s="3">
        <v>1</v>
      </c>
    </row>
    <row r="94" spans="1:229">
      <c r="A94" s="2">
        <f t="shared" si="184"/>
        <v>0</v>
      </c>
      <c r="B94" s="2">
        <f t="shared" si="185"/>
        <v>0</v>
      </c>
      <c r="C94" s="2">
        <f t="shared" si="186"/>
        <v>0</v>
      </c>
      <c r="D94" s="2">
        <f t="shared" si="187"/>
        <v>0</v>
      </c>
      <c r="E94" s="2">
        <f t="shared" si="188"/>
        <v>0</v>
      </c>
      <c r="F94" s="2">
        <f t="shared" si="189"/>
        <v>0</v>
      </c>
      <c r="G94" s="2">
        <f t="shared" ref="G94:G130" si="221">Z94*N94</f>
        <v>0</v>
      </c>
      <c r="H94" s="242">
        <f>N94</f>
        <v>0.5</v>
      </c>
      <c r="I94" s="242">
        <f>N94</f>
        <v>0.5</v>
      </c>
      <c r="J94" s="242">
        <f>N94</f>
        <v>0.5</v>
      </c>
      <c r="K94" s="242">
        <f>N94</f>
        <v>0.5</v>
      </c>
      <c r="L94" s="242">
        <f>N94</f>
        <v>0.5</v>
      </c>
      <c r="M94" s="242">
        <f>N94</f>
        <v>0.5</v>
      </c>
      <c r="N94" s="242">
        <v>0.5</v>
      </c>
      <c r="O94" s="100" t="s">
        <v>3487</v>
      </c>
      <c r="P94" s="179">
        <f t="shared" si="213"/>
        <v>0</v>
      </c>
      <c r="Q94" s="4">
        <v>10</v>
      </c>
      <c r="R94" s="4">
        <v>1</v>
      </c>
      <c r="S94" s="179">
        <f t="shared" si="214"/>
        <v>-10</v>
      </c>
      <c r="AA94" s="2">
        <v>0</v>
      </c>
      <c r="AB94" s="2">
        <v>0</v>
      </c>
      <c r="AC94" s="2">
        <v>0</v>
      </c>
      <c r="AD94" s="2">
        <v>0</v>
      </c>
      <c r="AE94" s="2">
        <v>0</v>
      </c>
      <c r="AF94" s="2">
        <v>0</v>
      </c>
      <c r="AG94" s="3">
        <v>0</v>
      </c>
      <c r="AH94" s="2">
        <v>0</v>
      </c>
      <c r="AI94" s="2">
        <v>0</v>
      </c>
      <c r="AJ94" s="2">
        <v>0</v>
      </c>
      <c r="AK94" s="2">
        <v>0</v>
      </c>
      <c r="AL94" s="2">
        <v>0</v>
      </c>
      <c r="AM94" s="2">
        <v>0</v>
      </c>
      <c r="AN94" s="3">
        <v>0</v>
      </c>
      <c r="AO94" s="2">
        <v>0</v>
      </c>
      <c r="AP94" s="2">
        <v>0</v>
      </c>
      <c r="AQ94" s="2">
        <v>0</v>
      </c>
      <c r="AR94" s="2">
        <v>0</v>
      </c>
      <c r="AS94" s="2">
        <v>0</v>
      </c>
      <c r="AT94" s="2">
        <v>0</v>
      </c>
      <c r="AU94" s="3">
        <v>1</v>
      </c>
      <c r="AV94" s="2">
        <v>0</v>
      </c>
      <c r="AW94" s="2">
        <v>0</v>
      </c>
      <c r="AX94" s="2">
        <v>0</v>
      </c>
      <c r="AY94" s="2">
        <v>0</v>
      </c>
      <c r="AZ94" s="2">
        <v>0</v>
      </c>
      <c r="BA94" s="2">
        <v>1</v>
      </c>
      <c r="BB94" s="3">
        <v>0</v>
      </c>
      <c r="BC94" s="2">
        <v>0</v>
      </c>
      <c r="BD94" s="2">
        <v>0</v>
      </c>
      <c r="BE94" s="2">
        <v>0</v>
      </c>
      <c r="BF94" s="2">
        <v>0</v>
      </c>
      <c r="BG94" s="2">
        <v>0</v>
      </c>
      <c r="BH94" s="2">
        <v>0</v>
      </c>
      <c r="BI94" s="3">
        <v>3</v>
      </c>
      <c r="BJ94" s="2">
        <v>0</v>
      </c>
      <c r="BK94" s="2">
        <v>0</v>
      </c>
      <c r="BL94" s="2">
        <v>0</v>
      </c>
      <c r="BM94" s="2">
        <v>0</v>
      </c>
      <c r="BN94" s="2">
        <v>0</v>
      </c>
      <c r="BO94" s="2">
        <v>1</v>
      </c>
      <c r="BP94" s="3">
        <v>0</v>
      </c>
      <c r="BQ94" s="2">
        <v>0</v>
      </c>
      <c r="BR94" s="2">
        <v>0</v>
      </c>
      <c r="BS94" s="2">
        <v>0</v>
      </c>
      <c r="BT94" s="2">
        <v>3</v>
      </c>
      <c r="BU94" s="2">
        <v>0</v>
      </c>
      <c r="BV94" s="2">
        <v>4</v>
      </c>
      <c r="BW94" s="3">
        <v>0</v>
      </c>
      <c r="BX94" s="2">
        <v>0</v>
      </c>
      <c r="BY94" s="2">
        <v>0</v>
      </c>
      <c r="BZ94" s="2">
        <v>0</v>
      </c>
      <c r="CA94" s="2">
        <v>0</v>
      </c>
      <c r="CB94" s="2">
        <v>0</v>
      </c>
      <c r="CC94" s="2">
        <v>0</v>
      </c>
      <c r="CD94" s="3">
        <v>0</v>
      </c>
      <c r="CE94" s="2">
        <v>0</v>
      </c>
      <c r="CF94" s="2">
        <v>1</v>
      </c>
      <c r="CG94" s="2">
        <v>1</v>
      </c>
      <c r="CH94" s="2">
        <v>2</v>
      </c>
      <c r="CI94" s="2">
        <v>3</v>
      </c>
      <c r="CJ94" s="2">
        <v>0</v>
      </c>
      <c r="CK94" s="3">
        <v>0</v>
      </c>
      <c r="CL94" s="2">
        <v>0</v>
      </c>
      <c r="CM94" s="2">
        <v>0</v>
      </c>
      <c r="CN94" s="2">
        <v>0</v>
      </c>
      <c r="CO94" s="2">
        <v>0</v>
      </c>
      <c r="CP94" s="2">
        <v>0</v>
      </c>
      <c r="CQ94" s="2">
        <v>0</v>
      </c>
      <c r="CR94" s="3">
        <v>1</v>
      </c>
      <c r="CS94" s="2">
        <v>1</v>
      </c>
      <c r="CT94" s="2">
        <v>1</v>
      </c>
      <c r="CU94" s="2">
        <v>1</v>
      </c>
      <c r="CV94" s="2">
        <v>1</v>
      </c>
      <c r="CW94" s="2">
        <v>1</v>
      </c>
      <c r="CX94" s="2">
        <v>1</v>
      </c>
      <c r="CY94" s="3">
        <v>1</v>
      </c>
      <c r="CZ94" s="2">
        <v>0</v>
      </c>
      <c r="DA94" s="2">
        <v>0</v>
      </c>
      <c r="DB94" s="2">
        <v>0</v>
      </c>
      <c r="DC94" s="2">
        <v>1</v>
      </c>
      <c r="DD94" s="2">
        <v>1</v>
      </c>
      <c r="DE94" s="2">
        <v>0</v>
      </c>
      <c r="DF94" s="3">
        <v>0</v>
      </c>
      <c r="DG94" s="2">
        <v>0</v>
      </c>
      <c r="DH94" s="2">
        <v>0</v>
      </c>
      <c r="DI94" s="2">
        <v>0</v>
      </c>
      <c r="DJ94" s="2">
        <v>0</v>
      </c>
      <c r="DK94" s="2">
        <v>1</v>
      </c>
      <c r="DL94" s="2">
        <v>1</v>
      </c>
      <c r="DM94" s="3">
        <v>1</v>
      </c>
      <c r="DN94" s="2">
        <v>0</v>
      </c>
      <c r="DO94" s="2">
        <v>0</v>
      </c>
      <c r="DP94" s="2">
        <v>1</v>
      </c>
      <c r="DQ94" s="2">
        <v>0</v>
      </c>
      <c r="DR94" s="2">
        <v>1</v>
      </c>
      <c r="DS94" s="2">
        <v>1</v>
      </c>
      <c r="DT94" s="3">
        <v>2</v>
      </c>
      <c r="DU94" s="2">
        <v>2</v>
      </c>
      <c r="DV94" s="2">
        <v>0</v>
      </c>
      <c r="DW94" s="2">
        <v>0</v>
      </c>
      <c r="DX94" s="2">
        <v>1</v>
      </c>
      <c r="DY94" s="2">
        <v>1</v>
      </c>
      <c r="DZ94" s="2">
        <v>1</v>
      </c>
      <c r="EA94" s="3">
        <v>0</v>
      </c>
      <c r="EB94" s="2">
        <v>1</v>
      </c>
      <c r="EC94" s="2">
        <v>2</v>
      </c>
      <c r="ED94" s="2">
        <v>0</v>
      </c>
      <c r="EE94" s="2">
        <v>0</v>
      </c>
      <c r="EF94" s="2">
        <v>0</v>
      </c>
      <c r="EG94" s="2">
        <v>0</v>
      </c>
      <c r="EH94" s="3">
        <v>1</v>
      </c>
      <c r="EI94" s="2">
        <v>0</v>
      </c>
      <c r="EJ94" s="2">
        <v>0</v>
      </c>
      <c r="EK94" s="2">
        <v>0</v>
      </c>
      <c r="EL94" s="2">
        <v>0</v>
      </c>
      <c r="EM94" s="2">
        <v>8</v>
      </c>
      <c r="EN94" s="2">
        <v>0</v>
      </c>
      <c r="EO94" s="3">
        <v>80</v>
      </c>
      <c r="EP94" s="2">
        <v>0</v>
      </c>
      <c r="EQ94" s="2">
        <v>0</v>
      </c>
      <c r="ER94" s="2">
        <v>0</v>
      </c>
      <c r="ES94" s="2">
        <v>0</v>
      </c>
      <c r="ET94" s="2">
        <v>0</v>
      </c>
      <c r="EU94" s="2">
        <v>6</v>
      </c>
      <c r="EV94" s="3">
        <v>75</v>
      </c>
      <c r="EW94" s="2">
        <v>0</v>
      </c>
      <c r="EX94" s="2">
        <v>0</v>
      </c>
      <c r="EY94" s="2">
        <v>0</v>
      </c>
      <c r="EZ94" s="2">
        <v>0</v>
      </c>
      <c r="FA94" s="2">
        <v>68</v>
      </c>
      <c r="FB94" s="2">
        <v>0</v>
      </c>
      <c r="FC94" s="3">
        <v>2</v>
      </c>
      <c r="FD94" s="2">
        <v>0</v>
      </c>
      <c r="FE94" s="2">
        <v>0</v>
      </c>
      <c r="FF94" s="2">
        <v>0</v>
      </c>
      <c r="FG94" s="2">
        <v>0</v>
      </c>
      <c r="FH94" s="2">
        <v>0</v>
      </c>
      <c r="FI94" s="2">
        <v>0</v>
      </c>
      <c r="FJ94" s="3">
        <v>1</v>
      </c>
      <c r="FK94" s="2">
        <v>0</v>
      </c>
      <c r="FL94" s="2">
        <v>8</v>
      </c>
      <c r="FM94" s="2">
        <v>0</v>
      </c>
      <c r="FN94" s="2">
        <v>0</v>
      </c>
      <c r="FO94" s="2">
        <v>0</v>
      </c>
      <c r="FP94" s="2">
        <v>0</v>
      </c>
      <c r="FQ94" s="3">
        <v>0</v>
      </c>
      <c r="FR94" s="2">
        <v>8</v>
      </c>
      <c r="FS94" s="2">
        <v>0</v>
      </c>
      <c r="FT94" s="2">
        <v>0</v>
      </c>
      <c r="FU94" s="2">
        <v>0</v>
      </c>
      <c r="FV94" s="2">
        <v>0</v>
      </c>
      <c r="FW94" s="2">
        <v>0</v>
      </c>
      <c r="FX94" s="3">
        <v>2</v>
      </c>
      <c r="FY94" s="2">
        <v>0</v>
      </c>
      <c r="FZ94" s="2">
        <v>0</v>
      </c>
      <c r="GA94" s="2">
        <v>9</v>
      </c>
      <c r="GB94" s="2">
        <v>7</v>
      </c>
      <c r="GC94" s="2">
        <v>0</v>
      </c>
      <c r="GD94" s="2">
        <v>0</v>
      </c>
      <c r="GE94" s="3">
        <v>0</v>
      </c>
      <c r="GF94" s="2">
        <v>0</v>
      </c>
      <c r="GG94" s="2">
        <v>0</v>
      </c>
      <c r="GH94" s="2">
        <v>9</v>
      </c>
      <c r="GI94" s="2">
        <v>7</v>
      </c>
      <c r="GJ94" s="2">
        <v>8</v>
      </c>
      <c r="GK94" s="2">
        <v>3</v>
      </c>
      <c r="GL94" s="3">
        <v>6</v>
      </c>
      <c r="GM94" s="2">
        <v>0</v>
      </c>
      <c r="GN94" s="2">
        <v>0</v>
      </c>
      <c r="GO94" s="2">
        <v>0</v>
      </c>
      <c r="GP94" s="2">
        <v>0</v>
      </c>
      <c r="GQ94" s="2">
        <v>0</v>
      </c>
      <c r="GR94" s="2">
        <v>0</v>
      </c>
      <c r="GS94" s="3">
        <v>0</v>
      </c>
      <c r="GT94" s="2">
        <v>0</v>
      </c>
      <c r="GU94" s="2">
        <v>0</v>
      </c>
      <c r="GV94" s="2">
        <v>0</v>
      </c>
      <c r="GW94" s="2">
        <v>0</v>
      </c>
      <c r="GX94" s="2">
        <v>0</v>
      </c>
      <c r="GY94" s="2">
        <v>0</v>
      </c>
      <c r="GZ94" s="3">
        <v>0</v>
      </c>
      <c r="HA94" s="2">
        <v>0</v>
      </c>
      <c r="HB94" s="2">
        <v>0</v>
      </c>
      <c r="HC94" s="2">
        <v>0</v>
      </c>
      <c r="HD94" s="2">
        <v>0</v>
      </c>
      <c r="HE94" s="2">
        <v>0</v>
      </c>
      <c r="HF94" s="2">
        <v>0</v>
      </c>
      <c r="HG94" s="2">
        <v>0</v>
      </c>
      <c r="HH94" s="2">
        <v>0</v>
      </c>
      <c r="HI94" s="2">
        <v>0</v>
      </c>
      <c r="HJ94" s="2">
        <v>0</v>
      </c>
      <c r="HK94" s="2">
        <v>0</v>
      </c>
      <c r="HL94" s="2">
        <v>0</v>
      </c>
      <c r="HM94" s="2">
        <v>0</v>
      </c>
      <c r="HN94" s="2">
        <v>0</v>
      </c>
      <c r="HO94" s="91">
        <v>0</v>
      </c>
      <c r="HP94" s="2">
        <v>0</v>
      </c>
      <c r="HQ94" s="2">
        <v>0</v>
      </c>
      <c r="HR94" s="2">
        <v>0</v>
      </c>
      <c r="HS94" s="2">
        <v>0</v>
      </c>
      <c r="HT94" s="2">
        <v>0</v>
      </c>
      <c r="HU94" s="3">
        <v>0</v>
      </c>
    </row>
    <row r="95" spans="1:229">
      <c r="A95" s="2">
        <f>T95*N95</f>
        <v>0</v>
      </c>
      <c r="B95" s="2">
        <f>U95*N95</f>
        <v>0</v>
      </c>
      <c r="C95" s="2">
        <f>V95*N95</f>
        <v>0</v>
      </c>
      <c r="D95" s="2">
        <f>W95*N95</f>
        <v>0</v>
      </c>
      <c r="E95" s="2">
        <f>X95*N95</f>
        <v>0</v>
      </c>
      <c r="F95" s="2">
        <f>Y95*N95</f>
        <v>0</v>
      </c>
      <c r="G95" s="2">
        <f>Z95*N95</f>
        <v>0</v>
      </c>
      <c r="H95" s="242">
        <f>N95</f>
        <v>0.5</v>
      </c>
      <c r="I95" s="242">
        <f>N95</f>
        <v>0.5</v>
      </c>
      <c r="J95" s="242">
        <f>N95</f>
        <v>0.5</v>
      </c>
      <c r="K95" s="242">
        <f>N95</f>
        <v>0.5</v>
      </c>
      <c r="L95" s="242">
        <f>N95</f>
        <v>0.5</v>
      </c>
      <c r="M95" s="242">
        <f>N95</f>
        <v>0.5</v>
      </c>
      <c r="N95" s="242">
        <v>0.5</v>
      </c>
      <c r="O95" s="100" t="s">
        <v>9273</v>
      </c>
      <c r="P95" s="179">
        <f t="shared" si="213"/>
        <v>0</v>
      </c>
      <c r="Q95" s="4">
        <v>5</v>
      </c>
      <c r="R95" s="4">
        <v>1</v>
      </c>
      <c r="S95" s="179">
        <f t="shared" si="214"/>
        <v>-5</v>
      </c>
      <c r="AA95" s="2">
        <v>0</v>
      </c>
      <c r="AB95" s="2">
        <v>0</v>
      </c>
      <c r="AC95" s="2">
        <v>0</v>
      </c>
      <c r="AD95" s="2">
        <v>0</v>
      </c>
      <c r="AE95" s="2">
        <v>0</v>
      </c>
      <c r="AF95" s="2">
        <v>0</v>
      </c>
      <c r="AG95" s="3">
        <v>0</v>
      </c>
      <c r="AH95" s="2">
        <v>0</v>
      </c>
      <c r="AI95" s="2">
        <v>0</v>
      </c>
      <c r="AJ95" s="2">
        <v>0</v>
      </c>
      <c r="AK95" s="2">
        <v>0</v>
      </c>
      <c r="AL95" s="2">
        <v>0</v>
      </c>
      <c r="AM95" s="2">
        <v>0</v>
      </c>
      <c r="AN95" s="3">
        <v>0</v>
      </c>
      <c r="AO95" s="2">
        <v>0</v>
      </c>
      <c r="AP95" s="2">
        <v>0</v>
      </c>
      <c r="AQ95" s="2">
        <v>0</v>
      </c>
      <c r="AR95" s="2">
        <v>0</v>
      </c>
      <c r="AS95" s="2">
        <v>0</v>
      </c>
      <c r="AT95" s="2">
        <v>0</v>
      </c>
      <c r="AU95" s="3">
        <v>0</v>
      </c>
      <c r="AV95" s="2">
        <v>0</v>
      </c>
      <c r="AW95" s="2">
        <v>0</v>
      </c>
      <c r="AX95" s="2">
        <v>0</v>
      </c>
      <c r="AY95" s="2">
        <v>0</v>
      </c>
      <c r="AZ95" s="2">
        <v>0</v>
      </c>
      <c r="BA95" s="2">
        <v>0</v>
      </c>
      <c r="BB95" s="3">
        <v>0</v>
      </c>
      <c r="BQ95" s="2">
        <v>0</v>
      </c>
      <c r="BR95" s="2">
        <v>0</v>
      </c>
      <c r="BS95" s="2">
        <v>0</v>
      </c>
      <c r="BT95" s="2">
        <v>2</v>
      </c>
      <c r="BU95" s="2">
        <v>0</v>
      </c>
      <c r="BV95" s="2">
        <v>0</v>
      </c>
      <c r="BW95" s="3">
        <v>1</v>
      </c>
      <c r="BX95" s="2">
        <v>0</v>
      </c>
      <c r="BY95" s="2">
        <v>0</v>
      </c>
      <c r="BZ95" s="2">
        <v>0</v>
      </c>
      <c r="CA95" s="2">
        <v>0</v>
      </c>
      <c r="CB95" s="2">
        <v>0</v>
      </c>
      <c r="CC95" s="2">
        <v>1</v>
      </c>
      <c r="CD95" s="3">
        <v>1</v>
      </c>
      <c r="CE95" s="2">
        <v>4</v>
      </c>
      <c r="CF95" s="2">
        <v>0</v>
      </c>
      <c r="CG95" s="2">
        <v>0</v>
      </c>
      <c r="CH95" s="2">
        <v>2</v>
      </c>
      <c r="CI95" s="2">
        <v>2</v>
      </c>
      <c r="CJ95" s="2">
        <v>0</v>
      </c>
      <c r="CK95" s="3">
        <v>0</v>
      </c>
      <c r="CL95" s="2">
        <v>0</v>
      </c>
      <c r="CM95" s="2">
        <v>0</v>
      </c>
      <c r="CN95" s="2">
        <v>0</v>
      </c>
      <c r="CO95" s="2">
        <v>0</v>
      </c>
      <c r="CP95" s="2">
        <v>0</v>
      </c>
      <c r="CQ95" s="2">
        <v>0</v>
      </c>
      <c r="CR95" s="3">
        <v>0</v>
      </c>
      <c r="CS95" s="2">
        <v>2</v>
      </c>
      <c r="CT95" s="2">
        <v>0</v>
      </c>
      <c r="CU95" s="2">
        <v>0</v>
      </c>
      <c r="CV95" s="2">
        <v>0</v>
      </c>
      <c r="CW95" s="2">
        <v>0</v>
      </c>
      <c r="CX95" s="2">
        <v>1</v>
      </c>
      <c r="CY95" s="3">
        <v>0</v>
      </c>
      <c r="CZ95" s="2">
        <v>0</v>
      </c>
      <c r="DA95" s="2">
        <v>0</v>
      </c>
      <c r="DB95" s="2">
        <v>0</v>
      </c>
      <c r="DC95" s="2">
        <v>0</v>
      </c>
      <c r="DD95" s="2">
        <v>3</v>
      </c>
      <c r="DE95" s="2">
        <v>0</v>
      </c>
      <c r="DF95" s="3">
        <v>0</v>
      </c>
      <c r="DG95" s="2">
        <v>0</v>
      </c>
      <c r="DH95" s="2">
        <v>0</v>
      </c>
      <c r="DI95" s="2">
        <v>0</v>
      </c>
      <c r="DJ95" s="2">
        <v>0</v>
      </c>
      <c r="DK95" s="2">
        <v>0</v>
      </c>
      <c r="DL95" s="2">
        <v>0</v>
      </c>
      <c r="DM95" s="3">
        <v>3</v>
      </c>
      <c r="DN95" s="2">
        <v>3</v>
      </c>
      <c r="DO95" s="2">
        <v>0</v>
      </c>
      <c r="DP95" s="2">
        <v>3</v>
      </c>
      <c r="DQ95" s="2">
        <v>0</v>
      </c>
      <c r="DR95" s="2">
        <v>3</v>
      </c>
      <c r="DS95" s="2">
        <v>0</v>
      </c>
      <c r="DT95" s="3">
        <v>2</v>
      </c>
      <c r="DU95" s="2">
        <v>0</v>
      </c>
      <c r="DV95" s="2">
        <v>0</v>
      </c>
      <c r="DW95" s="2">
        <v>0</v>
      </c>
      <c r="DX95" s="2">
        <v>0</v>
      </c>
      <c r="DY95" s="2">
        <v>2</v>
      </c>
      <c r="DZ95" s="2">
        <v>0</v>
      </c>
      <c r="EA95" s="3">
        <v>0</v>
      </c>
      <c r="EB95" s="2">
        <v>0</v>
      </c>
      <c r="EC95" s="2">
        <v>4</v>
      </c>
      <c r="ED95" s="2">
        <v>0</v>
      </c>
      <c r="EE95" s="2">
        <v>0</v>
      </c>
      <c r="EF95" s="2">
        <v>0</v>
      </c>
      <c r="EG95" s="2">
        <v>4</v>
      </c>
      <c r="EH95" s="3">
        <v>2</v>
      </c>
      <c r="EI95" s="2">
        <v>0</v>
      </c>
      <c r="EJ95" s="2">
        <v>0</v>
      </c>
      <c r="EK95" s="2">
        <v>0</v>
      </c>
      <c r="EL95" s="2">
        <v>0</v>
      </c>
      <c r="EM95" s="2">
        <v>1</v>
      </c>
      <c r="EN95" s="2">
        <v>3</v>
      </c>
      <c r="EO95" s="3">
        <v>7</v>
      </c>
      <c r="EP95" s="2">
        <v>0</v>
      </c>
      <c r="EQ95" s="2">
        <v>0</v>
      </c>
      <c r="ER95" s="2">
        <v>0</v>
      </c>
      <c r="ES95" s="2">
        <v>0</v>
      </c>
      <c r="ET95" s="2">
        <v>0</v>
      </c>
      <c r="EU95" s="2">
        <v>2</v>
      </c>
      <c r="EV95" s="3">
        <v>0</v>
      </c>
      <c r="EW95" s="2">
        <v>0</v>
      </c>
      <c r="EX95" s="2">
        <v>0</v>
      </c>
      <c r="EY95" s="2">
        <v>0</v>
      </c>
      <c r="EZ95" s="2">
        <v>3</v>
      </c>
      <c r="FA95" s="2">
        <v>5</v>
      </c>
      <c r="FB95" s="2">
        <v>3</v>
      </c>
      <c r="FC95" s="3">
        <v>0</v>
      </c>
      <c r="FD95" s="2">
        <v>0</v>
      </c>
      <c r="FE95" s="2">
        <v>0</v>
      </c>
      <c r="FF95" s="2">
        <v>0</v>
      </c>
      <c r="FG95" s="2">
        <v>0</v>
      </c>
      <c r="FH95" s="2">
        <v>0</v>
      </c>
      <c r="FI95" s="2">
        <v>1</v>
      </c>
      <c r="FJ95" s="3">
        <v>2</v>
      </c>
      <c r="FK95" s="2">
        <v>0</v>
      </c>
      <c r="FL95" s="2">
        <v>0</v>
      </c>
      <c r="FM95" s="2">
        <v>1</v>
      </c>
      <c r="FN95" s="2">
        <v>0</v>
      </c>
      <c r="FO95" s="2">
        <v>0</v>
      </c>
      <c r="FP95" s="2">
        <v>1</v>
      </c>
      <c r="FQ95" s="3">
        <v>1</v>
      </c>
      <c r="FR95" s="2">
        <v>1</v>
      </c>
      <c r="FS95" s="2">
        <v>0</v>
      </c>
      <c r="FT95" s="2">
        <v>0</v>
      </c>
      <c r="FU95" s="2">
        <v>0</v>
      </c>
      <c r="FV95" s="2">
        <v>0</v>
      </c>
      <c r="FW95" s="2">
        <v>1</v>
      </c>
      <c r="FX95" s="3">
        <v>2</v>
      </c>
      <c r="FY95" s="2">
        <v>0</v>
      </c>
      <c r="FZ95" s="2">
        <v>1</v>
      </c>
      <c r="GA95" s="2">
        <v>1</v>
      </c>
      <c r="GB95" s="2">
        <v>1</v>
      </c>
      <c r="GC95" s="2">
        <v>0</v>
      </c>
      <c r="GD95" s="2">
        <v>0</v>
      </c>
      <c r="GE95" s="3">
        <v>1</v>
      </c>
      <c r="GF95" s="2">
        <v>0</v>
      </c>
      <c r="GG95" s="2">
        <v>1</v>
      </c>
      <c r="GH95" s="2">
        <v>0</v>
      </c>
      <c r="GI95" s="2">
        <v>0</v>
      </c>
      <c r="GJ95" s="2">
        <v>4</v>
      </c>
      <c r="GK95" s="2">
        <v>0</v>
      </c>
      <c r="GL95" s="3">
        <v>0</v>
      </c>
      <c r="GM95" s="2">
        <v>0</v>
      </c>
      <c r="GN95" s="2">
        <v>0</v>
      </c>
      <c r="GO95" s="2">
        <v>0</v>
      </c>
      <c r="GP95" s="2">
        <v>0</v>
      </c>
      <c r="GQ95" s="2">
        <v>0</v>
      </c>
      <c r="GR95" s="2">
        <v>0</v>
      </c>
      <c r="GS95" s="3">
        <v>0</v>
      </c>
      <c r="GT95" s="2">
        <v>0</v>
      </c>
      <c r="GU95" s="2">
        <v>0</v>
      </c>
      <c r="GV95" s="2">
        <v>0</v>
      </c>
      <c r="GW95" s="2">
        <v>0</v>
      </c>
      <c r="GX95" s="2">
        <v>0</v>
      </c>
      <c r="GY95" s="2">
        <v>0</v>
      </c>
      <c r="GZ95" s="3">
        <v>0</v>
      </c>
      <c r="HA95" s="2">
        <v>0</v>
      </c>
      <c r="HB95" s="2">
        <v>0</v>
      </c>
      <c r="HC95" s="2">
        <v>0</v>
      </c>
      <c r="HD95" s="2">
        <v>0</v>
      </c>
      <c r="HE95" s="2">
        <v>0</v>
      </c>
      <c r="HF95" s="2">
        <v>0</v>
      </c>
      <c r="HG95" s="2">
        <v>0</v>
      </c>
      <c r="HH95" s="2">
        <v>0</v>
      </c>
      <c r="HI95" s="2">
        <v>0</v>
      </c>
      <c r="HJ95" s="2">
        <v>0</v>
      </c>
      <c r="HK95" s="2">
        <v>0</v>
      </c>
      <c r="HL95" s="2">
        <v>0</v>
      </c>
      <c r="HM95" s="2">
        <v>0</v>
      </c>
      <c r="HN95" s="2">
        <v>0</v>
      </c>
      <c r="HO95" s="91">
        <v>0</v>
      </c>
      <c r="HP95" s="2">
        <v>0</v>
      </c>
      <c r="HQ95" s="2">
        <v>0</v>
      </c>
      <c r="HR95" s="2">
        <v>0</v>
      </c>
      <c r="HS95" s="2">
        <v>0</v>
      </c>
      <c r="HT95" s="2">
        <v>0</v>
      </c>
      <c r="HU95" s="3">
        <v>0</v>
      </c>
    </row>
    <row r="96" spans="1:229">
      <c r="A96" s="2">
        <f t="shared" si="184"/>
        <v>0</v>
      </c>
      <c r="B96" s="2">
        <f t="shared" si="185"/>
        <v>0</v>
      </c>
      <c r="C96" s="2">
        <f t="shared" si="186"/>
        <v>0</v>
      </c>
      <c r="D96" s="2">
        <f t="shared" si="187"/>
        <v>0</v>
      </c>
      <c r="E96" s="2">
        <f t="shared" si="188"/>
        <v>0</v>
      </c>
      <c r="F96" s="2">
        <f t="shared" si="189"/>
        <v>0</v>
      </c>
      <c r="G96" s="2">
        <f t="shared" si="221"/>
        <v>0</v>
      </c>
      <c r="H96" s="242">
        <f t="shared" ref="H96:H125" si="222">N96</f>
        <v>0.5</v>
      </c>
      <c r="I96" s="242">
        <f t="shared" ref="I96:I125" si="223">N96</f>
        <v>0.5</v>
      </c>
      <c r="J96" s="242">
        <f t="shared" ref="J96:J125" si="224">N96</f>
        <v>0.5</v>
      </c>
      <c r="K96" s="242">
        <f t="shared" ref="K96:K125" si="225">N96</f>
        <v>0.5</v>
      </c>
      <c r="L96" s="242">
        <f t="shared" ref="L96:L125" si="226">N96</f>
        <v>0.5</v>
      </c>
      <c r="M96" s="242">
        <f t="shared" ref="M96:M125" si="227">N96</f>
        <v>0.5</v>
      </c>
      <c r="N96" s="242">
        <v>0.5</v>
      </c>
      <c r="O96" s="100" t="s">
        <v>7613</v>
      </c>
      <c r="P96" s="179">
        <f t="shared" si="205"/>
        <v>0</v>
      </c>
      <c r="Q96" s="4">
        <f t="shared" ref="Q96:Q98" si="228">R96*5</f>
        <v>5</v>
      </c>
      <c r="R96" s="4">
        <v>1</v>
      </c>
      <c r="S96" s="179">
        <f t="shared" si="206"/>
        <v>-5</v>
      </c>
      <c r="AA96" s="2">
        <v>0</v>
      </c>
      <c r="AB96" s="2">
        <v>0</v>
      </c>
      <c r="AC96" s="2">
        <v>0</v>
      </c>
      <c r="AD96" s="2">
        <v>0</v>
      </c>
      <c r="AE96" s="2">
        <v>0</v>
      </c>
      <c r="AF96" s="2">
        <v>0</v>
      </c>
      <c r="AG96" s="3">
        <v>0</v>
      </c>
      <c r="AH96" s="2">
        <v>0</v>
      </c>
      <c r="AI96" s="2">
        <v>0</v>
      </c>
      <c r="AJ96" s="2">
        <v>0</v>
      </c>
      <c r="AK96" s="2">
        <v>0</v>
      </c>
      <c r="AL96" s="2">
        <v>0</v>
      </c>
      <c r="AM96" s="2">
        <v>0</v>
      </c>
      <c r="AN96" s="3">
        <v>0</v>
      </c>
      <c r="AO96" s="2">
        <v>0</v>
      </c>
      <c r="AP96" s="2">
        <v>0</v>
      </c>
      <c r="AQ96" s="2">
        <v>0</v>
      </c>
      <c r="AR96" s="2">
        <v>1</v>
      </c>
      <c r="AS96" s="2">
        <v>1</v>
      </c>
      <c r="AT96" s="2">
        <v>1</v>
      </c>
      <c r="AU96" s="3">
        <v>0</v>
      </c>
      <c r="AV96" s="2">
        <v>0</v>
      </c>
      <c r="AW96" s="2">
        <v>0</v>
      </c>
      <c r="AX96" s="2">
        <v>0</v>
      </c>
      <c r="AY96" s="2">
        <v>0</v>
      </c>
      <c r="AZ96" s="2">
        <v>1</v>
      </c>
      <c r="BA96" s="2">
        <v>0</v>
      </c>
      <c r="BB96" s="3">
        <v>4</v>
      </c>
      <c r="BC96" s="2">
        <v>0</v>
      </c>
      <c r="BD96" s="2">
        <v>0</v>
      </c>
      <c r="BE96" s="2">
        <v>8</v>
      </c>
      <c r="BF96" s="2">
        <v>4</v>
      </c>
      <c r="BG96" s="2">
        <v>0</v>
      </c>
      <c r="BH96" s="2">
        <v>0</v>
      </c>
      <c r="BI96" s="3">
        <v>1</v>
      </c>
      <c r="BJ96" s="2">
        <v>0</v>
      </c>
      <c r="BK96" s="2">
        <v>0</v>
      </c>
      <c r="BL96" s="2">
        <v>0</v>
      </c>
      <c r="BM96" s="2">
        <v>1</v>
      </c>
      <c r="BN96" s="2">
        <v>2</v>
      </c>
      <c r="BO96" s="2">
        <v>0</v>
      </c>
      <c r="BP96" s="3">
        <v>2</v>
      </c>
      <c r="BQ96" s="2">
        <v>8</v>
      </c>
      <c r="BR96" s="2">
        <v>0</v>
      </c>
      <c r="BS96" s="2">
        <v>0</v>
      </c>
      <c r="BT96" s="2">
        <v>0</v>
      </c>
      <c r="BU96" s="2">
        <v>5</v>
      </c>
      <c r="BV96" s="2">
        <v>0</v>
      </c>
      <c r="BW96" s="3">
        <v>6</v>
      </c>
      <c r="BX96" s="2">
        <v>0</v>
      </c>
      <c r="BY96" s="2">
        <v>0</v>
      </c>
      <c r="BZ96" s="2">
        <v>0</v>
      </c>
      <c r="CA96" s="2">
        <v>6</v>
      </c>
      <c r="CB96" s="2">
        <v>0</v>
      </c>
      <c r="CC96" s="2">
        <v>4</v>
      </c>
      <c r="CD96" s="3">
        <v>9</v>
      </c>
      <c r="CE96" s="2">
        <v>0</v>
      </c>
      <c r="CF96" s="2">
        <v>8.6</v>
      </c>
      <c r="CG96" s="2">
        <v>0</v>
      </c>
      <c r="CH96" s="2">
        <v>0</v>
      </c>
      <c r="CI96" s="2">
        <v>0</v>
      </c>
      <c r="CJ96" s="2">
        <v>0</v>
      </c>
      <c r="CK96" s="3">
        <v>0</v>
      </c>
      <c r="CL96" s="2">
        <v>0</v>
      </c>
      <c r="CM96" s="2">
        <v>0</v>
      </c>
      <c r="CN96" s="2">
        <v>0</v>
      </c>
      <c r="CO96" s="2">
        <v>0</v>
      </c>
      <c r="CP96" s="2">
        <v>0</v>
      </c>
      <c r="CQ96" s="2">
        <v>0</v>
      </c>
      <c r="CR96" s="3">
        <v>0</v>
      </c>
      <c r="CS96" s="2">
        <v>0</v>
      </c>
      <c r="CT96" s="2">
        <v>0</v>
      </c>
      <c r="CU96" s="2">
        <v>0</v>
      </c>
      <c r="CV96" s="2">
        <v>0</v>
      </c>
      <c r="CW96" s="2">
        <v>0</v>
      </c>
      <c r="CX96" s="2">
        <v>0</v>
      </c>
      <c r="CY96" s="3">
        <v>0</v>
      </c>
      <c r="CZ96" s="2">
        <v>0</v>
      </c>
      <c r="DA96" s="2">
        <v>0</v>
      </c>
      <c r="DB96" s="2">
        <v>6.7</v>
      </c>
      <c r="DC96" s="2">
        <v>0</v>
      </c>
      <c r="DD96" s="2">
        <v>0</v>
      </c>
      <c r="DE96" s="2">
        <v>0</v>
      </c>
      <c r="DF96" s="3">
        <v>0</v>
      </c>
      <c r="DG96" s="2">
        <v>0</v>
      </c>
      <c r="DH96" s="2">
        <v>0</v>
      </c>
      <c r="DI96" s="2">
        <v>0</v>
      </c>
      <c r="DJ96" s="2">
        <v>0</v>
      </c>
      <c r="DK96" s="2">
        <v>0</v>
      </c>
      <c r="DL96" s="2">
        <v>0</v>
      </c>
      <c r="DM96" s="3">
        <v>0</v>
      </c>
      <c r="DN96" s="2">
        <v>0</v>
      </c>
      <c r="DO96" s="2">
        <v>0</v>
      </c>
      <c r="DP96" s="2">
        <v>0</v>
      </c>
      <c r="DQ96" s="2">
        <v>0</v>
      </c>
      <c r="DR96" s="2">
        <v>0</v>
      </c>
      <c r="DS96" s="2">
        <v>0</v>
      </c>
      <c r="DT96" s="3">
        <v>0</v>
      </c>
      <c r="DU96" s="2">
        <v>0</v>
      </c>
      <c r="DV96" s="2">
        <v>0</v>
      </c>
      <c r="DW96" s="2">
        <v>0</v>
      </c>
      <c r="DX96" s="2">
        <v>0</v>
      </c>
      <c r="DY96" s="2">
        <v>0</v>
      </c>
      <c r="DZ96" s="2">
        <v>0</v>
      </c>
      <c r="EA96" s="3">
        <v>0</v>
      </c>
      <c r="EB96" s="2">
        <v>0</v>
      </c>
      <c r="EC96" s="2">
        <v>0</v>
      </c>
      <c r="ED96" s="2">
        <v>0</v>
      </c>
      <c r="EE96" s="2">
        <v>0</v>
      </c>
      <c r="EF96" s="2">
        <v>0</v>
      </c>
      <c r="EG96" s="2">
        <v>0</v>
      </c>
      <c r="EH96" s="3">
        <v>0</v>
      </c>
      <c r="EI96" s="2">
        <v>0</v>
      </c>
      <c r="EJ96" s="2">
        <v>0</v>
      </c>
      <c r="EK96" s="2">
        <v>0</v>
      </c>
      <c r="EL96" s="2">
        <v>0</v>
      </c>
      <c r="EM96" s="2">
        <v>0</v>
      </c>
      <c r="EN96" s="2">
        <v>0</v>
      </c>
      <c r="EO96" s="3">
        <v>0</v>
      </c>
      <c r="EP96" s="2">
        <v>0</v>
      </c>
      <c r="EQ96" s="2">
        <v>0</v>
      </c>
      <c r="ER96" s="2">
        <v>0</v>
      </c>
      <c r="ES96" s="2">
        <v>0</v>
      </c>
      <c r="ET96" s="2">
        <v>0</v>
      </c>
      <c r="EU96" s="2">
        <v>0</v>
      </c>
      <c r="EV96" s="3">
        <v>0</v>
      </c>
      <c r="EW96" s="2">
        <v>0</v>
      </c>
      <c r="EX96" s="2">
        <v>0</v>
      </c>
      <c r="EY96" s="2">
        <v>0</v>
      </c>
      <c r="EZ96" s="2">
        <v>0</v>
      </c>
      <c r="FA96" s="2">
        <v>0</v>
      </c>
      <c r="FB96" s="2">
        <v>0</v>
      </c>
      <c r="FC96" s="3">
        <v>0</v>
      </c>
      <c r="FD96" s="2">
        <v>0</v>
      </c>
      <c r="FE96" s="2">
        <v>0</v>
      </c>
      <c r="FF96" s="2">
        <v>0</v>
      </c>
      <c r="FG96" s="2">
        <v>0</v>
      </c>
      <c r="FH96" s="2">
        <v>0</v>
      </c>
      <c r="FI96" s="2">
        <v>0</v>
      </c>
      <c r="FJ96" s="3">
        <v>0</v>
      </c>
      <c r="FK96" s="2">
        <v>0</v>
      </c>
      <c r="FL96" s="2">
        <v>0</v>
      </c>
      <c r="FM96" s="2">
        <v>0</v>
      </c>
      <c r="FN96" s="2">
        <v>0</v>
      </c>
      <c r="FO96" s="2">
        <v>0</v>
      </c>
      <c r="FP96" s="2">
        <v>0</v>
      </c>
      <c r="FQ96" s="3">
        <v>0</v>
      </c>
      <c r="FR96" s="2">
        <v>0</v>
      </c>
      <c r="FS96" s="2">
        <v>0</v>
      </c>
      <c r="FT96" s="2">
        <v>0</v>
      </c>
      <c r="FU96" s="2">
        <v>0</v>
      </c>
      <c r="FV96" s="2">
        <v>0</v>
      </c>
      <c r="FW96" s="2">
        <v>0</v>
      </c>
      <c r="FX96" s="3">
        <v>0</v>
      </c>
      <c r="FY96" s="2">
        <v>0</v>
      </c>
      <c r="FZ96" s="2">
        <v>0</v>
      </c>
      <c r="GA96" s="2">
        <v>0</v>
      </c>
      <c r="GB96" s="2">
        <v>0</v>
      </c>
      <c r="GC96" s="2">
        <v>0</v>
      </c>
      <c r="GD96" s="2">
        <v>0</v>
      </c>
      <c r="GE96" s="3">
        <v>0</v>
      </c>
      <c r="GF96" s="2">
        <v>0</v>
      </c>
      <c r="GG96" s="2">
        <v>0</v>
      </c>
      <c r="GH96" s="2">
        <v>0</v>
      </c>
      <c r="GI96" s="2">
        <v>0</v>
      </c>
      <c r="GJ96" s="2">
        <v>0</v>
      </c>
      <c r="GK96" s="2">
        <v>0</v>
      </c>
      <c r="GL96" s="3">
        <v>0</v>
      </c>
      <c r="GM96" s="2">
        <v>0</v>
      </c>
      <c r="GN96" s="2">
        <v>0</v>
      </c>
      <c r="GO96" s="2">
        <v>0</v>
      </c>
      <c r="GP96" s="2">
        <v>0</v>
      </c>
      <c r="GQ96" s="2">
        <v>0</v>
      </c>
      <c r="GR96" s="2">
        <v>0</v>
      </c>
      <c r="GS96" s="3">
        <v>0</v>
      </c>
      <c r="GT96" s="2">
        <v>0</v>
      </c>
      <c r="GU96" s="2">
        <v>0</v>
      </c>
      <c r="GV96" s="2">
        <v>0</v>
      </c>
      <c r="GW96" s="2">
        <v>0</v>
      </c>
      <c r="GX96" s="2">
        <v>0</v>
      </c>
      <c r="GY96" s="2">
        <v>0</v>
      </c>
      <c r="GZ96" s="3">
        <v>0</v>
      </c>
      <c r="HA96" s="2">
        <v>0</v>
      </c>
      <c r="HB96" s="2">
        <v>0</v>
      </c>
      <c r="HC96" s="2">
        <v>0</v>
      </c>
      <c r="HD96" s="2">
        <v>0</v>
      </c>
      <c r="HE96" s="2">
        <v>0</v>
      </c>
      <c r="HF96" s="2">
        <v>0</v>
      </c>
      <c r="HG96" s="2">
        <v>0</v>
      </c>
      <c r="HH96" s="2">
        <v>0</v>
      </c>
      <c r="HI96" s="2">
        <v>0</v>
      </c>
      <c r="HJ96" s="2">
        <v>0</v>
      </c>
      <c r="HK96" s="2">
        <v>0</v>
      </c>
      <c r="HL96" s="2">
        <v>0</v>
      </c>
      <c r="HM96" s="2">
        <v>0</v>
      </c>
      <c r="HN96" s="2">
        <v>0</v>
      </c>
      <c r="HO96" s="91">
        <v>0</v>
      </c>
      <c r="HP96" s="2">
        <v>0</v>
      </c>
      <c r="HQ96" s="2">
        <v>0</v>
      </c>
      <c r="HR96" s="2">
        <v>0</v>
      </c>
      <c r="HS96" s="2">
        <v>0</v>
      </c>
      <c r="HT96" s="2">
        <v>0</v>
      </c>
      <c r="HU96" s="3">
        <v>0</v>
      </c>
    </row>
    <row r="97" spans="1:229">
      <c r="A97" s="2">
        <f t="shared" si="184"/>
        <v>0</v>
      </c>
      <c r="B97" s="2">
        <f t="shared" si="185"/>
        <v>0</v>
      </c>
      <c r="C97" s="2">
        <f t="shared" si="186"/>
        <v>0</v>
      </c>
      <c r="D97" s="2">
        <f t="shared" si="187"/>
        <v>0</v>
      </c>
      <c r="E97" s="2">
        <f t="shared" si="188"/>
        <v>0</v>
      </c>
      <c r="F97" s="2">
        <f t="shared" si="189"/>
        <v>0</v>
      </c>
      <c r="G97" s="2">
        <f t="shared" si="221"/>
        <v>0</v>
      </c>
      <c r="H97" s="242">
        <f t="shared" si="222"/>
        <v>0.5</v>
      </c>
      <c r="I97" s="242">
        <f t="shared" si="223"/>
        <v>0.5</v>
      </c>
      <c r="J97" s="242">
        <f t="shared" si="224"/>
        <v>0.5</v>
      </c>
      <c r="K97" s="242">
        <f t="shared" si="225"/>
        <v>0.5</v>
      </c>
      <c r="L97" s="242">
        <f t="shared" si="226"/>
        <v>0.5</v>
      </c>
      <c r="M97" s="242">
        <f t="shared" si="227"/>
        <v>0.5</v>
      </c>
      <c r="N97" s="242">
        <v>0.5</v>
      </c>
      <c r="O97" s="100" t="s">
        <v>3824</v>
      </c>
      <c r="P97" s="179">
        <f t="shared" si="205"/>
        <v>0</v>
      </c>
      <c r="Q97" s="4">
        <f t="shared" si="228"/>
        <v>5</v>
      </c>
      <c r="R97" s="4">
        <v>1</v>
      </c>
      <c r="S97" s="179">
        <f t="shared" si="206"/>
        <v>-5</v>
      </c>
      <c r="AA97" s="2">
        <v>0</v>
      </c>
      <c r="AB97" s="2">
        <v>0</v>
      </c>
      <c r="AC97" s="2">
        <v>0</v>
      </c>
      <c r="AD97" s="2">
        <v>0</v>
      </c>
      <c r="AE97" s="2">
        <v>0</v>
      </c>
      <c r="AF97" s="2">
        <v>0</v>
      </c>
      <c r="AG97" s="3">
        <v>0</v>
      </c>
      <c r="AH97" s="2">
        <v>0</v>
      </c>
      <c r="AI97" s="2">
        <v>0</v>
      </c>
      <c r="AJ97" s="2">
        <v>0</v>
      </c>
      <c r="AK97" s="2">
        <v>0</v>
      </c>
      <c r="AL97" s="2">
        <v>0</v>
      </c>
      <c r="AM97" s="2">
        <v>0</v>
      </c>
      <c r="AN97" s="3">
        <v>0</v>
      </c>
      <c r="AO97" s="2">
        <v>0</v>
      </c>
      <c r="AP97" s="2">
        <v>0</v>
      </c>
      <c r="AQ97" s="2">
        <v>0</v>
      </c>
      <c r="AR97" s="2">
        <v>1</v>
      </c>
      <c r="AS97" s="2">
        <v>1</v>
      </c>
      <c r="AT97" s="2">
        <v>1</v>
      </c>
      <c r="AU97" s="3">
        <v>1</v>
      </c>
      <c r="AV97" s="2">
        <v>0</v>
      </c>
      <c r="AW97" s="2">
        <v>0</v>
      </c>
      <c r="AX97" s="2">
        <v>0</v>
      </c>
      <c r="AY97" s="2">
        <v>0</v>
      </c>
      <c r="AZ97" s="2">
        <v>0</v>
      </c>
      <c r="BA97" s="2">
        <v>0</v>
      </c>
      <c r="BB97" s="3">
        <v>0</v>
      </c>
      <c r="BC97" s="2">
        <v>0</v>
      </c>
      <c r="BD97" s="2">
        <v>0</v>
      </c>
      <c r="BE97" s="2">
        <v>0</v>
      </c>
      <c r="BF97" s="2">
        <v>0</v>
      </c>
      <c r="BG97" s="2">
        <v>2</v>
      </c>
      <c r="BH97" s="2">
        <v>0</v>
      </c>
      <c r="BI97" s="3">
        <v>0</v>
      </c>
      <c r="BJ97" s="2">
        <v>1</v>
      </c>
      <c r="BK97" s="2">
        <v>3</v>
      </c>
      <c r="BL97" s="2">
        <v>0</v>
      </c>
      <c r="BM97" s="2">
        <v>0</v>
      </c>
      <c r="BN97" s="2">
        <v>0</v>
      </c>
      <c r="BO97" s="2">
        <v>0</v>
      </c>
      <c r="BP97" s="3">
        <v>0</v>
      </c>
      <c r="BQ97" s="2">
        <v>0</v>
      </c>
      <c r="BR97" s="2">
        <v>0</v>
      </c>
      <c r="BS97" s="2">
        <v>0</v>
      </c>
      <c r="BT97" s="2">
        <v>0</v>
      </c>
      <c r="BU97" s="2">
        <v>0</v>
      </c>
      <c r="BV97" s="2">
        <v>0</v>
      </c>
      <c r="BW97" s="3">
        <v>0</v>
      </c>
      <c r="BX97" s="2">
        <v>0</v>
      </c>
      <c r="BY97" s="2">
        <v>0</v>
      </c>
      <c r="BZ97" s="2">
        <v>0</v>
      </c>
      <c r="CA97" s="2">
        <v>0</v>
      </c>
      <c r="CB97" s="2">
        <v>0</v>
      </c>
      <c r="CC97" s="2">
        <v>0</v>
      </c>
      <c r="CD97" s="3">
        <v>0</v>
      </c>
      <c r="CE97" s="2">
        <v>10</v>
      </c>
      <c r="CF97" s="2">
        <v>10</v>
      </c>
      <c r="CG97" s="2">
        <v>12</v>
      </c>
      <c r="CH97" s="2">
        <v>0</v>
      </c>
      <c r="CI97" s="2">
        <v>6</v>
      </c>
      <c r="CJ97" s="2">
        <v>0</v>
      </c>
      <c r="CK97" s="3">
        <v>0</v>
      </c>
      <c r="CL97" s="2">
        <v>0</v>
      </c>
      <c r="CM97" s="2">
        <v>0</v>
      </c>
      <c r="CN97" s="2">
        <v>0</v>
      </c>
      <c r="CO97" s="2">
        <v>5</v>
      </c>
      <c r="CP97" s="2">
        <v>0</v>
      </c>
      <c r="CQ97" s="2">
        <v>34</v>
      </c>
      <c r="CR97" s="3">
        <v>5</v>
      </c>
      <c r="CS97" s="2">
        <v>14</v>
      </c>
      <c r="CT97" s="2">
        <v>10</v>
      </c>
      <c r="CU97" s="2">
        <v>6</v>
      </c>
      <c r="CV97" s="2">
        <v>6</v>
      </c>
      <c r="CW97" s="2">
        <v>7</v>
      </c>
      <c r="CX97" s="2">
        <v>6</v>
      </c>
      <c r="CY97" s="3">
        <v>3</v>
      </c>
      <c r="CZ97" s="2">
        <v>0</v>
      </c>
      <c r="DA97" s="2">
        <v>0</v>
      </c>
      <c r="DB97" s="2">
        <v>0</v>
      </c>
      <c r="DC97" s="2">
        <v>0</v>
      </c>
      <c r="DD97" s="2">
        <v>6</v>
      </c>
      <c r="DE97" s="2">
        <v>0</v>
      </c>
      <c r="DF97" s="3">
        <v>5</v>
      </c>
      <c r="DG97" s="2">
        <v>0</v>
      </c>
      <c r="DH97" s="2">
        <v>0</v>
      </c>
      <c r="DI97" s="2">
        <v>0</v>
      </c>
      <c r="DJ97" s="2">
        <v>0</v>
      </c>
      <c r="DK97" s="2">
        <v>0</v>
      </c>
      <c r="DL97" s="108">
        <v>0</v>
      </c>
      <c r="DM97" s="3">
        <v>8</v>
      </c>
      <c r="DN97" s="2">
        <v>0</v>
      </c>
      <c r="DO97" s="2">
        <v>0</v>
      </c>
      <c r="DP97" s="2">
        <v>5</v>
      </c>
      <c r="DQ97" s="2">
        <v>0</v>
      </c>
      <c r="DR97" s="2">
        <v>0</v>
      </c>
      <c r="DS97" s="108">
        <v>7</v>
      </c>
      <c r="DT97" s="3">
        <v>6</v>
      </c>
      <c r="DU97" s="2">
        <v>0</v>
      </c>
      <c r="DV97" s="2">
        <v>0</v>
      </c>
      <c r="DW97" s="2">
        <v>0</v>
      </c>
      <c r="DX97" s="2">
        <v>0</v>
      </c>
      <c r="DY97" s="2">
        <v>6</v>
      </c>
      <c r="DZ97" s="108">
        <v>0</v>
      </c>
      <c r="EA97" s="3">
        <v>0</v>
      </c>
      <c r="EB97" s="2">
        <v>0</v>
      </c>
      <c r="EC97" s="2">
        <v>0</v>
      </c>
      <c r="ED97" s="2">
        <v>0</v>
      </c>
      <c r="EE97" s="2">
        <v>0</v>
      </c>
      <c r="EF97" s="2">
        <v>32</v>
      </c>
      <c r="EG97" s="108">
        <v>0</v>
      </c>
      <c r="EH97" s="3">
        <v>10</v>
      </c>
      <c r="EI97" s="2">
        <v>0</v>
      </c>
      <c r="EJ97" s="2">
        <v>0</v>
      </c>
      <c r="EK97" s="2">
        <v>0</v>
      </c>
      <c r="EL97" s="2">
        <v>0</v>
      </c>
      <c r="EM97" s="2">
        <v>5</v>
      </c>
      <c r="EN97" s="108">
        <v>6</v>
      </c>
      <c r="EO97" s="3">
        <v>21</v>
      </c>
      <c r="EP97" s="2">
        <v>0</v>
      </c>
      <c r="EQ97" s="2">
        <v>0</v>
      </c>
      <c r="ER97" s="2">
        <v>0</v>
      </c>
      <c r="ES97" s="2">
        <v>0</v>
      </c>
      <c r="ET97" s="2">
        <v>0</v>
      </c>
      <c r="EU97" s="108">
        <v>0</v>
      </c>
      <c r="EV97" s="3">
        <v>0</v>
      </c>
      <c r="EW97" s="2">
        <v>0</v>
      </c>
      <c r="EX97" s="2">
        <v>0</v>
      </c>
      <c r="EY97" s="2">
        <v>0</v>
      </c>
      <c r="EZ97" s="2">
        <v>0</v>
      </c>
      <c r="FA97" s="2">
        <v>7</v>
      </c>
      <c r="FB97" s="108">
        <v>5</v>
      </c>
      <c r="FC97" s="3">
        <v>5</v>
      </c>
      <c r="FD97" s="2">
        <v>0</v>
      </c>
      <c r="FE97" s="2">
        <v>0</v>
      </c>
      <c r="FF97" s="2">
        <v>0</v>
      </c>
      <c r="FG97" s="2">
        <v>0</v>
      </c>
      <c r="FH97" s="2">
        <v>0</v>
      </c>
      <c r="FI97" s="108">
        <v>5</v>
      </c>
      <c r="FJ97" s="3">
        <v>5</v>
      </c>
      <c r="FK97" s="2">
        <v>0</v>
      </c>
      <c r="FL97" s="2">
        <v>0</v>
      </c>
      <c r="FM97" s="2">
        <v>0</v>
      </c>
      <c r="FN97" s="2">
        <v>0</v>
      </c>
      <c r="FO97" s="2">
        <v>0</v>
      </c>
      <c r="FP97" s="108">
        <v>9</v>
      </c>
      <c r="FQ97" s="3">
        <v>8</v>
      </c>
      <c r="FR97" s="2">
        <v>0</v>
      </c>
      <c r="FS97" s="2">
        <v>0</v>
      </c>
      <c r="FT97" s="2">
        <v>0</v>
      </c>
      <c r="FU97" s="2">
        <v>0</v>
      </c>
      <c r="FV97" s="2">
        <v>0</v>
      </c>
      <c r="FW97" s="108">
        <v>10</v>
      </c>
      <c r="FX97" s="3">
        <v>10</v>
      </c>
      <c r="FY97" s="2">
        <v>0</v>
      </c>
      <c r="FZ97" s="2">
        <v>0</v>
      </c>
      <c r="GA97" s="2">
        <v>9</v>
      </c>
      <c r="GB97" s="2">
        <v>9</v>
      </c>
      <c r="GC97" s="2">
        <v>0</v>
      </c>
      <c r="GD97" s="108">
        <v>0</v>
      </c>
      <c r="GE97" s="3">
        <v>8</v>
      </c>
      <c r="GF97" s="2">
        <v>0</v>
      </c>
      <c r="GG97" s="2">
        <v>0</v>
      </c>
      <c r="GH97" s="2">
        <v>0</v>
      </c>
      <c r="GI97" s="2">
        <v>9</v>
      </c>
      <c r="GJ97" s="2">
        <v>0</v>
      </c>
      <c r="GK97" s="108">
        <v>6</v>
      </c>
      <c r="GL97" s="3">
        <v>10</v>
      </c>
      <c r="GM97" s="2">
        <v>0</v>
      </c>
      <c r="GN97" s="2">
        <v>0</v>
      </c>
      <c r="GO97" s="2">
        <v>85</v>
      </c>
      <c r="GP97" s="2">
        <v>0</v>
      </c>
      <c r="GQ97" s="2">
        <v>82</v>
      </c>
      <c r="GR97" s="2">
        <v>65</v>
      </c>
      <c r="GS97" s="3">
        <v>65</v>
      </c>
      <c r="GT97" s="2">
        <v>0</v>
      </c>
      <c r="GU97" s="2">
        <v>60</v>
      </c>
      <c r="GV97" s="2">
        <v>0</v>
      </c>
      <c r="GW97" s="2">
        <v>0</v>
      </c>
      <c r="GX97" s="2">
        <v>80</v>
      </c>
      <c r="GY97" s="2">
        <v>68</v>
      </c>
      <c r="GZ97" s="3">
        <v>70</v>
      </c>
      <c r="HA97" s="2">
        <v>0</v>
      </c>
      <c r="HB97" s="2">
        <v>0</v>
      </c>
      <c r="HC97" s="2">
        <v>90</v>
      </c>
      <c r="HD97" s="2">
        <v>90</v>
      </c>
      <c r="HE97" s="2">
        <v>100</v>
      </c>
      <c r="HF97" s="2">
        <v>75</v>
      </c>
      <c r="HG97" s="2">
        <v>65</v>
      </c>
      <c r="HH97" s="2">
        <v>0</v>
      </c>
      <c r="HI97" s="2">
        <v>0</v>
      </c>
      <c r="HJ97" s="2">
        <v>1</v>
      </c>
      <c r="HK97" s="2">
        <v>1</v>
      </c>
      <c r="HL97" s="2">
        <v>1</v>
      </c>
      <c r="HM97" s="2">
        <v>1</v>
      </c>
      <c r="HN97" s="2">
        <v>1</v>
      </c>
      <c r="HO97" s="91">
        <v>1</v>
      </c>
      <c r="HP97" s="2">
        <v>0</v>
      </c>
      <c r="HQ97" s="2">
        <v>1</v>
      </c>
      <c r="HR97" s="2">
        <v>1</v>
      </c>
      <c r="HS97" s="2">
        <v>1</v>
      </c>
      <c r="HT97" s="2">
        <v>1</v>
      </c>
      <c r="HU97" s="3">
        <v>1</v>
      </c>
    </row>
    <row r="98" spans="1:229">
      <c r="A98" s="2">
        <f t="shared" si="184"/>
        <v>0</v>
      </c>
      <c r="B98" s="2">
        <f t="shared" si="185"/>
        <v>0</v>
      </c>
      <c r="C98" s="2">
        <f t="shared" si="186"/>
        <v>0</v>
      </c>
      <c r="D98" s="2">
        <f t="shared" si="187"/>
        <v>0</v>
      </c>
      <c r="E98" s="2">
        <f t="shared" si="188"/>
        <v>0</v>
      </c>
      <c r="F98" s="2">
        <f t="shared" si="189"/>
        <v>0</v>
      </c>
      <c r="G98" s="2">
        <f t="shared" si="221"/>
        <v>0</v>
      </c>
      <c r="H98" s="242">
        <f t="shared" si="222"/>
        <v>0.5</v>
      </c>
      <c r="I98" s="242">
        <f t="shared" si="223"/>
        <v>0.5</v>
      </c>
      <c r="J98" s="242">
        <f t="shared" si="224"/>
        <v>0.5</v>
      </c>
      <c r="K98" s="242">
        <f t="shared" si="225"/>
        <v>0.5</v>
      </c>
      <c r="L98" s="242">
        <f t="shared" si="226"/>
        <v>0.5</v>
      </c>
      <c r="M98" s="242">
        <f t="shared" si="227"/>
        <v>0.5</v>
      </c>
      <c r="N98" s="242">
        <v>0.5</v>
      </c>
      <c r="O98" s="100" t="s">
        <v>3822</v>
      </c>
      <c r="P98" s="179">
        <f t="shared" ref="P98:P136" si="229">(SUM(T98:Z98))</f>
        <v>0</v>
      </c>
      <c r="Q98" s="4">
        <f t="shared" si="228"/>
        <v>5</v>
      </c>
      <c r="R98" s="4">
        <v>1</v>
      </c>
      <c r="S98" s="179">
        <f t="shared" ref="S98" si="230">P98-Q98</f>
        <v>-5</v>
      </c>
      <c r="AA98" s="2">
        <v>0</v>
      </c>
      <c r="AB98" s="2">
        <v>0</v>
      </c>
      <c r="AC98" s="2">
        <v>0</v>
      </c>
      <c r="AD98" s="2">
        <v>0</v>
      </c>
      <c r="AE98" s="2">
        <v>0</v>
      </c>
      <c r="AF98" s="2">
        <v>0</v>
      </c>
      <c r="AG98" s="3">
        <v>0</v>
      </c>
      <c r="AH98" s="2">
        <v>0</v>
      </c>
      <c r="AI98" s="2">
        <v>0</v>
      </c>
      <c r="AJ98" s="2">
        <v>0</v>
      </c>
      <c r="AK98" s="2">
        <v>0</v>
      </c>
      <c r="AL98" s="2">
        <v>2</v>
      </c>
      <c r="AM98" s="2">
        <v>0</v>
      </c>
      <c r="AN98" s="3">
        <v>0</v>
      </c>
      <c r="AO98" s="2">
        <v>0</v>
      </c>
      <c r="AP98" s="2">
        <v>0</v>
      </c>
      <c r="AQ98" s="2">
        <v>0</v>
      </c>
      <c r="AR98" s="2">
        <v>0</v>
      </c>
      <c r="AS98" s="2">
        <v>0</v>
      </c>
      <c r="AT98" s="2">
        <v>0</v>
      </c>
      <c r="AU98" s="3">
        <v>0</v>
      </c>
      <c r="AV98" s="2">
        <v>0</v>
      </c>
      <c r="AW98" s="2">
        <v>1</v>
      </c>
      <c r="AX98" s="2">
        <v>0</v>
      </c>
      <c r="AY98" s="2">
        <v>0</v>
      </c>
      <c r="AZ98" s="2">
        <v>0</v>
      </c>
      <c r="BA98" s="2">
        <v>1</v>
      </c>
      <c r="BB98" s="3">
        <v>0</v>
      </c>
      <c r="BC98" s="2">
        <v>0</v>
      </c>
      <c r="BD98" s="2">
        <v>0</v>
      </c>
      <c r="BE98" s="2">
        <v>0</v>
      </c>
      <c r="BF98" s="2">
        <v>0</v>
      </c>
      <c r="BG98" s="2">
        <v>1</v>
      </c>
      <c r="BH98" s="2">
        <v>1</v>
      </c>
      <c r="BI98" s="3">
        <v>0</v>
      </c>
      <c r="BJ98" s="2">
        <v>0</v>
      </c>
      <c r="BK98" s="2">
        <v>0</v>
      </c>
      <c r="BL98" s="2">
        <v>0</v>
      </c>
      <c r="BM98" s="2">
        <v>5</v>
      </c>
      <c r="BN98" s="2">
        <v>0</v>
      </c>
      <c r="BO98" s="2">
        <v>0</v>
      </c>
      <c r="BP98" s="3">
        <v>0</v>
      </c>
      <c r="BQ98" s="2">
        <v>0</v>
      </c>
      <c r="BR98" s="2">
        <v>0</v>
      </c>
      <c r="BS98" s="2">
        <v>0</v>
      </c>
      <c r="BT98" s="2">
        <v>0</v>
      </c>
      <c r="BU98" s="2">
        <v>0</v>
      </c>
      <c r="BV98" s="2">
        <v>7</v>
      </c>
      <c r="BW98" s="3">
        <v>16</v>
      </c>
      <c r="BX98" s="2">
        <v>0</v>
      </c>
      <c r="BY98" s="2">
        <v>0</v>
      </c>
      <c r="BZ98" s="2">
        <v>0</v>
      </c>
      <c r="CA98" s="2">
        <v>32</v>
      </c>
      <c r="CB98" s="2">
        <v>0</v>
      </c>
      <c r="CC98" s="2">
        <v>10</v>
      </c>
      <c r="CD98" s="3">
        <v>8</v>
      </c>
      <c r="CE98" s="2">
        <v>8</v>
      </c>
      <c r="CF98" s="2">
        <v>0</v>
      </c>
      <c r="CG98" s="2">
        <v>0</v>
      </c>
      <c r="CH98" s="2">
        <v>0</v>
      </c>
      <c r="CI98" s="2">
        <v>0</v>
      </c>
      <c r="CJ98" s="2">
        <v>0</v>
      </c>
      <c r="CK98" s="3">
        <v>0</v>
      </c>
      <c r="CL98" s="2">
        <v>0</v>
      </c>
      <c r="CM98" s="2">
        <v>0</v>
      </c>
      <c r="CN98" s="2">
        <v>0</v>
      </c>
      <c r="CO98" s="2">
        <v>0</v>
      </c>
      <c r="CP98" s="2">
        <v>0</v>
      </c>
      <c r="CQ98" s="2">
        <v>0</v>
      </c>
      <c r="CR98" s="3">
        <v>8</v>
      </c>
      <c r="CS98" s="2">
        <v>8</v>
      </c>
      <c r="CT98" s="2">
        <v>0</v>
      </c>
      <c r="CU98" s="2">
        <v>0</v>
      </c>
      <c r="CV98" s="2">
        <v>0</v>
      </c>
      <c r="CW98" s="2">
        <v>0</v>
      </c>
      <c r="CX98" s="2">
        <v>6</v>
      </c>
      <c r="CY98" s="3">
        <v>0</v>
      </c>
      <c r="CZ98" s="2">
        <v>0</v>
      </c>
      <c r="DA98" s="2">
        <v>0</v>
      </c>
      <c r="DB98" s="2">
        <v>0</v>
      </c>
      <c r="DC98" s="2">
        <v>0</v>
      </c>
      <c r="DD98" s="2">
        <v>10</v>
      </c>
      <c r="DE98" s="2">
        <v>0</v>
      </c>
      <c r="DF98" s="3">
        <v>8</v>
      </c>
      <c r="DG98" s="2">
        <v>0</v>
      </c>
      <c r="DH98" s="2">
        <v>0</v>
      </c>
      <c r="DI98" s="2">
        <v>0</v>
      </c>
      <c r="DJ98" s="2">
        <v>8</v>
      </c>
      <c r="DK98" s="2">
        <v>0</v>
      </c>
      <c r="DL98" s="2">
        <v>9</v>
      </c>
      <c r="DM98" s="3">
        <v>8</v>
      </c>
      <c r="DN98" s="2">
        <v>0</v>
      </c>
      <c r="DO98" s="2">
        <v>0</v>
      </c>
      <c r="DP98" s="2">
        <v>7</v>
      </c>
      <c r="DQ98" s="2">
        <v>0</v>
      </c>
      <c r="DR98" s="2">
        <v>0</v>
      </c>
      <c r="DS98" s="2">
        <v>0</v>
      </c>
      <c r="DT98" s="3">
        <v>0</v>
      </c>
      <c r="DU98" s="2">
        <v>0</v>
      </c>
      <c r="DV98" s="2">
        <v>0</v>
      </c>
      <c r="DW98" s="2">
        <v>0</v>
      </c>
      <c r="DX98" s="2">
        <v>0</v>
      </c>
      <c r="DY98" s="2">
        <v>10</v>
      </c>
      <c r="DZ98" s="2">
        <v>7</v>
      </c>
      <c r="EA98" s="3">
        <v>0</v>
      </c>
      <c r="EB98" s="2">
        <v>0</v>
      </c>
      <c r="EC98" s="2">
        <v>6</v>
      </c>
      <c r="ED98" s="2">
        <v>0</v>
      </c>
      <c r="EE98" s="2">
        <v>0</v>
      </c>
      <c r="EF98" s="2">
        <v>0</v>
      </c>
      <c r="EG98" s="2">
        <v>0</v>
      </c>
      <c r="EH98" s="3">
        <v>0</v>
      </c>
      <c r="EI98" s="2">
        <v>0</v>
      </c>
      <c r="EJ98" s="2">
        <v>0</v>
      </c>
      <c r="EK98" s="2">
        <v>0</v>
      </c>
      <c r="EL98" s="2">
        <v>0</v>
      </c>
      <c r="EM98" s="2">
        <v>5</v>
      </c>
      <c r="EN98" s="2">
        <v>10</v>
      </c>
      <c r="EO98" s="3">
        <v>8</v>
      </c>
      <c r="EP98" s="2">
        <v>0</v>
      </c>
      <c r="EQ98" s="2">
        <v>0</v>
      </c>
      <c r="ER98" s="2">
        <v>0</v>
      </c>
      <c r="ES98" s="2">
        <v>0</v>
      </c>
      <c r="ET98" s="2">
        <v>0</v>
      </c>
      <c r="EU98" s="2">
        <v>8</v>
      </c>
      <c r="EV98" s="3">
        <v>10</v>
      </c>
      <c r="EW98" s="2">
        <v>0</v>
      </c>
      <c r="EX98" s="2">
        <v>0</v>
      </c>
      <c r="EY98" s="2">
        <v>0</v>
      </c>
      <c r="EZ98" s="2">
        <v>0</v>
      </c>
      <c r="FA98" s="2">
        <v>8</v>
      </c>
      <c r="FB98" s="2">
        <v>6</v>
      </c>
      <c r="FC98" s="3">
        <v>5</v>
      </c>
      <c r="FD98" s="2">
        <v>0</v>
      </c>
      <c r="FE98" s="2">
        <v>0</v>
      </c>
      <c r="FF98" s="2">
        <v>0</v>
      </c>
      <c r="FG98" s="2">
        <v>0</v>
      </c>
      <c r="FH98" s="2">
        <v>0</v>
      </c>
      <c r="FI98" s="2">
        <v>5</v>
      </c>
      <c r="FJ98" s="3">
        <v>4</v>
      </c>
      <c r="FK98" s="2">
        <v>0</v>
      </c>
      <c r="FL98" s="2">
        <v>0</v>
      </c>
      <c r="FM98" s="2">
        <v>0</v>
      </c>
      <c r="FN98" s="2">
        <v>0</v>
      </c>
      <c r="FO98" s="2">
        <v>0</v>
      </c>
      <c r="FP98" s="2">
        <v>5</v>
      </c>
      <c r="FQ98" s="3">
        <v>6</v>
      </c>
      <c r="FR98" s="2">
        <v>0</v>
      </c>
      <c r="FS98" s="2">
        <v>0</v>
      </c>
      <c r="FT98" s="2">
        <v>0</v>
      </c>
      <c r="FU98" s="2">
        <v>0</v>
      </c>
      <c r="FV98" s="2">
        <v>0</v>
      </c>
      <c r="FW98" s="2">
        <v>0</v>
      </c>
      <c r="FX98" s="3">
        <v>5</v>
      </c>
      <c r="FY98" s="2">
        <v>0</v>
      </c>
      <c r="FZ98" s="2">
        <v>0</v>
      </c>
      <c r="GA98" s="2">
        <v>8</v>
      </c>
      <c r="GB98" s="2">
        <v>5</v>
      </c>
      <c r="GC98" s="2">
        <v>0</v>
      </c>
      <c r="GD98" s="2">
        <v>0</v>
      </c>
      <c r="GE98" s="3">
        <v>5</v>
      </c>
      <c r="GF98" s="2">
        <v>0</v>
      </c>
      <c r="GG98" s="2">
        <v>0</v>
      </c>
      <c r="GH98" s="2">
        <v>0</v>
      </c>
      <c r="GI98" s="2">
        <v>0</v>
      </c>
      <c r="GJ98" s="2">
        <v>0</v>
      </c>
      <c r="GK98" s="2">
        <v>9</v>
      </c>
      <c r="GL98" s="3">
        <v>6</v>
      </c>
      <c r="GM98" s="2">
        <v>0</v>
      </c>
      <c r="GN98" s="2">
        <v>0</v>
      </c>
      <c r="GO98" s="2">
        <v>0</v>
      </c>
      <c r="GP98" s="2">
        <v>0</v>
      </c>
      <c r="GQ98" s="2">
        <v>0</v>
      </c>
      <c r="GR98" s="2">
        <v>0</v>
      </c>
      <c r="GS98" s="3">
        <v>0</v>
      </c>
      <c r="GT98" s="2">
        <v>0</v>
      </c>
      <c r="GU98" s="2">
        <v>0</v>
      </c>
      <c r="GV98" s="2">
        <v>0</v>
      </c>
      <c r="GW98" s="2">
        <v>0</v>
      </c>
      <c r="GX98" s="2">
        <v>0</v>
      </c>
      <c r="GY98" s="2">
        <v>0</v>
      </c>
      <c r="GZ98" s="3">
        <v>0</v>
      </c>
      <c r="HA98" s="2">
        <v>0</v>
      </c>
      <c r="HB98" s="2">
        <v>0</v>
      </c>
      <c r="HC98" s="2">
        <v>0</v>
      </c>
      <c r="HD98" s="2">
        <v>0</v>
      </c>
      <c r="HE98" s="2">
        <v>0</v>
      </c>
      <c r="HF98" s="2">
        <v>0</v>
      </c>
      <c r="HG98" s="2">
        <v>0</v>
      </c>
      <c r="HH98" s="2">
        <v>0</v>
      </c>
      <c r="HI98" s="2">
        <v>0</v>
      </c>
      <c r="HJ98" s="2">
        <v>0</v>
      </c>
      <c r="HK98" s="2">
        <v>0</v>
      </c>
      <c r="HL98" s="2">
        <v>0</v>
      </c>
      <c r="HM98" s="2">
        <v>0</v>
      </c>
      <c r="HN98" s="2">
        <v>0</v>
      </c>
      <c r="HO98" s="91">
        <v>0</v>
      </c>
      <c r="HP98" s="2">
        <v>0</v>
      </c>
      <c r="HQ98" s="2">
        <v>0</v>
      </c>
      <c r="HR98" s="2">
        <v>0</v>
      </c>
      <c r="HS98" s="2">
        <v>0</v>
      </c>
      <c r="HT98" s="2">
        <v>0</v>
      </c>
      <c r="HU98" s="3">
        <v>0</v>
      </c>
    </row>
    <row r="99" spans="1:229">
      <c r="A99" s="2">
        <f>T99*N99</f>
        <v>0</v>
      </c>
      <c r="B99" s="2">
        <f>U99*N99</f>
        <v>0</v>
      </c>
      <c r="C99" s="2">
        <f>V99*N99</f>
        <v>0</v>
      </c>
      <c r="D99" s="2">
        <f>W99*N99</f>
        <v>0</v>
      </c>
      <c r="E99" s="2">
        <f>X99*N99</f>
        <v>0</v>
      </c>
      <c r="F99" s="2">
        <f>Y99*N99</f>
        <v>0</v>
      </c>
      <c r="G99" s="2">
        <f>Z99*N99</f>
        <v>0</v>
      </c>
      <c r="H99" s="242">
        <f t="shared" ref="H99" si="231">N99</f>
        <v>0.5</v>
      </c>
      <c r="I99" s="242">
        <f t="shared" ref="I99" si="232">N99</f>
        <v>0.5</v>
      </c>
      <c r="J99" s="242">
        <f t="shared" ref="J99" si="233">N99</f>
        <v>0.5</v>
      </c>
      <c r="K99" s="242">
        <f t="shared" ref="K99" si="234">N99</f>
        <v>0.5</v>
      </c>
      <c r="L99" s="242">
        <f t="shared" ref="L99" si="235">N99</f>
        <v>0.5</v>
      </c>
      <c r="M99" s="242">
        <f t="shared" ref="M99" si="236">N99</f>
        <v>0.5</v>
      </c>
      <c r="N99" s="242">
        <v>0.5</v>
      </c>
      <c r="O99" s="100" t="s">
        <v>3823</v>
      </c>
      <c r="P99" s="179">
        <f>(SUM(T99:Z99))</f>
        <v>0</v>
      </c>
      <c r="Q99" s="4">
        <f>R99*5</f>
        <v>5</v>
      </c>
      <c r="R99" s="4">
        <v>1</v>
      </c>
      <c r="S99" s="179">
        <f t="shared" ref="S99" si="237">P99-Q99</f>
        <v>-5</v>
      </c>
      <c r="AA99" s="2">
        <v>0</v>
      </c>
      <c r="AB99" s="2">
        <v>0</v>
      </c>
      <c r="AC99" s="2">
        <v>1</v>
      </c>
      <c r="AD99" s="2">
        <v>1</v>
      </c>
      <c r="AE99" s="2">
        <v>1</v>
      </c>
      <c r="AF99" s="2">
        <v>1</v>
      </c>
      <c r="AG99" s="3">
        <v>1</v>
      </c>
      <c r="AH99" s="2">
        <v>0</v>
      </c>
      <c r="AI99" s="2">
        <v>0</v>
      </c>
      <c r="AJ99" s="2">
        <v>0</v>
      </c>
      <c r="AK99" s="2">
        <v>0</v>
      </c>
      <c r="AL99" s="2">
        <v>1</v>
      </c>
      <c r="AM99" s="2">
        <v>0</v>
      </c>
      <c r="AN99" s="3">
        <v>0</v>
      </c>
      <c r="AO99" s="2">
        <v>0</v>
      </c>
      <c r="AP99" s="2">
        <v>0</v>
      </c>
      <c r="AQ99" s="2">
        <v>0</v>
      </c>
      <c r="AR99" s="2">
        <v>1</v>
      </c>
      <c r="AS99" s="2">
        <v>3</v>
      </c>
      <c r="AT99" s="2">
        <v>1</v>
      </c>
      <c r="AU99" s="3">
        <v>0</v>
      </c>
      <c r="AV99" s="2">
        <v>0</v>
      </c>
      <c r="AW99" s="2">
        <v>0</v>
      </c>
      <c r="AX99" s="2">
        <v>0</v>
      </c>
      <c r="AY99" s="2">
        <v>0</v>
      </c>
      <c r="AZ99" s="2">
        <v>5</v>
      </c>
      <c r="BA99" s="2">
        <v>1</v>
      </c>
      <c r="BB99" s="3">
        <v>0</v>
      </c>
      <c r="BC99" s="2">
        <v>0</v>
      </c>
      <c r="BD99" s="2">
        <v>0</v>
      </c>
      <c r="BE99" s="2">
        <v>0</v>
      </c>
      <c r="BF99" s="2">
        <v>0</v>
      </c>
      <c r="BG99" s="2">
        <v>0</v>
      </c>
      <c r="BH99" s="2">
        <v>0</v>
      </c>
      <c r="BI99" s="3">
        <v>0</v>
      </c>
      <c r="BJ99" s="2">
        <v>0</v>
      </c>
      <c r="BK99" s="2">
        <v>0</v>
      </c>
      <c r="BL99" s="2">
        <v>2</v>
      </c>
      <c r="BM99" s="2">
        <v>1</v>
      </c>
      <c r="BN99" s="2">
        <v>2</v>
      </c>
      <c r="BO99" s="2">
        <v>1</v>
      </c>
      <c r="BP99" s="3">
        <v>1</v>
      </c>
      <c r="BQ99" s="2">
        <v>23</v>
      </c>
      <c r="BR99" s="2">
        <v>13</v>
      </c>
      <c r="BS99" s="2">
        <v>10</v>
      </c>
      <c r="BT99" s="2">
        <v>0</v>
      </c>
      <c r="BU99" s="2">
        <v>0</v>
      </c>
      <c r="BV99" s="2">
        <v>0</v>
      </c>
      <c r="BW99" s="3">
        <v>0</v>
      </c>
      <c r="BX99" s="2">
        <v>0</v>
      </c>
      <c r="BY99" s="2">
        <v>0</v>
      </c>
      <c r="BZ99" s="2">
        <v>0</v>
      </c>
      <c r="CA99" s="2">
        <v>8</v>
      </c>
      <c r="CB99" s="2">
        <v>0</v>
      </c>
      <c r="CC99" s="2">
        <v>9</v>
      </c>
      <c r="CD99" s="3">
        <v>0</v>
      </c>
      <c r="CE99" s="2">
        <v>11</v>
      </c>
      <c r="CF99" s="2">
        <v>16</v>
      </c>
      <c r="CG99" s="2">
        <v>0</v>
      </c>
      <c r="CH99" s="2">
        <v>0</v>
      </c>
      <c r="CI99" s="2">
        <v>0</v>
      </c>
      <c r="CJ99" s="2">
        <v>0</v>
      </c>
      <c r="CK99" s="3">
        <v>0</v>
      </c>
      <c r="CL99" s="2">
        <v>0</v>
      </c>
      <c r="CM99" s="2">
        <v>0</v>
      </c>
      <c r="CN99" s="2">
        <v>0</v>
      </c>
      <c r="CO99" s="2">
        <v>0</v>
      </c>
      <c r="CP99" s="2">
        <v>0</v>
      </c>
      <c r="CQ99" s="2">
        <v>0</v>
      </c>
      <c r="CR99" s="3">
        <v>0</v>
      </c>
      <c r="CS99" s="2">
        <v>7</v>
      </c>
      <c r="CT99" s="2">
        <v>7</v>
      </c>
      <c r="CU99" s="2">
        <v>7</v>
      </c>
      <c r="CV99" s="2">
        <v>7</v>
      </c>
      <c r="CW99" s="2">
        <v>10</v>
      </c>
      <c r="CX99" s="2">
        <v>6</v>
      </c>
      <c r="CY99" s="3">
        <v>6</v>
      </c>
      <c r="CZ99" s="2">
        <v>0</v>
      </c>
      <c r="DA99" s="2">
        <v>0</v>
      </c>
      <c r="DB99" s="2">
        <v>0</v>
      </c>
      <c r="DC99" s="2">
        <v>0</v>
      </c>
      <c r="DD99" s="2">
        <v>0</v>
      </c>
      <c r="DE99" s="2">
        <v>0</v>
      </c>
      <c r="DF99" s="3">
        <v>0</v>
      </c>
      <c r="DG99" s="2">
        <v>0</v>
      </c>
      <c r="DH99" s="2">
        <v>0</v>
      </c>
      <c r="DI99" s="2">
        <v>0</v>
      </c>
      <c r="DJ99" s="2">
        <v>0</v>
      </c>
      <c r="DK99" s="2">
        <v>0</v>
      </c>
      <c r="DL99" s="2">
        <v>0</v>
      </c>
      <c r="DM99" s="3">
        <v>0</v>
      </c>
      <c r="DN99" s="2">
        <v>0</v>
      </c>
      <c r="DO99" s="2">
        <v>0</v>
      </c>
      <c r="DP99" s="2">
        <v>0</v>
      </c>
      <c r="DQ99" s="2">
        <v>0</v>
      </c>
      <c r="DR99" s="2">
        <v>0</v>
      </c>
      <c r="DS99" s="2">
        <v>6.5</v>
      </c>
      <c r="DT99" s="3">
        <v>6</v>
      </c>
      <c r="DU99" s="2">
        <v>0</v>
      </c>
      <c r="DV99" s="2">
        <v>0</v>
      </c>
      <c r="DW99" s="2">
        <v>0</v>
      </c>
      <c r="DX99" s="2">
        <v>0</v>
      </c>
      <c r="DY99" s="2">
        <v>0</v>
      </c>
      <c r="DZ99" s="2">
        <v>8</v>
      </c>
      <c r="EA99" s="3">
        <v>0</v>
      </c>
      <c r="EB99" s="2">
        <v>0</v>
      </c>
      <c r="EC99" s="2">
        <v>0</v>
      </c>
      <c r="ED99" s="2">
        <v>0</v>
      </c>
      <c r="EE99" s="2">
        <v>0</v>
      </c>
      <c r="EF99" s="2">
        <v>0</v>
      </c>
      <c r="EG99" s="2">
        <v>0</v>
      </c>
      <c r="EH99" s="3">
        <v>0</v>
      </c>
      <c r="EI99" s="2">
        <v>0</v>
      </c>
      <c r="EJ99" s="2">
        <v>0</v>
      </c>
      <c r="EK99" s="2">
        <v>0</v>
      </c>
      <c r="EL99" s="2">
        <v>0</v>
      </c>
      <c r="EM99" s="2">
        <v>0</v>
      </c>
      <c r="EN99" s="2">
        <v>4</v>
      </c>
      <c r="EO99" s="3">
        <v>0</v>
      </c>
      <c r="EP99" s="2">
        <v>0</v>
      </c>
      <c r="EQ99" s="2">
        <v>0</v>
      </c>
      <c r="ER99" s="2">
        <v>0</v>
      </c>
      <c r="ES99" s="2">
        <v>0</v>
      </c>
      <c r="ET99" s="2">
        <v>0</v>
      </c>
      <c r="EU99" s="2">
        <v>0</v>
      </c>
      <c r="EV99" s="3">
        <v>0</v>
      </c>
      <c r="EW99" s="2">
        <v>0</v>
      </c>
      <c r="EX99" s="2">
        <v>0</v>
      </c>
      <c r="EY99" s="2">
        <v>0</v>
      </c>
      <c r="EZ99" s="2">
        <v>0</v>
      </c>
      <c r="FA99" s="2">
        <v>8</v>
      </c>
      <c r="FB99" s="2">
        <v>8</v>
      </c>
      <c r="FC99" s="3">
        <v>0</v>
      </c>
      <c r="FD99" s="2">
        <v>0</v>
      </c>
      <c r="FE99" s="2">
        <v>0</v>
      </c>
      <c r="FF99" s="2">
        <v>0</v>
      </c>
      <c r="FG99" s="2">
        <v>0</v>
      </c>
      <c r="FH99" s="2">
        <v>0</v>
      </c>
      <c r="FI99" s="2">
        <v>6</v>
      </c>
      <c r="FJ99" s="3">
        <v>7</v>
      </c>
      <c r="FK99" s="2">
        <v>0</v>
      </c>
      <c r="FL99" s="2">
        <v>0</v>
      </c>
      <c r="FM99" s="2">
        <v>0</v>
      </c>
      <c r="FN99" s="2">
        <v>0</v>
      </c>
      <c r="FO99" s="2">
        <v>0</v>
      </c>
      <c r="FP99" s="2">
        <v>0</v>
      </c>
      <c r="FQ99" s="3">
        <v>7</v>
      </c>
      <c r="FR99" s="2">
        <v>0</v>
      </c>
      <c r="FS99" s="2">
        <v>0</v>
      </c>
      <c r="FT99" s="2">
        <v>0</v>
      </c>
      <c r="FU99" s="2">
        <v>0</v>
      </c>
      <c r="FV99" s="2">
        <v>0</v>
      </c>
      <c r="FW99" s="2">
        <v>7</v>
      </c>
      <c r="FX99" s="3">
        <v>5</v>
      </c>
      <c r="FY99" s="2">
        <v>7</v>
      </c>
      <c r="FZ99" s="2">
        <v>0</v>
      </c>
      <c r="GA99" s="2">
        <v>4</v>
      </c>
      <c r="GB99" s="2">
        <v>8</v>
      </c>
      <c r="GC99" s="2">
        <v>0</v>
      </c>
      <c r="GD99" s="2">
        <v>0</v>
      </c>
      <c r="GE99" s="3">
        <v>8</v>
      </c>
      <c r="GF99" s="2">
        <v>0</v>
      </c>
      <c r="GG99" s="2">
        <v>7</v>
      </c>
      <c r="GH99" s="2">
        <v>7</v>
      </c>
      <c r="GI99" s="2">
        <v>3</v>
      </c>
      <c r="GJ99" s="2">
        <v>7.5</v>
      </c>
      <c r="GK99" s="2">
        <v>5</v>
      </c>
      <c r="GL99" s="3">
        <v>0</v>
      </c>
      <c r="GM99" s="2">
        <v>0</v>
      </c>
      <c r="GN99" s="2">
        <v>0</v>
      </c>
      <c r="GO99" s="2">
        <v>0</v>
      </c>
      <c r="GP99" s="2">
        <v>0</v>
      </c>
      <c r="GQ99" s="2">
        <v>0</v>
      </c>
      <c r="GR99" s="2">
        <v>0</v>
      </c>
      <c r="GS99" s="3">
        <v>0</v>
      </c>
      <c r="GT99" s="2">
        <v>0</v>
      </c>
      <c r="GU99" s="2">
        <v>0</v>
      </c>
      <c r="GV99" s="2">
        <v>0</v>
      </c>
      <c r="GW99" s="2">
        <v>0</v>
      </c>
      <c r="GX99" s="2">
        <v>0</v>
      </c>
      <c r="GY99" s="2">
        <v>0</v>
      </c>
      <c r="GZ99" s="3">
        <v>0</v>
      </c>
      <c r="HA99" s="2">
        <v>0</v>
      </c>
      <c r="HB99" s="2">
        <v>0</v>
      </c>
      <c r="HC99" s="2">
        <v>0</v>
      </c>
      <c r="HD99" s="2">
        <v>0</v>
      </c>
      <c r="HE99" s="2">
        <v>0</v>
      </c>
      <c r="HF99" s="2">
        <v>0</v>
      </c>
      <c r="HG99" s="2">
        <v>0</v>
      </c>
      <c r="HH99" s="2">
        <v>0</v>
      </c>
      <c r="HI99" s="2">
        <v>0</v>
      </c>
      <c r="HJ99" s="2">
        <v>0</v>
      </c>
      <c r="HK99" s="2">
        <v>0</v>
      </c>
      <c r="HL99" s="2">
        <v>0</v>
      </c>
      <c r="HM99" s="2">
        <v>0</v>
      </c>
      <c r="HN99" s="2">
        <v>0</v>
      </c>
      <c r="HO99" s="91">
        <v>0</v>
      </c>
      <c r="HP99" s="2">
        <v>0</v>
      </c>
      <c r="HQ99" s="2">
        <v>0</v>
      </c>
      <c r="HR99" s="2">
        <v>0</v>
      </c>
      <c r="HS99" s="2">
        <v>0</v>
      </c>
      <c r="HT99" s="2">
        <v>0</v>
      </c>
      <c r="HU99" s="3">
        <v>0</v>
      </c>
    </row>
    <row r="100" spans="1:229">
      <c r="A100" s="2">
        <f>T100*N100</f>
        <v>0</v>
      </c>
      <c r="B100" s="2">
        <f>U100*N100</f>
        <v>0</v>
      </c>
      <c r="C100" s="2">
        <f>V100*N100</f>
        <v>0</v>
      </c>
      <c r="D100" s="2">
        <f>W100*N100</f>
        <v>0</v>
      </c>
      <c r="E100" s="2">
        <f>X100*N100</f>
        <v>0</v>
      </c>
      <c r="F100" s="2">
        <f>Y100*N100</f>
        <v>0</v>
      </c>
      <c r="G100" s="2">
        <f>Z100*$N$100</f>
        <v>0</v>
      </c>
      <c r="H100" s="242">
        <f>N100</f>
        <v>2</v>
      </c>
      <c r="I100" s="242">
        <f>N100</f>
        <v>2</v>
      </c>
      <c r="J100" s="242">
        <f>N100</f>
        <v>2</v>
      </c>
      <c r="K100" s="242">
        <f>N100</f>
        <v>2</v>
      </c>
      <c r="L100" s="242">
        <f>N100</f>
        <v>2</v>
      </c>
      <c r="M100" s="242">
        <f>N100</f>
        <v>2</v>
      </c>
      <c r="N100" s="242">
        <v>2</v>
      </c>
      <c r="O100" s="100" t="s">
        <v>7977</v>
      </c>
      <c r="P100" s="179">
        <f>(SUM(T100:Z100))</f>
        <v>0</v>
      </c>
      <c r="Q100" s="4">
        <f>R100*5</f>
        <v>5</v>
      </c>
      <c r="R100" s="4">
        <v>1</v>
      </c>
      <c r="S100" s="179">
        <f>P100-Q100</f>
        <v>-5</v>
      </c>
      <c r="AA100" s="2">
        <v>0</v>
      </c>
      <c r="AB100" s="2">
        <v>0</v>
      </c>
      <c r="AC100" s="2">
        <v>0</v>
      </c>
      <c r="AD100" s="2">
        <v>0</v>
      </c>
      <c r="AE100" s="2">
        <v>0</v>
      </c>
      <c r="AF100" s="2">
        <v>0</v>
      </c>
      <c r="AG100" s="3">
        <v>0</v>
      </c>
      <c r="AH100" s="2">
        <v>0</v>
      </c>
      <c r="AI100" s="2">
        <v>0</v>
      </c>
      <c r="AJ100" s="2">
        <v>0</v>
      </c>
      <c r="AK100" s="2">
        <v>0</v>
      </c>
      <c r="AL100" s="2">
        <v>0</v>
      </c>
      <c r="AM100" s="2">
        <v>0</v>
      </c>
      <c r="AN100" s="3">
        <v>0</v>
      </c>
      <c r="AO100" s="2">
        <v>0</v>
      </c>
      <c r="AP100" s="2">
        <v>0</v>
      </c>
      <c r="AQ100" s="2">
        <v>0</v>
      </c>
      <c r="AR100" s="2">
        <v>1</v>
      </c>
      <c r="AS100" s="2">
        <v>1</v>
      </c>
      <c r="AT100" s="2">
        <v>1</v>
      </c>
      <c r="AU100" s="3">
        <v>0</v>
      </c>
      <c r="AV100" s="2">
        <v>0</v>
      </c>
      <c r="AW100" s="2">
        <v>3.5</v>
      </c>
      <c r="AX100" s="2">
        <v>0</v>
      </c>
      <c r="AY100" s="2">
        <v>0</v>
      </c>
      <c r="AZ100" s="2">
        <v>0.5</v>
      </c>
      <c r="BA100" s="2">
        <v>0.5</v>
      </c>
      <c r="BB100" s="3">
        <v>0.5</v>
      </c>
      <c r="BC100" s="2">
        <v>0</v>
      </c>
      <c r="BD100" s="2">
        <v>0</v>
      </c>
      <c r="BE100" s="2">
        <v>0</v>
      </c>
      <c r="BF100" s="2">
        <v>0</v>
      </c>
      <c r="BG100" s="2">
        <v>1.5</v>
      </c>
      <c r="BH100" s="2">
        <v>0</v>
      </c>
      <c r="BI100" s="3">
        <v>0.5</v>
      </c>
      <c r="BJ100" s="2">
        <v>0</v>
      </c>
      <c r="BK100" s="2">
        <v>0</v>
      </c>
      <c r="BL100" s="2">
        <v>0</v>
      </c>
      <c r="BM100" s="2">
        <v>3</v>
      </c>
      <c r="BN100" s="2">
        <v>0</v>
      </c>
      <c r="BO100" s="2">
        <v>1</v>
      </c>
      <c r="BP100" s="3">
        <v>1</v>
      </c>
      <c r="BQ100" s="2">
        <v>0</v>
      </c>
      <c r="BR100" s="2">
        <v>0</v>
      </c>
      <c r="BS100" s="2">
        <v>0</v>
      </c>
      <c r="BT100" s="2">
        <v>0</v>
      </c>
      <c r="BU100" s="2">
        <v>0</v>
      </c>
      <c r="BV100" s="2">
        <v>0</v>
      </c>
      <c r="BW100" s="3">
        <v>0</v>
      </c>
      <c r="BX100" s="2">
        <v>1</v>
      </c>
      <c r="BY100" s="2">
        <v>0</v>
      </c>
      <c r="BZ100" s="2">
        <v>1</v>
      </c>
      <c r="CA100" s="2">
        <v>1</v>
      </c>
      <c r="CB100" s="2">
        <v>1</v>
      </c>
      <c r="CC100" s="2">
        <v>1</v>
      </c>
      <c r="CD100" s="3">
        <v>1</v>
      </c>
      <c r="CE100" s="2">
        <v>0</v>
      </c>
      <c r="CF100" s="2">
        <v>0</v>
      </c>
      <c r="CG100" s="2">
        <v>0</v>
      </c>
      <c r="CH100" s="2">
        <v>0</v>
      </c>
      <c r="CI100" s="2">
        <v>0</v>
      </c>
      <c r="CJ100" s="2">
        <v>0</v>
      </c>
      <c r="CK100" s="3">
        <v>0</v>
      </c>
      <c r="CL100" s="2">
        <v>0</v>
      </c>
      <c r="CM100" s="2">
        <v>0</v>
      </c>
      <c r="CN100" s="2">
        <v>0</v>
      </c>
      <c r="CO100" s="2">
        <v>0</v>
      </c>
      <c r="CP100" s="2">
        <v>0</v>
      </c>
      <c r="CQ100" s="2">
        <v>2</v>
      </c>
      <c r="CR100" s="3">
        <v>0</v>
      </c>
      <c r="CS100" s="2">
        <v>0</v>
      </c>
      <c r="CT100" s="2">
        <v>0</v>
      </c>
      <c r="CU100" s="2">
        <v>0</v>
      </c>
      <c r="CV100" s="2">
        <v>0</v>
      </c>
      <c r="CW100" s="2">
        <v>0</v>
      </c>
      <c r="CX100" s="2">
        <v>0</v>
      </c>
      <c r="CY100" s="3">
        <v>0</v>
      </c>
      <c r="CZ100" s="2">
        <v>0</v>
      </c>
      <c r="DA100" s="2">
        <v>0</v>
      </c>
      <c r="DB100" s="2">
        <v>0</v>
      </c>
      <c r="DC100" s="2">
        <v>0</v>
      </c>
      <c r="DD100" s="2">
        <v>0</v>
      </c>
      <c r="DE100" s="2">
        <v>0</v>
      </c>
      <c r="DF100" s="3">
        <v>1</v>
      </c>
      <c r="DG100" s="2">
        <v>0</v>
      </c>
      <c r="DH100" s="2">
        <v>0</v>
      </c>
      <c r="DI100" s="2">
        <v>0</v>
      </c>
      <c r="DJ100" s="2">
        <v>0</v>
      </c>
      <c r="DK100" s="2">
        <v>1</v>
      </c>
      <c r="DL100" s="2">
        <v>0.5</v>
      </c>
      <c r="DM100" s="3">
        <v>1</v>
      </c>
      <c r="DN100" s="2">
        <v>0</v>
      </c>
      <c r="DO100" s="2">
        <v>0</v>
      </c>
      <c r="DP100" s="2">
        <v>0</v>
      </c>
      <c r="DQ100" s="2">
        <v>0</v>
      </c>
      <c r="DR100" s="2">
        <v>0</v>
      </c>
      <c r="DS100" s="2">
        <v>1</v>
      </c>
      <c r="DT100" s="3">
        <v>0</v>
      </c>
      <c r="DU100" s="2">
        <v>0</v>
      </c>
      <c r="DV100" s="2">
        <v>0</v>
      </c>
      <c r="DW100" s="2">
        <v>0</v>
      </c>
      <c r="DX100" s="2">
        <v>0</v>
      </c>
      <c r="DY100" s="2">
        <v>0</v>
      </c>
      <c r="DZ100" s="2">
        <v>0</v>
      </c>
      <c r="EA100" s="3">
        <v>0</v>
      </c>
      <c r="EB100" s="2">
        <v>0</v>
      </c>
      <c r="EC100" s="2">
        <v>0</v>
      </c>
      <c r="ED100" s="2">
        <v>0</v>
      </c>
      <c r="EE100" s="2">
        <v>0</v>
      </c>
      <c r="EF100" s="2">
        <v>0</v>
      </c>
      <c r="EG100" s="2">
        <v>0</v>
      </c>
      <c r="EH100" s="3">
        <v>0</v>
      </c>
      <c r="EI100" s="2">
        <v>0</v>
      </c>
      <c r="EJ100" s="2">
        <v>0</v>
      </c>
      <c r="EK100" s="2">
        <v>0</v>
      </c>
      <c r="EL100" s="2">
        <v>0</v>
      </c>
      <c r="EM100" s="2">
        <v>0</v>
      </c>
      <c r="EN100" s="2">
        <v>0</v>
      </c>
      <c r="EO100" s="3">
        <v>0</v>
      </c>
      <c r="EP100" s="2">
        <v>0</v>
      </c>
      <c r="EQ100" s="2">
        <v>0</v>
      </c>
      <c r="ER100" s="2">
        <v>0</v>
      </c>
      <c r="ES100" s="2">
        <v>0</v>
      </c>
      <c r="ET100" s="2">
        <v>0</v>
      </c>
      <c r="EU100" s="2">
        <v>0</v>
      </c>
      <c r="EV100" s="3">
        <v>0</v>
      </c>
      <c r="EW100" s="2">
        <v>0</v>
      </c>
      <c r="EX100" s="2">
        <v>0</v>
      </c>
      <c r="EY100" s="2">
        <v>0</v>
      </c>
      <c r="EZ100" s="2">
        <v>0</v>
      </c>
      <c r="FA100" s="2">
        <v>0</v>
      </c>
      <c r="FB100" s="2">
        <v>0</v>
      </c>
      <c r="FC100" s="3">
        <v>0</v>
      </c>
      <c r="FD100" s="2">
        <v>0</v>
      </c>
      <c r="FE100" s="2">
        <v>0</v>
      </c>
      <c r="FF100" s="2">
        <v>0</v>
      </c>
      <c r="FG100" s="2">
        <v>0</v>
      </c>
      <c r="FH100" s="2">
        <v>0</v>
      </c>
      <c r="FI100" s="2">
        <v>0</v>
      </c>
      <c r="FJ100" s="3">
        <v>0</v>
      </c>
      <c r="FK100" s="2">
        <v>0</v>
      </c>
      <c r="FL100" s="2">
        <v>0</v>
      </c>
      <c r="FM100" s="2">
        <v>0</v>
      </c>
      <c r="FN100" s="2">
        <v>0</v>
      </c>
      <c r="FO100" s="2">
        <v>0</v>
      </c>
      <c r="FP100" s="2">
        <v>0</v>
      </c>
      <c r="FQ100" s="3">
        <v>0</v>
      </c>
      <c r="FR100" s="2">
        <v>0</v>
      </c>
      <c r="FS100" s="2">
        <v>0</v>
      </c>
      <c r="FT100" s="2">
        <v>0</v>
      </c>
      <c r="FU100" s="2">
        <v>0</v>
      </c>
      <c r="FV100" s="2">
        <v>0</v>
      </c>
      <c r="FW100" s="2">
        <v>0</v>
      </c>
      <c r="FX100" s="3">
        <v>0</v>
      </c>
      <c r="FY100" s="2">
        <v>0</v>
      </c>
      <c r="FZ100" s="2">
        <v>0</v>
      </c>
      <c r="GA100" s="2">
        <v>0</v>
      </c>
      <c r="GB100" s="2">
        <v>0</v>
      </c>
      <c r="GC100" s="2">
        <v>0</v>
      </c>
      <c r="GD100" s="2">
        <v>0</v>
      </c>
      <c r="GE100" s="3">
        <v>0</v>
      </c>
      <c r="GF100" s="2">
        <v>0</v>
      </c>
      <c r="GG100" s="2">
        <v>0</v>
      </c>
      <c r="GH100" s="2">
        <v>0</v>
      </c>
      <c r="GI100" s="2">
        <v>0</v>
      </c>
      <c r="GJ100" s="2">
        <v>0</v>
      </c>
      <c r="GK100" s="2">
        <v>0</v>
      </c>
      <c r="GL100" s="3">
        <v>0</v>
      </c>
      <c r="GM100" s="2">
        <v>0</v>
      </c>
      <c r="GN100" s="2">
        <v>0</v>
      </c>
      <c r="GO100" s="2">
        <v>0</v>
      </c>
      <c r="GP100" s="2">
        <v>0</v>
      </c>
      <c r="GQ100" s="2">
        <v>0</v>
      </c>
      <c r="GR100" s="2">
        <v>0</v>
      </c>
      <c r="GS100" s="3">
        <v>0</v>
      </c>
      <c r="GT100" s="2">
        <v>0</v>
      </c>
      <c r="GU100" s="2">
        <v>0</v>
      </c>
      <c r="GV100" s="2">
        <v>0</v>
      </c>
      <c r="GW100" s="2">
        <v>0</v>
      </c>
      <c r="GX100" s="2">
        <v>0</v>
      </c>
      <c r="GY100" s="2">
        <v>0</v>
      </c>
      <c r="GZ100" s="3">
        <v>0</v>
      </c>
      <c r="HA100" s="2">
        <v>0</v>
      </c>
      <c r="HB100" s="2">
        <v>0</v>
      </c>
      <c r="HC100" s="2">
        <v>0</v>
      </c>
      <c r="HD100" s="2">
        <v>0</v>
      </c>
      <c r="HE100" s="2">
        <v>0</v>
      </c>
      <c r="HF100" s="2">
        <v>0</v>
      </c>
      <c r="HG100" s="2">
        <v>0</v>
      </c>
      <c r="HH100" s="2">
        <v>0</v>
      </c>
      <c r="HI100" s="2">
        <v>0</v>
      </c>
      <c r="HJ100" s="2">
        <v>0</v>
      </c>
      <c r="HK100" s="2">
        <v>0</v>
      </c>
      <c r="HL100" s="2">
        <v>0</v>
      </c>
      <c r="HM100" s="2">
        <v>0</v>
      </c>
      <c r="HN100" s="2">
        <v>0</v>
      </c>
      <c r="HO100" s="91">
        <v>0</v>
      </c>
      <c r="HP100" s="2">
        <v>0</v>
      </c>
      <c r="HQ100" s="2">
        <v>0</v>
      </c>
      <c r="HR100" s="2">
        <v>0</v>
      </c>
      <c r="HS100" s="2">
        <v>0</v>
      </c>
      <c r="HT100" s="2">
        <v>0</v>
      </c>
      <c r="HU100" s="3">
        <v>0</v>
      </c>
    </row>
    <row r="101" spans="1:229">
      <c r="A101" s="2">
        <f>T101*N101</f>
        <v>0</v>
      </c>
      <c r="B101" s="2">
        <f>U101*N101</f>
        <v>0</v>
      </c>
      <c r="C101" s="2">
        <f>V101*N101</f>
        <v>0</v>
      </c>
      <c r="D101" s="2">
        <f>W101*N101</f>
        <v>0</v>
      </c>
      <c r="E101" s="2">
        <f>X101*N101</f>
        <v>0</v>
      </c>
      <c r="F101" s="2">
        <f>Y101*N101</f>
        <v>0</v>
      </c>
      <c r="G101" s="2">
        <f>Z101*N101</f>
        <v>0</v>
      </c>
      <c r="H101" s="242">
        <f>N101</f>
        <v>3</v>
      </c>
      <c r="I101" s="242">
        <f>N101</f>
        <v>3</v>
      </c>
      <c r="J101" s="242">
        <f>N101</f>
        <v>3</v>
      </c>
      <c r="K101" s="242">
        <f>N101</f>
        <v>3</v>
      </c>
      <c r="L101" s="242">
        <f>N101</f>
        <v>3</v>
      </c>
      <c r="M101" s="242">
        <f>N101</f>
        <v>3</v>
      </c>
      <c r="N101" s="242">
        <v>3</v>
      </c>
      <c r="O101" s="100" t="s">
        <v>7974</v>
      </c>
      <c r="P101" s="179">
        <f>(SUM(T101:Z101))</f>
        <v>0</v>
      </c>
      <c r="Q101" s="4">
        <v>5</v>
      </c>
      <c r="R101" s="4">
        <v>1</v>
      </c>
      <c r="S101" s="179">
        <f>P101-Q101</f>
        <v>-5</v>
      </c>
      <c r="AA101" s="2">
        <v>0</v>
      </c>
      <c r="AB101" s="2">
        <v>0</v>
      </c>
      <c r="AC101" s="2">
        <v>1</v>
      </c>
      <c r="AD101" s="2">
        <v>0</v>
      </c>
      <c r="AE101" s="2">
        <v>0</v>
      </c>
      <c r="AF101" s="2">
        <v>0</v>
      </c>
      <c r="AG101" s="3">
        <v>0</v>
      </c>
      <c r="AH101" s="2">
        <v>0</v>
      </c>
      <c r="AI101" s="2">
        <v>0</v>
      </c>
      <c r="AJ101" s="2">
        <v>0</v>
      </c>
      <c r="AK101" s="2">
        <v>0</v>
      </c>
      <c r="AL101" s="2">
        <v>0</v>
      </c>
      <c r="AM101" s="2">
        <v>2</v>
      </c>
      <c r="AN101" s="3">
        <v>6</v>
      </c>
      <c r="AO101" s="2">
        <v>0</v>
      </c>
      <c r="AP101" s="2">
        <v>0</v>
      </c>
      <c r="AQ101" s="2">
        <v>0</v>
      </c>
      <c r="AR101" s="2">
        <v>0</v>
      </c>
      <c r="AS101" s="2">
        <v>3</v>
      </c>
      <c r="AT101" s="2">
        <v>2</v>
      </c>
      <c r="AU101" s="3">
        <v>0</v>
      </c>
      <c r="AV101" s="2">
        <v>0</v>
      </c>
      <c r="AW101" s="2">
        <v>0</v>
      </c>
      <c r="AX101" s="2">
        <v>0</v>
      </c>
      <c r="AY101" s="2">
        <v>0</v>
      </c>
      <c r="AZ101" s="2">
        <v>0</v>
      </c>
      <c r="BA101" s="2">
        <v>5</v>
      </c>
      <c r="BB101" s="3">
        <v>0</v>
      </c>
      <c r="BC101" s="2">
        <v>0</v>
      </c>
      <c r="BD101" s="2">
        <v>0</v>
      </c>
      <c r="BE101" s="2">
        <v>0</v>
      </c>
      <c r="BF101" s="2">
        <v>0</v>
      </c>
      <c r="BG101" s="2">
        <v>3</v>
      </c>
      <c r="BH101" s="2">
        <v>2</v>
      </c>
      <c r="BI101" s="3">
        <v>0</v>
      </c>
      <c r="BJ101" s="2">
        <v>0</v>
      </c>
      <c r="BK101" s="2">
        <v>0</v>
      </c>
      <c r="BL101" s="2">
        <v>0</v>
      </c>
      <c r="BM101" s="2">
        <v>0</v>
      </c>
      <c r="BN101" s="2">
        <v>5</v>
      </c>
      <c r="BO101" s="2">
        <v>0</v>
      </c>
      <c r="BP101" s="3">
        <v>0</v>
      </c>
      <c r="BQ101" s="2">
        <v>0</v>
      </c>
      <c r="BR101" s="2">
        <v>3</v>
      </c>
      <c r="BS101" s="2">
        <v>0</v>
      </c>
      <c r="BT101" s="2">
        <v>0</v>
      </c>
      <c r="BU101" s="2">
        <v>0</v>
      </c>
      <c r="BV101" s="2">
        <v>2</v>
      </c>
      <c r="BW101" s="3">
        <v>0</v>
      </c>
      <c r="BX101" s="2">
        <v>0</v>
      </c>
      <c r="BY101" s="2">
        <v>0</v>
      </c>
      <c r="BZ101" s="2">
        <v>0</v>
      </c>
      <c r="CA101" s="2">
        <v>0</v>
      </c>
      <c r="CB101" s="2">
        <v>0</v>
      </c>
      <c r="CC101" s="2">
        <v>0</v>
      </c>
      <c r="CD101" s="3">
        <v>0</v>
      </c>
      <c r="CE101" s="2">
        <v>0</v>
      </c>
      <c r="CF101" s="2">
        <v>0</v>
      </c>
      <c r="CG101" s="2">
        <v>0</v>
      </c>
      <c r="CH101" s="2">
        <v>0</v>
      </c>
      <c r="CI101" s="2">
        <v>0</v>
      </c>
      <c r="CJ101" s="2">
        <v>0</v>
      </c>
      <c r="CK101" s="3">
        <v>0</v>
      </c>
      <c r="CL101" s="2">
        <v>0</v>
      </c>
      <c r="CM101" s="2">
        <v>0</v>
      </c>
      <c r="CN101" s="2">
        <v>0</v>
      </c>
      <c r="CO101" s="2">
        <v>0</v>
      </c>
      <c r="CP101" s="2">
        <v>0</v>
      </c>
      <c r="CQ101" s="2">
        <v>0</v>
      </c>
      <c r="CR101" s="3">
        <v>2</v>
      </c>
      <c r="CS101" s="2">
        <v>2</v>
      </c>
      <c r="CT101" s="2">
        <v>1</v>
      </c>
      <c r="CU101" s="2">
        <v>1</v>
      </c>
      <c r="CV101" s="2">
        <v>1</v>
      </c>
      <c r="CW101" s="2">
        <v>1</v>
      </c>
      <c r="CX101" s="2">
        <v>2</v>
      </c>
      <c r="CY101" s="3">
        <v>0</v>
      </c>
      <c r="CZ101" s="2">
        <v>0</v>
      </c>
      <c r="DA101" s="2">
        <v>0</v>
      </c>
      <c r="DB101" s="2">
        <v>0</v>
      </c>
      <c r="DC101" s="2">
        <v>0</v>
      </c>
      <c r="DD101" s="2">
        <v>0</v>
      </c>
      <c r="DE101" s="2">
        <v>0</v>
      </c>
      <c r="DF101" s="3">
        <v>0</v>
      </c>
      <c r="DG101" s="2">
        <v>0</v>
      </c>
      <c r="DH101" s="2">
        <v>0</v>
      </c>
      <c r="DI101" s="2">
        <v>0</v>
      </c>
      <c r="DJ101" s="2">
        <v>0</v>
      </c>
      <c r="DK101" s="2">
        <v>2</v>
      </c>
      <c r="DL101" s="2">
        <v>2</v>
      </c>
      <c r="DM101" s="3">
        <v>1</v>
      </c>
      <c r="DN101" s="2">
        <v>0</v>
      </c>
      <c r="DO101" s="2">
        <v>0</v>
      </c>
      <c r="DP101" s="2">
        <v>2</v>
      </c>
      <c r="DQ101" s="2">
        <v>0</v>
      </c>
      <c r="DR101" s="2">
        <v>2</v>
      </c>
      <c r="DS101" s="2">
        <v>2</v>
      </c>
      <c r="DT101" s="3">
        <v>2</v>
      </c>
      <c r="DU101" s="2">
        <v>8</v>
      </c>
      <c r="DV101" s="2">
        <v>0</v>
      </c>
      <c r="DW101" s="2">
        <v>0</v>
      </c>
      <c r="DX101" s="2">
        <v>2</v>
      </c>
      <c r="DY101" s="2">
        <v>2</v>
      </c>
      <c r="DZ101" s="2">
        <v>2</v>
      </c>
      <c r="EA101" s="3">
        <v>0</v>
      </c>
      <c r="EB101" s="2">
        <v>2</v>
      </c>
      <c r="EC101" s="2">
        <v>0</v>
      </c>
      <c r="ED101" s="2">
        <v>0</v>
      </c>
      <c r="EE101" s="2">
        <v>0</v>
      </c>
      <c r="EF101" s="2">
        <v>0</v>
      </c>
      <c r="EG101" s="2">
        <v>0</v>
      </c>
      <c r="EH101" s="3">
        <v>2</v>
      </c>
      <c r="EI101" s="2">
        <v>0</v>
      </c>
      <c r="EJ101" s="2">
        <v>0</v>
      </c>
      <c r="EK101" s="2">
        <v>0</v>
      </c>
      <c r="EL101" s="2">
        <v>0</v>
      </c>
      <c r="EM101" s="2">
        <v>2</v>
      </c>
      <c r="EN101" s="2">
        <v>2</v>
      </c>
      <c r="EO101" s="3">
        <v>2</v>
      </c>
      <c r="EP101" s="2">
        <v>0</v>
      </c>
      <c r="EQ101" s="2">
        <v>0</v>
      </c>
      <c r="ER101" s="2">
        <v>0</v>
      </c>
      <c r="ES101" s="2">
        <v>0</v>
      </c>
      <c r="ET101" s="2">
        <v>0</v>
      </c>
      <c r="EU101" s="2">
        <v>0</v>
      </c>
      <c r="EV101" s="3">
        <v>0</v>
      </c>
      <c r="EW101" s="2">
        <v>0</v>
      </c>
      <c r="EX101" s="2">
        <v>0</v>
      </c>
      <c r="EY101" s="2">
        <v>0</v>
      </c>
      <c r="EZ101" s="2">
        <v>0</v>
      </c>
      <c r="FA101" s="2">
        <v>2</v>
      </c>
      <c r="FB101" s="2">
        <v>2</v>
      </c>
      <c r="FC101" s="3">
        <v>0</v>
      </c>
      <c r="FD101" s="2">
        <v>0</v>
      </c>
      <c r="FE101" s="2">
        <v>0</v>
      </c>
      <c r="FF101" s="2">
        <v>0</v>
      </c>
      <c r="FG101" s="2">
        <v>0</v>
      </c>
      <c r="FH101" s="2">
        <v>0</v>
      </c>
      <c r="FI101" s="2">
        <v>2</v>
      </c>
      <c r="FJ101" s="3">
        <v>2</v>
      </c>
      <c r="FK101" s="2">
        <v>2</v>
      </c>
      <c r="FL101" s="2">
        <v>0</v>
      </c>
      <c r="FM101" s="2">
        <v>2</v>
      </c>
      <c r="FN101" s="2">
        <v>2</v>
      </c>
      <c r="FO101" s="2">
        <v>2</v>
      </c>
      <c r="FP101" s="2">
        <v>2</v>
      </c>
      <c r="FQ101" s="3">
        <v>2</v>
      </c>
      <c r="FR101" s="2">
        <v>4</v>
      </c>
      <c r="FS101" s="2">
        <v>2</v>
      </c>
      <c r="FT101" s="2">
        <v>0</v>
      </c>
      <c r="FU101" s="2">
        <v>2</v>
      </c>
      <c r="FV101" s="2">
        <v>2</v>
      </c>
      <c r="FW101" s="2">
        <v>2</v>
      </c>
      <c r="FX101" s="3">
        <v>3</v>
      </c>
      <c r="FY101" s="2">
        <v>2</v>
      </c>
      <c r="FZ101" s="2">
        <v>2</v>
      </c>
      <c r="GA101" s="2">
        <v>2</v>
      </c>
      <c r="GB101" s="2">
        <v>2</v>
      </c>
      <c r="GC101" s="2">
        <v>2</v>
      </c>
      <c r="GD101" s="2">
        <v>0</v>
      </c>
      <c r="GE101" s="3">
        <v>2</v>
      </c>
      <c r="GF101" s="2">
        <v>2</v>
      </c>
      <c r="GG101" s="2">
        <v>2</v>
      </c>
      <c r="GH101" s="2">
        <v>2</v>
      </c>
      <c r="GI101" s="2">
        <v>2</v>
      </c>
      <c r="GJ101" s="2">
        <v>2</v>
      </c>
      <c r="GK101" s="2">
        <v>3</v>
      </c>
      <c r="GL101" s="3">
        <v>3</v>
      </c>
      <c r="GM101" s="2">
        <v>0</v>
      </c>
      <c r="GN101" s="2">
        <v>0</v>
      </c>
      <c r="GO101" s="2">
        <v>0</v>
      </c>
      <c r="GP101" s="2">
        <v>0</v>
      </c>
      <c r="GQ101" s="2">
        <v>0</v>
      </c>
      <c r="GR101" s="2">
        <v>0</v>
      </c>
      <c r="GS101" s="3">
        <v>0</v>
      </c>
      <c r="GT101" s="2">
        <v>0</v>
      </c>
      <c r="GU101" s="2">
        <v>0</v>
      </c>
      <c r="GV101" s="2">
        <v>0</v>
      </c>
      <c r="GW101" s="2">
        <v>0</v>
      </c>
      <c r="GX101" s="2">
        <v>0</v>
      </c>
      <c r="GY101" s="2">
        <v>0</v>
      </c>
      <c r="GZ101" s="3">
        <v>0</v>
      </c>
      <c r="HA101" s="2">
        <v>0</v>
      </c>
      <c r="HB101" s="2">
        <v>0</v>
      </c>
      <c r="HC101" s="2">
        <v>0</v>
      </c>
      <c r="HD101" s="2">
        <v>0</v>
      </c>
      <c r="HE101" s="2">
        <v>0</v>
      </c>
      <c r="HF101" s="2">
        <v>0</v>
      </c>
      <c r="HG101" s="2">
        <v>0</v>
      </c>
      <c r="HH101" s="2">
        <v>0</v>
      </c>
      <c r="HI101" s="2">
        <v>0</v>
      </c>
      <c r="HJ101" s="2">
        <v>0</v>
      </c>
      <c r="HK101" s="2">
        <v>0</v>
      </c>
      <c r="HL101" s="2">
        <v>0</v>
      </c>
      <c r="HM101" s="2">
        <v>0</v>
      </c>
      <c r="HN101" s="2">
        <v>0</v>
      </c>
      <c r="HO101" s="91">
        <v>0</v>
      </c>
      <c r="HP101" s="2">
        <v>0</v>
      </c>
      <c r="HQ101" s="2">
        <v>0</v>
      </c>
      <c r="HR101" s="2">
        <v>0</v>
      </c>
      <c r="HS101" s="2">
        <v>0</v>
      </c>
      <c r="HT101" s="2">
        <v>0</v>
      </c>
      <c r="HU101" s="3">
        <v>0</v>
      </c>
    </row>
    <row r="102" spans="1:229">
      <c r="A102" s="2">
        <f t="shared" si="184"/>
        <v>0</v>
      </c>
      <c r="B102" s="2">
        <f t="shared" si="185"/>
        <v>0</v>
      </c>
      <c r="C102" s="2">
        <f t="shared" si="186"/>
        <v>0</v>
      </c>
      <c r="D102" s="2">
        <f t="shared" si="187"/>
        <v>0</v>
      </c>
      <c r="E102" s="2">
        <f t="shared" si="188"/>
        <v>0</v>
      </c>
      <c r="F102" s="2">
        <f t="shared" si="189"/>
        <v>0</v>
      </c>
      <c r="G102" s="2">
        <f t="shared" si="221"/>
        <v>0</v>
      </c>
      <c r="H102" s="242">
        <f>N102</f>
        <v>3</v>
      </c>
      <c r="I102" s="242">
        <f>N102</f>
        <v>3</v>
      </c>
      <c r="J102" s="242">
        <f>N102</f>
        <v>3</v>
      </c>
      <c r="K102" s="242">
        <f>N102</f>
        <v>3</v>
      </c>
      <c r="L102" s="242">
        <f>N102</f>
        <v>3</v>
      </c>
      <c r="M102" s="242">
        <f>N102</f>
        <v>3</v>
      </c>
      <c r="N102" s="242">
        <v>3</v>
      </c>
      <c r="O102" s="100" t="s">
        <v>7975</v>
      </c>
      <c r="P102" s="179">
        <f t="shared" si="229"/>
        <v>0</v>
      </c>
      <c r="Q102" s="4">
        <v>5</v>
      </c>
      <c r="R102" s="4">
        <v>5</v>
      </c>
      <c r="S102" s="179">
        <f>P102-Q102</f>
        <v>-5</v>
      </c>
      <c r="AA102" s="2">
        <v>0</v>
      </c>
      <c r="AB102" s="2">
        <v>0</v>
      </c>
      <c r="AC102" s="2">
        <v>0</v>
      </c>
      <c r="AD102" s="2">
        <v>0</v>
      </c>
      <c r="AE102" s="2">
        <v>0</v>
      </c>
      <c r="AF102" s="2">
        <v>0</v>
      </c>
      <c r="AG102" s="3">
        <v>0</v>
      </c>
      <c r="AH102" s="2">
        <v>0</v>
      </c>
      <c r="AI102" s="2">
        <v>0</v>
      </c>
      <c r="AJ102" s="2">
        <v>0</v>
      </c>
      <c r="AK102" s="2">
        <v>0</v>
      </c>
      <c r="AL102" s="2">
        <v>1</v>
      </c>
      <c r="AM102" s="2">
        <v>0</v>
      </c>
      <c r="AN102" s="3">
        <v>6</v>
      </c>
      <c r="AO102" s="2">
        <v>0</v>
      </c>
      <c r="AP102" s="2">
        <v>0</v>
      </c>
      <c r="AQ102" s="2">
        <v>0</v>
      </c>
      <c r="AR102" s="2">
        <v>0</v>
      </c>
      <c r="AS102" s="2">
        <v>0</v>
      </c>
      <c r="AT102" s="2">
        <v>0</v>
      </c>
      <c r="AU102" s="3">
        <v>0</v>
      </c>
      <c r="AV102" s="2">
        <v>5</v>
      </c>
      <c r="AW102" s="2">
        <v>0</v>
      </c>
      <c r="AX102" s="2">
        <v>0</v>
      </c>
      <c r="AY102" s="2">
        <v>0</v>
      </c>
      <c r="AZ102" s="2">
        <v>0</v>
      </c>
      <c r="BA102" s="2">
        <v>0</v>
      </c>
      <c r="BB102" s="3">
        <v>0</v>
      </c>
      <c r="BC102" s="2">
        <v>0</v>
      </c>
      <c r="BD102" s="2">
        <v>0</v>
      </c>
      <c r="BE102" s="2">
        <v>0</v>
      </c>
      <c r="BF102" s="2">
        <v>0</v>
      </c>
      <c r="BG102" s="2">
        <v>0</v>
      </c>
      <c r="BH102" s="2">
        <v>0</v>
      </c>
      <c r="BI102" s="3">
        <v>0</v>
      </c>
      <c r="BJ102" s="2">
        <v>0</v>
      </c>
      <c r="BK102" s="2">
        <v>0</v>
      </c>
      <c r="BL102" s="2">
        <v>4</v>
      </c>
      <c r="BM102" s="2">
        <v>0</v>
      </c>
      <c r="BN102" s="2">
        <v>0</v>
      </c>
      <c r="BO102" s="2">
        <v>0</v>
      </c>
      <c r="BP102" s="3">
        <v>1</v>
      </c>
      <c r="BQ102" s="2">
        <v>0</v>
      </c>
      <c r="BR102" s="2">
        <v>0</v>
      </c>
      <c r="BS102" s="2">
        <v>0</v>
      </c>
      <c r="BT102" s="2">
        <v>1</v>
      </c>
      <c r="BU102" s="2">
        <v>0</v>
      </c>
      <c r="BV102" s="2">
        <v>0</v>
      </c>
      <c r="BW102" s="3">
        <v>0</v>
      </c>
      <c r="BX102" s="2">
        <v>0</v>
      </c>
      <c r="BY102" s="2">
        <v>0</v>
      </c>
      <c r="BZ102" s="2">
        <v>0</v>
      </c>
      <c r="CA102" s="2">
        <v>0</v>
      </c>
      <c r="CB102" s="2">
        <v>0</v>
      </c>
      <c r="CC102" s="2">
        <v>0</v>
      </c>
      <c r="CD102" s="3">
        <v>0</v>
      </c>
      <c r="CE102" s="2">
        <v>1</v>
      </c>
      <c r="CF102" s="2">
        <v>1</v>
      </c>
      <c r="CG102" s="2">
        <v>4</v>
      </c>
      <c r="CH102" s="2">
        <v>3</v>
      </c>
      <c r="CI102" s="2">
        <v>3</v>
      </c>
      <c r="CJ102" s="2">
        <v>3</v>
      </c>
      <c r="CK102" s="3">
        <v>3</v>
      </c>
      <c r="CL102" s="2">
        <v>0</v>
      </c>
      <c r="CM102" s="2">
        <v>0</v>
      </c>
      <c r="CN102" s="2">
        <v>0</v>
      </c>
      <c r="CO102" s="2">
        <v>0</v>
      </c>
      <c r="CP102" s="2">
        <v>0</v>
      </c>
      <c r="CQ102" s="2">
        <v>1</v>
      </c>
      <c r="CR102" s="3">
        <v>4</v>
      </c>
      <c r="CS102" s="2">
        <v>1</v>
      </c>
      <c r="CT102" s="2">
        <v>2</v>
      </c>
      <c r="CU102" s="2">
        <v>2</v>
      </c>
      <c r="CV102" s="2">
        <v>2</v>
      </c>
      <c r="CW102" s="2">
        <v>2</v>
      </c>
      <c r="CX102" s="2">
        <v>2</v>
      </c>
      <c r="CY102" s="3">
        <v>0</v>
      </c>
      <c r="CZ102" s="2">
        <v>0</v>
      </c>
      <c r="DA102" s="2">
        <v>0</v>
      </c>
      <c r="DB102" s="2">
        <v>1</v>
      </c>
      <c r="DC102" s="2">
        <v>0</v>
      </c>
      <c r="DD102" s="2">
        <v>0</v>
      </c>
      <c r="DE102" s="2">
        <v>0</v>
      </c>
      <c r="DF102" s="3">
        <v>0</v>
      </c>
      <c r="DG102" s="2">
        <v>0</v>
      </c>
      <c r="DH102" s="2">
        <v>0</v>
      </c>
      <c r="DI102" s="2">
        <v>0</v>
      </c>
      <c r="DJ102" s="2">
        <v>2</v>
      </c>
      <c r="DK102" s="2">
        <v>2</v>
      </c>
      <c r="DL102" s="2">
        <v>2</v>
      </c>
      <c r="DM102" s="3">
        <v>3</v>
      </c>
      <c r="DN102" s="2">
        <v>0</v>
      </c>
      <c r="DO102" s="2">
        <v>0</v>
      </c>
      <c r="DP102" s="2">
        <v>3</v>
      </c>
      <c r="DQ102" s="2">
        <v>0</v>
      </c>
      <c r="DR102" s="2">
        <v>2</v>
      </c>
      <c r="DS102" s="2">
        <v>3</v>
      </c>
      <c r="DT102" s="3">
        <v>2</v>
      </c>
      <c r="DU102" s="2">
        <v>6</v>
      </c>
      <c r="DV102" s="2">
        <v>0</v>
      </c>
      <c r="DW102" s="2">
        <v>0</v>
      </c>
      <c r="DX102" s="2">
        <v>2</v>
      </c>
      <c r="DY102" s="2">
        <v>2</v>
      </c>
      <c r="DZ102" s="2">
        <v>2</v>
      </c>
      <c r="EA102" s="3">
        <v>1</v>
      </c>
      <c r="EB102" s="2">
        <v>1</v>
      </c>
      <c r="EC102" s="2">
        <v>2</v>
      </c>
      <c r="ED102" s="2">
        <v>0</v>
      </c>
      <c r="EE102" s="2">
        <v>0</v>
      </c>
      <c r="EF102" s="2">
        <v>3</v>
      </c>
      <c r="EG102" s="2">
        <v>0</v>
      </c>
      <c r="EH102" s="3">
        <v>2</v>
      </c>
      <c r="EI102" s="2">
        <v>0</v>
      </c>
      <c r="EJ102" s="2">
        <v>0</v>
      </c>
      <c r="EK102" s="2">
        <v>0</v>
      </c>
      <c r="EL102" s="2">
        <v>0</v>
      </c>
      <c r="EM102" s="2">
        <v>2</v>
      </c>
      <c r="EN102" s="2">
        <v>2</v>
      </c>
      <c r="EO102" s="3">
        <v>2</v>
      </c>
      <c r="EP102" s="2">
        <v>0</v>
      </c>
      <c r="EQ102" s="2">
        <v>0</v>
      </c>
      <c r="ER102" s="2">
        <v>0</v>
      </c>
      <c r="ES102" s="2">
        <v>0</v>
      </c>
      <c r="ET102" s="2">
        <v>0</v>
      </c>
      <c r="EU102" s="2">
        <v>0</v>
      </c>
      <c r="EV102" s="3">
        <v>0</v>
      </c>
      <c r="EW102" s="2">
        <v>0</v>
      </c>
      <c r="EX102" s="2">
        <v>0</v>
      </c>
      <c r="EY102" s="2">
        <v>0</v>
      </c>
      <c r="EZ102" s="2">
        <v>0</v>
      </c>
      <c r="FA102" s="2">
        <v>2</v>
      </c>
      <c r="FB102" s="2">
        <v>2</v>
      </c>
      <c r="FC102" s="3">
        <v>2</v>
      </c>
      <c r="FD102" s="2">
        <v>0</v>
      </c>
      <c r="FE102" s="2">
        <v>0</v>
      </c>
      <c r="FF102" s="2">
        <v>0</v>
      </c>
      <c r="FG102" s="2">
        <v>0</v>
      </c>
      <c r="FH102" s="2">
        <v>0</v>
      </c>
      <c r="FI102" s="2">
        <v>2</v>
      </c>
      <c r="FJ102" s="3">
        <v>2</v>
      </c>
      <c r="FK102" s="2">
        <v>2</v>
      </c>
      <c r="FL102" s="2">
        <v>1</v>
      </c>
      <c r="FM102" s="2">
        <v>2</v>
      </c>
      <c r="FN102" s="2">
        <v>2</v>
      </c>
      <c r="FO102" s="2">
        <v>0</v>
      </c>
      <c r="FP102" s="2">
        <v>2</v>
      </c>
      <c r="FQ102" s="3">
        <v>2</v>
      </c>
      <c r="FR102" s="2">
        <v>2</v>
      </c>
      <c r="FS102" s="2">
        <v>4</v>
      </c>
      <c r="FT102" s="2">
        <v>0</v>
      </c>
      <c r="FU102" s="2">
        <v>2</v>
      </c>
      <c r="FV102" s="2">
        <v>2</v>
      </c>
      <c r="FW102" s="2">
        <v>2</v>
      </c>
      <c r="FX102" s="3">
        <v>2</v>
      </c>
      <c r="FY102" s="2">
        <v>6</v>
      </c>
      <c r="FZ102" s="2">
        <v>2</v>
      </c>
      <c r="GA102" s="2">
        <v>2</v>
      </c>
      <c r="GB102" s="2">
        <v>2</v>
      </c>
      <c r="GC102" s="2">
        <v>2</v>
      </c>
      <c r="GD102" s="2">
        <v>0</v>
      </c>
      <c r="GE102" s="3">
        <v>2</v>
      </c>
      <c r="GF102" s="2">
        <v>2</v>
      </c>
      <c r="GG102" s="2">
        <v>2</v>
      </c>
      <c r="GH102" s="2">
        <v>0</v>
      </c>
      <c r="GI102" s="2">
        <v>2</v>
      </c>
      <c r="GJ102" s="2">
        <v>2</v>
      </c>
      <c r="GK102" s="2">
        <v>2</v>
      </c>
      <c r="GL102" s="3">
        <v>2</v>
      </c>
      <c r="GM102" s="2">
        <v>1</v>
      </c>
      <c r="GN102" s="2">
        <v>1</v>
      </c>
      <c r="GO102" s="2">
        <v>1</v>
      </c>
      <c r="GP102" s="2">
        <v>1</v>
      </c>
      <c r="GQ102" s="2">
        <v>2</v>
      </c>
      <c r="GR102" s="2">
        <v>2</v>
      </c>
      <c r="GS102" s="3">
        <v>2</v>
      </c>
      <c r="GT102" s="2">
        <v>2</v>
      </c>
      <c r="GU102" s="2">
        <v>0</v>
      </c>
      <c r="GV102" s="2">
        <v>0</v>
      </c>
      <c r="GW102" s="2">
        <v>0</v>
      </c>
      <c r="GX102" s="2">
        <v>0</v>
      </c>
      <c r="GY102" s="2">
        <v>0</v>
      </c>
      <c r="GZ102" s="3">
        <v>0</v>
      </c>
      <c r="HA102" s="2">
        <v>0</v>
      </c>
      <c r="HB102" s="2">
        <v>0</v>
      </c>
      <c r="HC102" s="2">
        <v>0</v>
      </c>
      <c r="HD102" s="2">
        <v>0</v>
      </c>
      <c r="HE102" s="2">
        <v>0</v>
      </c>
      <c r="HF102" s="2">
        <v>0</v>
      </c>
      <c r="HG102" s="2">
        <v>0</v>
      </c>
      <c r="HH102" s="2">
        <v>0</v>
      </c>
      <c r="HI102" s="2">
        <v>0</v>
      </c>
      <c r="HJ102" s="2">
        <v>0</v>
      </c>
      <c r="HK102" s="2">
        <v>0</v>
      </c>
      <c r="HL102" s="2">
        <v>0</v>
      </c>
      <c r="HM102" s="2">
        <v>0</v>
      </c>
      <c r="HN102" s="2">
        <v>0</v>
      </c>
      <c r="HO102" s="91">
        <v>0</v>
      </c>
      <c r="HP102" s="2">
        <v>0</v>
      </c>
      <c r="HQ102" s="2">
        <v>0</v>
      </c>
      <c r="HR102" s="2">
        <v>0</v>
      </c>
      <c r="HS102" s="2">
        <v>0</v>
      </c>
      <c r="HT102" s="2">
        <v>0</v>
      </c>
      <c r="HU102" s="3">
        <v>0</v>
      </c>
    </row>
    <row r="103" spans="1:229">
      <c r="A103" s="2">
        <f t="shared" si="184"/>
        <v>0</v>
      </c>
      <c r="B103" s="2">
        <f t="shared" si="185"/>
        <v>0</v>
      </c>
      <c r="C103" s="2">
        <f t="shared" si="186"/>
        <v>0</v>
      </c>
      <c r="D103" s="2">
        <f t="shared" si="187"/>
        <v>0</v>
      </c>
      <c r="E103" s="2">
        <f t="shared" si="188"/>
        <v>0</v>
      </c>
      <c r="F103" s="2">
        <f t="shared" si="189"/>
        <v>0</v>
      </c>
      <c r="G103" s="2">
        <f t="shared" si="221"/>
        <v>0</v>
      </c>
      <c r="H103" s="242">
        <f>N103</f>
        <v>3</v>
      </c>
      <c r="I103" s="242">
        <f>N103</f>
        <v>3</v>
      </c>
      <c r="J103" s="242">
        <f>N103</f>
        <v>3</v>
      </c>
      <c r="K103" s="242">
        <f>N103</f>
        <v>3</v>
      </c>
      <c r="L103" s="242">
        <f>N103</f>
        <v>3</v>
      </c>
      <c r="M103" s="242">
        <f>N103</f>
        <v>3</v>
      </c>
      <c r="N103" s="242">
        <v>3</v>
      </c>
      <c r="O103" s="100" t="s">
        <v>7976</v>
      </c>
      <c r="P103" s="179">
        <f t="shared" si="229"/>
        <v>0</v>
      </c>
      <c r="Q103" s="4">
        <v>5</v>
      </c>
      <c r="R103" s="4">
        <v>5</v>
      </c>
      <c r="S103" s="179">
        <f>P103-Q103</f>
        <v>-5</v>
      </c>
      <c r="AA103" s="2">
        <v>0</v>
      </c>
      <c r="AB103" s="2">
        <v>0</v>
      </c>
      <c r="AC103" s="2">
        <v>1</v>
      </c>
      <c r="AD103" s="2">
        <v>0</v>
      </c>
      <c r="AE103" s="2">
        <v>0</v>
      </c>
      <c r="AF103" s="2">
        <v>0</v>
      </c>
      <c r="AG103" s="3">
        <v>0</v>
      </c>
      <c r="AH103" s="2">
        <v>0</v>
      </c>
      <c r="AI103" s="2">
        <v>0</v>
      </c>
      <c r="AJ103" s="2">
        <v>0</v>
      </c>
      <c r="AK103" s="2">
        <v>0</v>
      </c>
      <c r="AL103" s="2">
        <v>2</v>
      </c>
      <c r="AM103" s="2">
        <v>2</v>
      </c>
      <c r="AN103" s="3">
        <v>0</v>
      </c>
      <c r="AO103" s="2">
        <v>0</v>
      </c>
      <c r="AP103" s="2">
        <v>0</v>
      </c>
      <c r="AQ103" s="2">
        <v>0</v>
      </c>
      <c r="AR103" s="2">
        <v>0</v>
      </c>
      <c r="AS103" s="2">
        <v>0</v>
      </c>
      <c r="AT103" s="2">
        <v>0</v>
      </c>
      <c r="AU103" s="3">
        <v>0.5</v>
      </c>
      <c r="AV103" s="2">
        <v>0</v>
      </c>
      <c r="AW103" s="2">
        <v>5</v>
      </c>
      <c r="AX103" s="2">
        <v>1.5</v>
      </c>
      <c r="AY103" s="2">
        <v>0</v>
      </c>
      <c r="AZ103" s="2">
        <v>0</v>
      </c>
      <c r="BA103" s="2">
        <v>0</v>
      </c>
      <c r="BB103" s="3">
        <v>0</v>
      </c>
      <c r="BC103" s="2">
        <v>0</v>
      </c>
      <c r="BD103" s="2">
        <v>0</v>
      </c>
      <c r="BE103" s="2">
        <v>0</v>
      </c>
      <c r="BF103" s="2">
        <v>0</v>
      </c>
      <c r="BG103" s="2">
        <v>0</v>
      </c>
      <c r="BH103" s="2">
        <v>0</v>
      </c>
      <c r="BI103" s="3">
        <v>0</v>
      </c>
      <c r="BJ103" s="2">
        <v>0</v>
      </c>
      <c r="BK103" s="2">
        <v>0</v>
      </c>
      <c r="BL103" s="2">
        <v>0</v>
      </c>
      <c r="BM103" s="2">
        <v>5</v>
      </c>
      <c r="BN103" s="2">
        <v>0</v>
      </c>
      <c r="BO103" s="2">
        <v>0</v>
      </c>
      <c r="BP103" s="3">
        <v>0</v>
      </c>
      <c r="BQ103" s="2">
        <v>6</v>
      </c>
      <c r="BR103" s="2">
        <v>5</v>
      </c>
      <c r="BS103" s="2">
        <v>0</v>
      </c>
      <c r="BT103" s="2">
        <v>0</v>
      </c>
      <c r="BU103" s="2">
        <v>0</v>
      </c>
      <c r="BV103" s="2">
        <v>0</v>
      </c>
      <c r="BW103" s="3">
        <v>0</v>
      </c>
      <c r="BX103" s="2">
        <v>0</v>
      </c>
      <c r="BY103" s="2">
        <v>0</v>
      </c>
      <c r="BZ103" s="2">
        <v>0</v>
      </c>
      <c r="CA103" s="2">
        <v>0</v>
      </c>
      <c r="CB103" s="2">
        <v>0</v>
      </c>
      <c r="CC103" s="2">
        <v>0</v>
      </c>
      <c r="CD103" s="3">
        <v>0</v>
      </c>
      <c r="CE103" s="2">
        <v>4</v>
      </c>
      <c r="CF103" s="2">
        <v>1</v>
      </c>
      <c r="CG103" s="2">
        <v>1</v>
      </c>
      <c r="CH103" s="2">
        <v>1</v>
      </c>
      <c r="CI103" s="2">
        <v>1</v>
      </c>
      <c r="CJ103" s="2">
        <v>0</v>
      </c>
      <c r="CK103" s="3">
        <v>0</v>
      </c>
      <c r="CL103" s="2">
        <v>0</v>
      </c>
      <c r="CM103" s="2">
        <v>0</v>
      </c>
      <c r="CN103" s="2">
        <v>0</v>
      </c>
      <c r="CO103" s="2">
        <v>0</v>
      </c>
      <c r="CP103" s="2">
        <v>0</v>
      </c>
      <c r="CQ103" s="2">
        <v>1</v>
      </c>
      <c r="CR103" s="3">
        <v>1</v>
      </c>
      <c r="CS103" s="2">
        <v>2</v>
      </c>
      <c r="CT103" s="2">
        <v>4</v>
      </c>
      <c r="CU103" s="2">
        <v>1</v>
      </c>
      <c r="CV103" s="2">
        <v>1</v>
      </c>
      <c r="CW103" s="2">
        <v>4</v>
      </c>
      <c r="CX103" s="2">
        <v>3</v>
      </c>
      <c r="CY103" s="3">
        <v>0</v>
      </c>
      <c r="CZ103" s="2">
        <v>0</v>
      </c>
      <c r="DA103" s="2">
        <v>0</v>
      </c>
      <c r="DB103" s="2">
        <v>1</v>
      </c>
      <c r="DC103" s="2">
        <v>2</v>
      </c>
      <c r="DD103" s="2">
        <v>1</v>
      </c>
      <c r="DE103" s="2">
        <v>0</v>
      </c>
      <c r="DF103" s="3">
        <v>0</v>
      </c>
      <c r="DG103" s="2">
        <v>0</v>
      </c>
      <c r="DH103" s="2">
        <v>0</v>
      </c>
      <c r="DI103" s="2">
        <v>0</v>
      </c>
      <c r="DJ103" s="2">
        <v>0</v>
      </c>
      <c r="DK103" s="2">
        <v>0</v>
      </c>
      <c r="DL103" s="2">
        <v>1</v>
      </c>
      <c r="DM103" s="3">
        <v>4</v>
      </c>
      <c r="DN103" s="2">
        <v>0</v>
      </c>
      <c r="DO103" s="2">
        <v>1</v>
      </c>
      <c r="DP103" s="2">
        <v>2</v>
      </c>
      <c r="DQ103" s="2">
        <v>3</v>
      </c>
      <c r="DR103" s="2">
        <v>3</v>
      </c>
      <c r="DS103" s="2">
        <v>3</v>
      </c>
      <c r="DT103" s="3">
        <v>2</v>
      </c>
      <c r="DU103" s="2">
        <v>2.5</v>
      </c>
      <c r="DV103" s="2">
        <v>0</v>
      </c>
      <c r="DW103" s="2">
        <v>0</v>
      </c>
      <c r="DX103" s="2">
        <v>1</v>
      </c>
      <c r="DY103" s="2">
        <v>3</v>
      </c>
      <c r="DZ103" s="2">
        <v>3</v>
      </c>
      <c r="EA103" s="3">
        <v>2</v>
      </c>
      <c r="EB103" s="2">
        <v>10</v>
      </c>
      <c r="EC103" s="2">
        <v>2</v>
      </c>
      <c r="ED103" s="2">
        <v>0</v>
      </c>
      <c r="EE103" s="2">
        <v>0</v>
      </c>
      <c r="EF103" s="2">
        <v>20</v>
      </c>
      <c r="EG103" s="2">
        <v>10</v>
      </c>
      <c r="EH103" s="3">
        <v>10</v>
      </c>
      <c r="EI103" s="2">
        <v>0</v>
      </c>
      <c r="EJ103" s="2">
        <v>0</v>
      </c>
      <c r="EK103" s="2">
        <v>0</v>
      </c>
      <c r="EL103" s="2">
        <v>0</v>
      </c>
      <c r="EM103" s="2">
        <v>4</v>
      </c>
      <c r="EN103" s="2">
        <v>8</v>
      </c>
      <c r="EO103" s="3">
        <v>10</v>
      </c>
      <c r="EP103" s="2">
        <v>25</v>
      </c>
      <c r="EQ103" s="2">
        <v>25</v>
      </c>
      <c r="ER103" s="2">
        <v>10</v>
      </c>
      <c r="ES103" s="2">
        <v>0</v>
      </c>
      <c r="ET103" s="2">
        <v>10</v>
      </c>
      <c r="EU103" s="2">
        <v>10</v>
      </c>
      <c r="EV103" s="3">
        <v>20</v>
      </c>
      <c r="EW103" s="2">
        <v>0</v>
      </c>
      <c r="EX103" s="2">
        <v>0</v>
      </c>
      <c r="EY103" s="2">
        <v>20</v>
      </c>
      <c r="EZ103" s="2">
        <v>10</v>
      </c>
      <c r="FA103" s="2">
        <v>10</v>
      </c>
      <c r="FB103" s="2">
        <v>10</v>
      </c>
      <c r="FC103" s="3">
        <v>10</v>
      </c>
      <c r="FD103" s="2">
        <v>0</v>
      </c>
      <c r="FE103" s="2">
        <v>0</v>
      </c>
      <c r="FF103" s="2">
        <v>0</v>
      </c>
      <c r="FG103" s="2">
        <v>0</v>
      </c>
      <c r="FH103" s="2">
        <v>0</v>
      </c>
      <c r="FI103" s="2">
        <v>10</v>
      </c>
      <c r="FJ103" s="3">
        <v>8</v>
      </c>
      <c r="FK103" s="2">
        <v>10</v>
      </c>
      <c r="FL103" s="2">
        <v>10</v>
      </c>
      <c r="FM103" s="2">
        <v>10</v>
      </c>
      <c r="FN103" s="2">
        <v>10</v>
      </c>
      <c r="FO103" s="2">
        <v>0</v>
      </c>
      <c r="FP103" s="2">
        <v>6</v>
      </c>
      <c r="FQ103" s="3">
        <v>7</v>
      </c>
      <c r="FR103" s="2">
        <v>16</v>
      </c>
      <c r="FS103" s="2">
        <v>9</v>
      </c>
      <c r="FT103" s="2">
        <v>0</v>
      </c>
      <c r="FU103" s="2">
        <v>10</v>
      </c>
      <c r="FV103" s="2">
        <v>0</v>
      </c>
      <c r="FW103" s="2">
        <v>6</v>
      </c>
      <c r="FX103" s="3">
        <v>7</v>
      </c>
      <c r="FY103" s="2">
        <v>8</v>
      </c>
      <c r="FZ103" s="2">
        <v>9</v>
      </c>
      <c r="GA103" s="2">
        <v>7</v>
      </c>
      <c r="GB103" s="2">
        <v>9</v>
      </c>
      <c r="GC103" s="2">
        <v>0</v>
      </c>
      <c r="GD103" s="2">
        <v>0</v>
      </c>
      <c r="GE103" s="3">
        <v>7</v>
      </c>
      <c r="GF103" s="2">
        <v>10</v>
      </c>
      <c r="GG103" s="2">
        <v>7</v>
      </c>
      <c r="GH103" s="2">
        <v>0</v>
      </c>
      <c r="GI103" s="2">
        <v>10</v>
      </c>
      <c r="GJ103" s="2">
        <v>10</v>
      </c>
      <c r="GK103" s="2">
        <v>6</v>
      </c>
      <c r="GL103" s="3">
        <v>0</v>
      </c>
      <c r="GM103" s="2">
        <v>33</v>
      </c>
      <c r="GN103" s="2">
        <v>57</v>
      </c>
      <c r="GO103" s="2">
        <v>38</v>
      </c>
      <c r="GP103" s="2">
        <v>69</v>
      </c>
      <c r="GQ103" s="2">
        <v>73</v>
      </c>
      <c r="GR103" s="2">
        <v>79</v>
      </c>
      <c r="GS103" s="3">
        <v>64</v>
      </c>
      <c r="GT103" s="2">
        <v>66</v>
      </c>
      <c r="GU103" s="2">
        <v>59</v>
      </c>
      <c r="GV103" s="2">
        <v>68</v>
      </c>
      <c r="GW103" s="2">
        <v>83</v>
      </c>
      <c r="GX103" s="2">
        <v>65</v>
      </c>
      <c r="GY103" s="2">
        <v>65</v>
      </c>
      <c r="GZ103" s="3">
        <v>75</v>
      </c>
      <c r="HA103" s="2">
        <v>0</v>
      </c>
      <c r="HB103" s="2">
        <v>2</v>
      </c>
      <c r="HC103" s="2">
        <v>1</v>
      </c>
      <c r="HD103" s="2">
        <v>2</v>
      </c>
      <c r="HE103" s="2">
        <v>3</v>
      </c>
      <c r="HF103" s="2">
        <v>3</v>
      </c>
      <c r="HG103" s="2">
        <v>3</v>
      </c>
      <c r="HH103" s="2">
        <v>3</v>
      </c>
      <c r="HI103" s="2">
        <v>10</v>
      </c>
      <c r="HJ103" s="2">
        <v>3</v>
      </c>
      <c r="HK103" s="2">
        <v>3</v>
      </c>
      <c r="HL103" s="2">
        <v>3</v>
      </c>
      <c r="HM103" s="2">
        <v>3</v>
      </c>
      <c r="HN103" s="2">
        <v>3</v>
      </c>
      <c r="HO103" s="91">
        <v>0</v>
      </c>
      <c r="HP103" s="2">
        <v>3</v>
      </c>
      <c r="HQ103" s="2">
        <v>3</v>
      </c>
      <c r="HR103" s="2">
        <v>1</v>
      </c>
      <c r="HS103" s="2">
        <v>3</v>
      </c>
      <c r="HT103" s="2">
        <v>3</v>
      </c>
      <c r="HU103" s="3">
        <v>3</v>
      </c>
    </row>
    <row r="104" spans="1:229">
      <c r="A104" s="2">
        <f>T104*N104</f>
        <v>0</v>
      </c>
      <c r="B104" s="2">
        <f>U104*N104</f>
        <v>0</v>
      </c>
      <c r="C104" s="2">
        <f>V104*N104</f>
        <v>0</v>
      </c>
      <c r="D104" s="2">
        <f>W104*N104</f>
        <v>0</v>
      </c>
      <c r="E104" s="2">
        <f>X104*N104</f>
        <v>0</v>
      </c>
      <c r="F104" s="2">
        <f>Y104*N104</f>
        <v>0</v>
      </c>
      <c r="G104" s="2">
        <f>Z104*N104</f>
        <v>0</v>
      </c>
      <c r="H104" s="242">
        <f>N104</f>
        <v>0.5</v>
      </c>
      <c r="I104" s="242">
        <f>N104</f>
        <v>0.5</v>
      </c>
      <c r="J104" s="242">
        <f>N104</f>
        <v>0.5</v>
      </c>
      <c r="K104" s="242">
        <f>N104</f>
        <v>0.5</v>
      </c>
      <c r="L104" s="242">
        <f>N104</f>
        <v>0.5</v>
      </c>
      <c r="M104" s="242">
        <f>N104</f>
        <v>0.5</v>
      </c>
      <c r="N104" s="242">
        <v>0.5</v>
      </c>
      <c r="O104" s="100" t="s">
        <v>8664</v>
      </c>
      <c r="P104" s="179">
        <f>(SUM(T104:Z104))</f>
        <v>0</v>
      </c>
      <c r="Q104" s="4">
        <f>R104*5</f>
        <v>5</v>
      </c>
      <c r="R104" s="4">
        <v>1</v>
      </c>
      <c r="S104" s="179">
        <f>P104-Q104</f>
        <v>-5</v>
      </c>
      <c r="AA104" s="2">
        <v>0</v>
      </c>
      <c r="AB104" s="2">
        <v>0</v>
      </c>
      <c r="AC104" s="2">
        <v>0</v>
      </c>
      <c r="AD104" s="2">
        <v>0</v>
      </c>
      <c r="AE104" s="2">
        <v>0</v>
      </c>
      <c r="AF104" s="2">
        <v>0</v>
      </c>
      <c r="AG104" s="3">
        <v>0</v>
      </c>
      <c r="AH104" s="2">
        <v>0</v>
      </c>
      <c r="AI104" s="2">
        <v>0</v>
      </c>
      <c r="AJ104" s="2">
        <v>0</v>
      </c>
      <c r="AK104" s="2">
        <v>0</v>
      </c>
      <c r="AL104" s="2">
        <v>0</v>
      </c>
      <c r="AM104" s="2">
        <v>0</v>
      </c>
      <c r="AN104" s="3">
        <v>0</v>
      </c>
      <c r="AO104" s="2">
        <v>0</v>
      </c>
      <c r="AP104" s="2">
        <v>0</v>
      </c>
      <c r="AQ104" s="2">
        <v>0</v>
      </c>
      <c r="AR104" s="2">
        <v>0</v>
      </c>
      <c r="AS104" s="2">
        <v>0</v>
      </c>
      <c r="AT104" s="2">
        <v>0</v>
      </c>
      <c r="AU104" s="3">
        <v>0</v>
      </c>
      <c r="AV104" s="2">
        <v>0</v>
      </c>
      <c r="AW104" s="2">
        <v>0</v>
      </c>
      <c r="AX104" s="2">
        <v>0</v>
      </c>
      <c r="AY104" s="2">
        <v>0</v>
      </c>
      <c r="AZ104" s="2">
        <v>0</v>
      </c>
      <c r="BA104" s="2">
        <v>0</v>
      </c>
      <c r="BB104" s="3">
        <v>0</v>
      </c>
      <c r="BC104" s="2">
        <v>0</v>
      </c>
      <c r="BD104" s="2">
        <v>0</v>
      </c>
      <c r="BE104" s="2">
        <v>0</v>
      </c>
      <c r="BF104" s="2">
        <v>0</v>
      </c>
      <c r="BG104" s="2">
        <v>0</v>
      </c>
      <c r="BH104" s="2">
        <v>1</v>
      </c>
      <c r="BI104" s="3">
        <v>0</v>
      </c>
      <c r="BJ104" s="2">
        <v>0</v>
      </c>
      <c r="BK104" s="2">
        <v>1</v>
      </c>
      <c r="BL104" s="2">
        <v>0</v>
      </c>
      <c r="BM104" s="2">
        <v>0</v>
      </c>
      <c r="BN104" s="2">
        <v>1</v>
      </c>
      <c r="BO104" s="2">
        <v>1</v>
      </c>
      <c r="BP104" s="3">
        <v>0</v>
      </c>
      <c r="BQ104" s="2">
        <v>0</v>
      </c>
      <c r="BR104" s="2">
        <v>0</v>
      </c>
      <c r="BS104" s="2">
        <v>0</v>
      </c>
      <c r="BT104" s="2">
        <v>1</v>
      </c>
      <c r="BU104" s="2">
        <v>0</v>
      </c>
      <c r="BV104" s="2">
        <v>0</v>
      </c>
      <c r="BW104" s="3">
        <v>0</v>
      </c>
      <c r="BX104" s="2">
        <v>0</v>
      </c>
      <c r="BY104" s="2">
        <v>0</v>
      </c>
      <c r="BZ104" s="2">
        <v>0</v>
      </c>
      <c r="CA104" s="2">
        <v>0</v>
      </c>
      <c r="CB104" s="2">
        <v>0</v>
      </c>
      <c r="CC104" s="2">
        <v>0</v>
      </c>
      <c r="CD104" s="3">
        <v>1</v>
      </c>
      <c r="CE104" s="2">
        <v>1</v>
      </c>
      <c r="CF104" s="2">
        <v>0</v>
      </c>
      <c r="CG104" s="2">
        <v>1</v>
      </c>
      <c r="CH104" s="2">
        <v>1</v>
      </c>
      <c r="CI104" s="2">
        <v>1</v>
      </c>
      <c r="CJ104" s="2">
        <v>0</v>
      </c>
      <c r="CK104" s="3">
        <v>0</v>
      </c>
      <c r="CL104" s="2">
        <v>0</v>
      </c>
      <c r="CM104" s="2">
        <v>0</v>
      </c>
      <c r="CN104" s="2">
        <v>0</v>
      </c>
      <c r="CO104" s="2">
        <v>1</v>
      </c>
      <c r="CP104" s="2">
        <v>1</v>
      </c>
      <c r="CQ104" s="2">
        <v>0</v>
      </c>
      <c r="CR104" s="3">
        <v>1</v>
      </c>
      <c r="CS104" s="2">
        <v>1</v>
      </c>
      <c r="CT104" s="2">
        <v>1</v>
      </c>
      <c r="CU104" s="2">
        <v>1</v>
      </c>
      <c r="CV104" s="2">
        <v>1</v>
      </c>
      <c r="CW104" s="2">
        <v>1</v>
      </c>
      <c r="CX104" s="2">
        <v>0</v>
      </c>
      <c r="CY104" s="3">
        <v>0</v>
      </c>
      <c r="CZ104" s="2">
        <v>0</v>
      </c>
      <c r="DA104" s="2">
        <v>0</v>
      </c>
      <c r="DB104" s="2">
        <v>0</v>
      </c>
      <c r="DC104" s="2">
        <v>1</v>
      </c>
      <c r="DD104" s="2">
        <v>0</v>
      </c>
      <c r="DE104" s="2">
        <v>0</v>
      </c>
      <c r="DF104" s="3">
        <v>0</v>
      </c>
      <c r="DG104" s="2">
        <v>0</v>
      </c>
      <c r="DH104" s="2">
        <v>0</v>
      </c>
      <c r="DI104" s="2">
        <v>0</v>
      </c>
      <c r="DJ104" s="2">
        <v>1</v>
      </c>
      <c r="DK104" s="2">
        <v>1</v>
      </c>
      <c r="DL104" s="2">
        <v>1</v>
      </c>
      <c r="DM104" s="3">
        <v>1</v>
      </c>
      <c r="DN104" s="2">
        <v>1</v>
      </c>
      <c r="DO104" s="2">
        <v>1</v>
      </c>
      <c r="DP104" s="2">
        <v>1</v>
      </c>
      <c r="DQ104" s="2">
        <v>1</v>
      </c>
      <c r="DR104" s="2">
        <v>1</v>
      </c>
      <c r="DS104" s="2">
        <v>1</v>
      </c>
      <c r="DT104" s="3">
        <v>1</v>
      </c>
      <c r="DU104" s="2">
        <v>1</v>
      </c>
      <c r="DV104" s="2">
        <v>0</v>
      </c>
      <c r="DW104" s="2">
        <v>0</v>
      </c>
      <c r="DX104" s="2">
        <v>1</v>
      </c>
      <c r="DY104" s="2">
        <v>1</v>
      </c>
      <c r="DZ104" s="2">
        <v>1</v>
      </c>
      <c r="EA104" s="3">
        <v>1</v>
      </c>
      <c r="EB104" s="2">
        <v>1</v>
      </c>
      <c r="EC104" s="2">
        <v>1</v>
      </c>
      <c r="ED104" s="2">
        <v>0</v>
      </c>
      <c r="EE104" s="2">
        <v>0</v>
      </c>
      <c r="EF104" s="2">
        <v>1</v>
      </c>
      <c r="EG104" s="2">
        <v>1</v>
      </c>
      <c r="EH104" s="3">
        <v>1</v>
      </c>
      <c r="EI104" s="2">
        <v>0</v>
      </c>
      <c r="EJ104" s="2">
        <v>0</v>
      </c>
      <c r="EK104" s="2">
        <v>0</v>
      </c>
      <c r="EL104" s="2">
        <v>0</v>
      </c>
      <c r="EM104" s="2">
        <v>0</v>
      </c>
      <c r="EN104" s="2">
        <v>1</v>
      </c>
      <c r="EO104" s="3">
        <v>0</v>
      </c>
      <c r="EP104" s="2">
        <v>0</v>
      </c>
      <c r="EQ104" s="2">
        <v>0</v>
      </c>
      <c r="ER104" s="2">
        <v>0</v>
      </c>
      <c r="ES104" s="2">
        <v>0</v>
      </c>
      <c r="ET104" s="2">
        <v>0</v>
      </c>
      <c r="EU104" s="2">
        <v>0</v>
      </c>
      <c r="EV104" s="3">
        <v>0</v>
      </c>
      <c r="EW104" s="2">
        <v>0</v>
      </c>
      <c r="EX104" s="2">
        <v>0</v>
      </c>
      <c r="EY104" s="2">
        <v>0</v>
      </c>
      <c r="EZ104" s="2">
        <v>0</v>
      </c>
      <c r="FA104" s="2">
        <v>0</v>
      </c>
      <c r="FB104" s="2">
        <v>0</v>
      </c>
      <c r="FC104" s="3">
        <v>0</v>
      </c>
      <c r="FD104" s="2">
        <v>0</v>
      </c>
      <c r="FE104" s="2">
        <v>0</v>
      </c>
      <c r="FF104" s="2">
        <v>0</v>
      </c>
      <c r="FG104" s="2">
        <v>0</v>
      </c>
      <c r="FH104" s="2">
        <v>0</v>
      </c>
      <c r="FI104" s="2">
        <v>0</v>
      </c>
      <c r="FJ104" s="3">
        <v>0</v>
      </c>
      <c r="FK104" s="2">
        <v>0</v>
      </c>
      <c r="FL104" s="2">
        <v>0</v>
      </c>
      <c r="FM104" s="2">
        <v>0</v>
      </c>
      <c r="FN104" s="2">
        <v>0</v>
      </c>
      <c r="FO104" s="2">
        <v>0</v>
      </c>
      <c r="FP104" s="2">
        <v>0</v>
      </c>
      <c r="FQ104" s="3">
        <v>0</v>
      </c>
      <c r="FR104" s="2">
        <v>0</v>
      </c>
      <c r="FS104" s="2">
        <v>0</v>
      </c>
      <c r="FT104" s="2">
        <v>0</v>
      </c>
      <c r="FU104" s="2">
        <v>0</v>
      </c>
      <c r="FV104" s="2">
        <v>0</v>
      </c>
      <c r="FW104" s="2">
        <v>0</v>
      </c>
      <c r="FX104" s="3">
        <v>0</v>
      </c>
      <c r="FY104" s="2">
        <v>0</v>
      </c>
      <c r="FZ104" s="2">
        <v>0</v>
      </c>
      <c r="GA104" s="2">
        <v>0</v>
      </c>
      <c r="GB104" s="2">
        <v>0</v>
      </c>
      <c r="GC104" s="2">
        <v>0</v>
      </c>
      <c r="GD104" s="2">
        <v>0</v>
      </c>
      <c r="GE104" s="3">
        <v>0</v>
      </c>
      <c r="GF104" s="2">
        <v>0</v>
      </c>
      <c r="GG104" s="2">
        <v>0</v>
      </c>
      <c r="GH104" s="2">
        <v>0</v>
      </c>
      <c r="GI104" s="2">
        <v>0</v>
      </c>
      <c r="GJ104" s="2">
        <v>0</v>
      </c>
      <c r="GK104" s="2">
        <v>0</v>
      </c>
      <c r="GL104" s="3">
        <v>0</v>
      </c>
      <c r="GM104" s="2">
        <v>0</v>
      </c>
      <c r="GN104" s="2">
        <v>0</v>
      </c>
      <c r="GO104" s="2">
        <v>0</v>
      </c>
      <c r="GP104" s="2">
        <v>0</v>
      </c>
      <c r="GQ104" s="2">
        <v>0</v>
      </c>
      <c r="GR104" s="2">
        <v>0</v>
      </c>
      <c r="GS104" s="3">
        <v>0</v>
      </c>
      <c r="GT104" s="2">
        <v>0</v>
      </c>
      <c r="GU104" s="2">
        <v>0</v>
      </c>
      <c r="GV104" s="2">
        <v>0</v>
      </c>
      <c r="GW104" s="2">
        <v>0</v>
      </c>
      <c r="GX104" s="2">
        <v>0</v>
      </c>
      <c r="GY104" s="2">
        <v>0</v>
      </c>
      <c r="GZ104" s="3">
        <v>0</v>
      </c>
      <c r="HA104" s="2">
        <v>0</v>
      </c>
      <c r="HB104" s="2">
        <v>0</v>
      </c>
      <c r="HC104" s="2">
        <v>0</v>
      </c>
      <c r="HD104" s="2">
        <v>0</v>
      </c>
      <c r="HE104" s="2">
        <v>0</v>
      </c>
      <c r="HF104" s="2">
        <v>0</v>
      </c>
      <c r="HG104" s="2">
        <v>0</v>
      </c>
      <c r="HH104" s="2">
        <v>0</v>
      </c>
      <c r="HI104" s="2">
        <v>0</v>
      </c>
      <c r="HJ104" s="2">
        <v>0</v>
      </c>
      <c r="HK104" s="2">
        <v>0</v>
      </c>
      <c r="HL104" s="2">
        <v>0</v>
      </c>
      <c r="HM104" s="2">
        <v>0</v>
      </c>
      <c r="HN104" s="2">
        <v>0</v>
      </c>
      <c r="HO104" s="91">
        <v>0</v>
      </c>
      <c r="HP104" s="2">
        <v>0</v>
      </c>
      <c r="HQ104" s="2">
        <v>0</v>
      </c>
      <c r="HR104" s="2">
        <v>0</v>
      </c>
      <c r="HS104" s="2">
        <v>0</v>
      </c>
      <c r="HT104" s="2">
        <v>0</v>
      </c>
      <c r="HU104" s="3">
        <v>0</v>
      </c>
    </row>
    <row r="105" spans="1:229">
      <c r="A105" s="2">
        <f t="shared" ref="A105:A136" si="238">T105*N105</f>
        <v>0</v>
      </c>
      <c r="B105" s="2">
        <f t="shared" ref="B105:B136" si="239">U105*N105</f>
        <v>0</v>
      </c>
      <c r="C105" s="2">
        <f t="shared" ref="C105:C136" si="240">V105*N105</f>
        <v>0</v>
      </c>
      <c r="D105" s="2">
        <f t="shared" ref="D105:D136" si="241">W105*N105</f>
        <v>0</v>
      </c>
      <c r="E105" s="2">
        <f t="shared" ref="E105:E136" si="242">X105*N105</f>
        <v>0</v>
      </c>
      <c r="F105" s="2">
        <f t="shared" ref="F105:F136" si="243">Y105*N105</f>
        <v>0</v>
      </c>
      <c r="G105" s="2">
        <f t="shared" si="221"/>
        <v>0</v>
      </c>
      <c r="H105" s="242">
        <f t="shared" ref="H105:H113" si="244">N105</f>
        <v>1</v>
      </c>
      <c r="I105" s="242">
        <f t="shared" ref="I105:I113" si="245">N105</f>
        <v>1</v>
      </c>
      <c r="J105" s="242">
        <f t="shared" ref="J105:J113" si="246">N105</f>
        <v>1</v>
      </c>
      <c r="K105" s="242">
        <f t="shared" ref="K105:K113" si="247">N105</f>
        <v>1</v>
      </c>
      <c r="L105" s="242">
        <f t="shared" ref="L105:L113" si="248">N105</f>
        <v>1</v>
      </c>
      <c r="M105" s="242">
        <f t="shared" ref="M105:M113" si="249">N105</f>
        <v>1</v>
      </c>
      <c r="N105" s="242">
        <v>1</v>
      </c>
      <c r="O105" s="100" t="s">
        <v>8094</v>
      </c>
      <c r="P105" s="179">
        <f t="shared" si="229"/>
        <v>0</v>
      </c>
      <c r="Q105" s="4">
        <v>4</v>
      </c>
      <c r="R105" s="4">
        <v>1</v>
      </c>
      <c r="S105" s="179">
        <f t="shared" ref="S105:S113" si="250">P105-Q105</f>
        <v>-4</v>
      </c>
      <c r="AA105" s="2">
        <v>0</v>
      </c>
      <c r="AB105" s="2">
        <v>1</v>
      </c>
      <c r="AC105" s="2">
        <v>2</v>
      </c>
      <c r="AD105" s="2">
        <v>2</v>
      </c>
      <c r="AE105" s="2">
        <v>0</v>
      </c>
      <c r="AF105" s="2">
        <v>1</v>
      </c>
      <c r="AG105" s="3">
        <v>0</v>
      </c>
      <c r="AH105" s="2">
        <v>0</v>
      </c>
      <c r="AI105" s="2">
        <v>0</v>
      </c>
      <c r="AJ105" s="2">
        <v>0</v>
      </c>
      <c r="AK105" s="2">
        <v>0</v>
      </c>
      <c r="AL105" s="2">
        <v>1</v>
      </c>
      <c r="AM105" s="2">
        <v>1</v>
      </c>
      <c r="AN105" s="3">
        <v>1</v>
      </c>
      <c r="AO105" s="2">
        <v>0</v>
      </c>
      <c r="AP105" s="2">
        <v>0</v>
      </c>
      <c r="AQ105" s="2">
        <v>0</v>
      </c>
      <c r="AR105" s="2">
        <v>0</v>
      </c>
      <c r="AS105" s="2">
        <v>0</v>
      </c>
      <c r="AT105" s="2">
        <v>0</v>
      </c>
      <c r="AU105" s="3">
        <v>0</v>
      </c>
      <c r="AV105" s="2">
        <v>1</v>
      </c>
      <c r="AW105" s="2">
        <v>3</v>
      </c>
      <c r="AX105" s="2">
        <v>1</v>
      </c>
      <c r="AY105" s="2">
        <v>0</v>
      </c>
      <c r="AZ105" s="2">
        <v>0</v>
      </c>
      <c r="BA105" s="2">
        <v>0</v>
      </c>
      <c r="BB105" s="3">
        <v>0</v>
      </c>
      <c r="BC105" s="2">
        <v>2</v>
      </c>
      <c r="BD105" s="2">
        <v>2</v>
      </c>
      <c r="BE105" s="2">
        <v>0</v>
      </c>
      <c r="BF105" s="2">
        <v>0</v>
      </c>
      <c r="BG105" s="2">
        <v>0</v>
      </c>
      <c r="BH105" s="2">
        <v>0</v>
      </c>
      <c r="BI105" s="3">
        <v>0</v>
      </c>
      <c r="BJ105" s="2">
        <v>1</v>
      </c>
      <c r="BK105" s="2">
        <v>1</v>
      </c>
      <c r="BL105" s="2">
        <v>1</v>
      </c>
      <c r="BM105" s="2">
        <v>0</v>
      </c>
      <c r="BN105" s="2">
        <v>0</v>
      </c>
      <c r="BO105" s="2">
        <v>0</v>
      </c>
      <c r="BP105" s="3">
        <v>0</v>
      </c>
      <c r="BQ105" s="2">
        <v>4.3</v>
      </c>
      <c r="BR105" s="2">
        <v>6.4</v>
      </c>
      <c r="BS105" s="2">
        <v>4.4000000000000004</v>
      </c>
      <c r="BT105" s="2">
        <v>0</v>
      </c>
      <c r="BU105" s="2">
        <v>0</v>
      </c>
      <c r="BV105" s="2">
        <v>0</v>
      </c>
      <c r="BW105" s="3">
        <v>0</v>
      </c>
      <c r="BX105" s="2">
        <v>0</v>
      </c>
      <c r="BY105" s="2">
        <v>0</v>
      </c>
      <c r="BZ105" s="2">
        <v>0</v>
      </c>
      <c r="CA105" s="2">
        <v>0</v>
      </c>
      <c r="CB105" s="2">
        <v>0</v>
      </c>
      <c r="CC105" s="2">
        <v>0</v>
      </c>
      <c r="CD105" s="3">
        <v>0</v>
      </c>
      <c r="CE105" s="2">
        <v>5</v>
      </c>
      <c r="CF105" s="2">
        <v>0</v>
      </c>
      <c r="CG105" s="2">
        <v>0</v>
      </c>
      <c r="CH105" s="2">
        <v>0</v>
      </c>
      <c r="CI105" s="2">
        <v>11.6</v>
      </c>
      <c r="CJ105" s="2">
        <v>0</v>
      </c>
      <c r="CK105" s="3">
        <v>0</v>
      </c>
      <c r="CL105" s="2">
        <v>0</v>
      </c>
      <c r="CM105" s="2">
        <v>0</v>
      </c>
      <c r="CN105" s="2">
        <v>0</v>
      </c>
      <c r="CO105" s="2">
        <v>0</v>
      </c>
      <c r="CP105" s="2">
        <v>0</v>
      </c>
      <c r="CQ105" s="2">
        <v>0</v>
      </c>
      <c r="CR105" s="3">
        <v>0</v>
      </c>
      <c r="CS105" s="2">
        <v>0</v>
      </c>
      <c r="CT105" s="2">
        <v>0</v>
      </c>
      <c r="CU105" s="2">
        <v>0</v>
      </c>
      <c r="CV105" s="2">
        <v>0</v>
      </c>
      <c r="CW105" s="2">
        <v>0</v>
      </c>
      <c r="CX105" s="2">
        <v>0</v>
      </c>
      <c r="CY105" s="3">
        <v>0</v>
      </c>
      <c r="CZ105" s="2">
        <v>6.4</v>
      </c>
      <c r="DA105" s="2">
        <v>6.5</v>
      </c>
      <c r="DB105" s="2">
        <v>6.7</v>
      </c>
      <c r="DC105" s="2">
        <v>0</v>
      </c>
      <c r="DD105" s="2">
        <v>0</v>
      </c>
      <c r="DE105" s="2">
        <v>0</v>
      </c>
      <c r="DF105" s="3">
        <v>0</v>
      </c>
      <c r="DG105" s="2">
        <v>0</v>
      </c>
      <c r="DH105" s="2">
        <v>0</v>
      </c>
      <c r="DI105" s="2">
        <v>0</v>
      </c>
      <c r="DJ105" s="2">
        <v>6</v>
      </c>
      <c r="DK105" s="2">
        <v>0</v>
      </c>
      <c r="DL105" s="2">
        <v>0</v>
      </c>
      <c r="DM105" s="3">
        <v>0</v>
      </c>
      <c r="DN105" s="2">
        <v>7</v>
      </c>
      <c r="DO105" s="2">
        <v>13</v>
      </c>
      <c r="DP105" s="2">
        <v>11.4</v>
      </c>
      <c r="DQ105" s="2">
        <v>15.1</v>
      </c>
      <c r="DR105" s="2">
        <v>13.5</v>
      </c>
      <c r="DS105" s="2">
        <v>8.1</v>
      </c>
      <c r="DT105" s="3">
        <v>7.5</v>
      </c>
      <c r="DU105" s="2">
        <v>13.600000000000001</v>
      </c>
      <c r="DV105" s="2">
        <v>0</v>
      </c>
      <c r="DW105" s="2">
        <v>0</v>
      </c>
      <c r="DX105" s="2">
        <v>0</v>
      </c>
      <c r="DY105" s="2">
        <v>0</v>
      </c>
      <c r="DZ105" s="2">
        <v>0</v>
      </c>
      <c r="EA105" s="3">
        <v>5.6</v>
      </c>
      <c r="EB105" s="2">
        <v>69</v>
      </c>
      <c r="EC105" s="2">
        <v>0</v>
      </c>
      <c r="ED105" s="2">
        <v>0</v>
      </c>
      <c r="EE105" s="2">
        <v>0</v>
      </c>
      <c r="EF105" s="2">
        <v>0</v>
      </c>
      <c r="EG105" s="2">
        <v>0</v>
      </c>
      <c r="EH105" s="3">
        <v>14</v>
      </c>
      <c r="EI105" s="2">
        <v>0</v>
      </c>
      <c r="EJ105" s="2">
        <v>0</v>
      </c>
      <c r="EK105" s="2">
        <v>0</v>
      </c>
      <c r="EL105" s="2">
        <v>0</v>
      </c>
      <c r="EM105" s="2">
        <v>0</v>
      </c>
      <c r="EN105" s="2">
        <v>76</v>
      </c>
      <c r="EO105" s="3">
        <v>0</v>
      </c>
      <c r="EP105" s="2">
        <v>72</v>
      </c>
      <c r="EQ105" s="2">
        <v>270</v>
      </c>
      <c r="ER105" s="2">
        <v>59</v>
      </c>
      <c r="ES105" s="2">
        <v>0</v>
      </c>
      <c r="ET105" s="2">
        <v>64</v>
      </c>
      <c r="EU105" s="2">
        <v>0</v>
      </c>
      <c r="EV105" s="3">
        <v>69</v>
      </c>
      <c r="EW105" s="2">
        <v>0</v>
      </c>
      <c r="EX105" s="2">
        <v>0</v>
      </c>
      <c r="EY105" s="2">
        <v>65</v>
      </c>
      <c r="EZ105" s="2">
        <v>0</v>
      </c>
      <c r="FA105" s="2">
        <v>0</v>
      </c>
      <c r="FB105" s="2">
        <v>0</v>
      </c>
      <c r="FC105" s="3">
        <v>0</v>
      </c>
      <c r="FD105" s="2">
        <v>0</v>
      </c>
      <c r="FE105" s="2">
        <v>0</v>
      </c>
      <c r="FF105" s="2">
        <v>0</v>
      </c>
      <c r="FG105" s="2">
        <v>0</v>
      </c>
      <c r="FH105" s="2">
        <v>0</v>
      </c>
      <c r="FI105" s="2">
        <v>0</v>
      </c>
      <c r="FJ105" s="3">
        <v>0</v>
      </c>
      <c r="FK105" s="2">
        <v>59</v>
      </c>
      <c r="FL105" s="2">
        <v>76</v>
      </c>
      <c r="FM105" s="2">
        <v>69</v>
      </c>
      <c r="FN105" s="2">
        <v>68</v>
      </c>
      <c r="FO105" s="2">
        <v>0</v>
      </c>
      <c r="FP105" s="2">
        <v>0</v>
      </c>
      <c r="FQ105" s="3">
        <v>0</v>
      </c>
      <c r="FR105" s="2">
        <v>71</v>
      </c>
      <c r="FS105" s="2">
        <v>90</v>
      </c>
      <c r="FT105" s="2">
        <v>80</v>
      </c>
      <c r="FU105" s="2">
        <v>0</v>
      </c>
      <c r="FV105" s="2">
        <v>77</v>
      </c>
      <c r="FW105" s="2">
        <v>0</v>
      </c>
      <c r="FX105" s="3">
        <v>0</v>
      </c>
      <c r="FY105" s="2">
        <v>84</v>
      </c>
      <c r="FZ105" s="2">
        <v>156</v>
      </c>
      <c r="GA105" s="2">
        <v>80</v>
      </c>
      <c r="GB105" s="2">
        <v>0</v>
      </c>
      <c r="GC105" s="2">
        <v>57</v>
      </c>
      <c r="GD105" s="2">
        <v>68</v>
      </c>
      <c r="GE105" s="3">
        <v>0</v>
      </c>
      <c r="GF105" s="2">
        <v>62</v>
      </c>
      <c r="GG105" s="2">
        <v>73</v>
      </c>
      <c r="GH105" s="2">
        <v>0</v>
      </c>
      <c r="GI105" s="2">
        <v>0</v>
      </c>
      <c r="GJ105" s="2">
        <v>0</v>
      </c>
      <c r="GK105" s="2">
        <v>0</v>
      </c>
      <c r="GL105" s="3">
        <v>0</v>
      </c>
      <c r="GM105" s="2">
        <v>82</v>
      </c>
      <c r="GN105" s="2">
        <v>77</v>
      </c>
      <c r="GO105" s="2">
        <v>76</v>
      </c>
      <c r="GP105" s="2">
        <v>0</v>
      </c>
      <c r="GQ105" s="2">
        <v>80</v>
      </c>
      <c r="GR105" s="2">
        <v>0</v>
      </c>
      <c r="GS105" s="3">
        <v>0</v>
      </c>
      <c r="GT105" s="2">
        <v>72</v>
      </c>
      <c r="GU105" s="2">
        <v>66</v>
      </c>
      <c r="GV105" s="2">
        <v>70</v>
      </c>
      <c r="GW105" s="2">
        <v>0</v>
      </c>
      <c r="GX105" s="2">
        <v>70</v>
      </c>
      <c r="GY105" s="2">
        <v>0</v>
      </c>
      <c r="GZ105" s="3">
        <v>0</v>
      </c>
      <c r="HA105" s="2">
        <v>0</v>
      </c>
      <c r="HB105" s="2">
        <v>66</v>
      </c>
      <c r="HC105" s="2">
        <v>0</v>
      </c>
      <c r="HD105" s="2">
        <v>0</v>
      </c>
      <c r="HE105" s="2">
        <v>0</v>
      </c>
      <c r="HF105" s="2">
        <v>0</v>
      </c>
      <c r="HG105" s="2">
        <v>0</v>
      </c>
      <c r="HH105" s="2">
        <v>0</v>
      </c>
      <c r="HI105" s="2">
        <v>80</v>
      </c>
      <c r="HJ105" s="2">
        <v>0</v>
      </c>
      <c r="HK105" s="2">
        <v>0</v>
      </c>
      <c r="HL105" s="2">
        <v>0</v>
      </c>
      <c r="HM105" s="2">
        <v>0</v>
      </c>
      <c r="HN105" s="2">
        <v>0</v>
      </c>
      <c r="HO105" s="91">
        <v>0</v>
      </c>
      <c r="HP105" s="2">
        <v>64</v>
      </c>
      <c r="HQ105" s="2">
        <v>0</v>
      </c>
      <c r="HR105" s="2">
        <v>0</v>
      </c>
      <c r="HS105" s="2">
        <v>0</v>
      </c>
      <c r="HT105" s="2">
        <v>0</v>
      </c>
      <c r="HU105" s="3">
        <v>0</v>
      </c>
    </row>
    <row r="106" spans="1:229">
      <c r="A106" s="2">
        <f>T106*N106</f>
        <v>0</v>
      </c>
      <c r="B106" s="2">
        <f>U106*N106</f>
        <v>0</v>
      </c>
      <c r="C106" s="2">
        <f>V106*N106</f>
        <v>0</v>
      </c>
      <c r="D106" s="2">
        <f>W106*N106</f>
        <v>0</v>
      </c>
      <c r="E106" s="2">
        <f>X106*N106</f>
        <v>0</v>
      </c>
      <c r="F106" s="2">
        <f>Y106*N106</f>
        <v>0</v>
      </c>
      <c r="G106" s="2">
        <f>Z106*N106</f>
        <v>0</v>
      </c>
      <c r="H106" s="242">
        <f>N106</f>
        <v>1</v>
      </c>
      <c r="I106" s="242">
        <f>N106</f>
        <v>1</v>
      </c>
      <c r="J106" s="242">
        <f>N106</f>
        <v>1</v>
      </c>
      <c r="K106" s="242">
        <f>N106</f>
        <v>1</v>
      </c>
      <c r="L106" s="242">
        <f>N106</f>
        <v>1</v>
      </c>
      <c r="M106" s="242">
        <f>N106</f>
        <v>1</v>
      </c>
      <c r="N106" s="242">
        <v>1</v>
      </c>
      <c r="O106" s="100" t="s">
        <v>7639</v>
      </c>
      <c r="P106" s="179">
        <f>(SUM(T106:Z106))</f>
        <v>0</v>
      </c>
      <c r="Q106" s="4">
        <v>5</v>
      </c>
      <c r="R106" s="4">
        <v>1</v>
      </c>
      <c r="S106" s="179">
        <f>P106-Q106</f>
        <v>-5</v>
      </c>
      <c r="AA106" s="2">
        <v>0</v>
      </c>
      <c r="AB106" s="2">
        <v>0</v>
      </c>
      <c r="AC106" s="2">
        <v>0</v>
      </c>
      <c r="AD106" s="2">
        <v>0</v>
      </c>
      <c r="AE106" s="2">
        <v>0</v>
      </c>
      <c r="AF106" s="2">
        <v>0</v>
      </c>
      <c r="AG106" s="3">
        <v>0</v>
      </c>
      <c r="AH106" s="2">
        <v>0</v>
      </c>
      <c r="AI106" s="2">
        <v>0</v>
      </c>
      <c r="AJ106" s="2">
        <v>0</v>
      </c>
      <c r="AK106" s="2">
        <v>0</v>
      </c>
      <c r="AL106" s="2">
        <v>0</v>
      </c>
      <c r="AM106" s="2">
        <v>0</v>
      </c>
      <c r="AN106" s="3">
        <v>0</v>
      </c>
      <c r="AO106" s="2">
        <v>0</v>
      </c>
      <c r="AP106" s="2">
        <v>0</v>
      </c>
      <c r="AQ106" s="2">
        <v>0</v>
      </c>
      <c r="AR106" s="2">
        <v>0</v>
      </c>
      <c r="AS106" s="2">
        <v>0</v>
      </c>
      <c r="AT106" s="2">
        <v>0</v>
      </c>
      <c r="AU106" s="3">
        <v>0</v>
      </c>
      <c r="AV106" s="2">
        <v>0</v>
      </c>
      <c r="AW106" s="2">
        <v>0</v>
      </c>
      <c r="AX106" s="2">
        <v>0</v>
      </c>
      <c r="AY106" s="2">
        <v>0</v>
      </c>
      <c r="AZ106" s="2">
        <v>0</v>
      </c>
      <c r="BA106" s="2">
        <v>0</v>
      </c>
      <c r="BB106" s="3">
        <v>0</v>
      </c>
      <c r="BC106" s="2">
        <v>0</v>
      </c>
      <c r="BD106" s="2">
        <v>0</v>
      </c>
      <c r="BE106" s="2">
        <v>0</v>
      </c>
      <c r="BF106" s="2">
        <v>5</v>
      </c>
      <c r="BG106" s="2">
        <v>0</v>
      </c>
      <c r="BH106" s="2">
        <v>0</v>
      </c>
      <c r="BI106" s="3">
        <v>0</v>
      </c>
      <c r="BJ106" s="2">
        <v>0</v>
      </c>
      <c r="BK106" s="2">
        <v>0</v>
      </c>
      <c r="BL106" s="2">
        <v>0</v>
      </c>
      <c r="BM106" s="2">
        <v>0</v>
      </c>
      <c r="BN106" s="2">
        <v>0</v>
      </c>
      <c r="BO106" s="2">
        <v>0</v>
      </c>
      <c r="BP106" s="3">
        <v>0</v>
      </c>
      <c r="BQ106" s="2">
        <v>0</v>
      </c>
      <c r="BR106" s="2">
        <v>0</v>
      </c>
      <c r="BS106" s="2">
        <v>0</v>
      </c>
      <c r="BT106" s="2">
        <v>0</v>
      </c>
      <c r="BU106" s="2">
        <v>0</v>
      </c>
      <c r="BV106" s="2">
        <v>0</v>
      </c>
      <c r="BW106" s="3">
        <v>0</v>
      </c>
      <c r="BX106" s="2">
        <v>0</v>
      </c>
      <c r="BY106" s="2">
        <v>0</v>
      </c>
      <c r="BZ106" s="2">
        <v>0</v>
      </c>
      <c r="CA106" s="2">
        <v>0</v>
      </c>
      <c r="CB106" s="2">
        <v>0</v>
      </c>
      <c r="CC106" s="2">
        <v>0</v>
      </c>
      <c r="CD106" s="3">
        <v>0</v>
      </c>
      <c r="CE106" s="2">
        <v>0</v>
      </c>
      <c r="CF106" s="2">
        <v>0</v>
      </c>
      <c r="CG106" s="2">
        <v>0</v>
      </c>
      <c r="CH106" s="2">
        <v>1</v>
      </c>
      <c r="CI106" s="2">
        <v>1</v>
      </c>
      <c r="CJ106" s="2">
        <v>0</v>
      </c>
      <c r="CK106" s="3">
        <v>0</v>
      </c>
      <c r="CL106" s="2">
        <v>0</v>
      </c>
      <c r="CM106" s="2">
        <v>0</v>
      </c>
      <c r="CN106" s="2">
        <v>0</v>
      </c>
      <c r="CO106" s="2">
        <v>0</v>
      </c>
      <c r="CP106" s="2">
        <v>0</v>
      </c>
      <c r="CQ106" s="2">
        <v>0</v>
      </c>
      <c r="CR106" s="3">
        <v>0</v>
      </c>
      <c r="CS106" s="2">
        <v>0</v>
      </c>
      <c r="CT106" s="2">
        <v>0</v>
      </c>
      <c r="CU106" s="2">
        <v>0</v>
      </c>
      <c r="CV106" s="2">
        <v>0</v>
      </c>
      <c r="CW106" s="2">
        <v>1</v>
      </c>
      <c r="CX106" s="2">
        <v>1</v>
      </c>
      <c r="CY106" s="3">
        <v>0</v>
      </c>
      <c r="CZ106" s="2">
        <v>0</v>
      </c>
      <c r="DA106" s="2">
        <v>0</v>
      </c>
      <c r="DB106" s="2">
        <v>0</v>
      </c>
      <c r="DC106" s="2">
        <v>0</v>
      </c>
      <c r="DD106" s="2">
        <v>0</v>
      </c>
      <c r="DE106" s="2">
        <v>0</v>
      </c>
      <c r="DF106" s="3">
        <v>0</v>
      </c>
      <c r="DG106" s="2">
        <v>0</v>
      </c>
      <c r="DH106" s="2">
        <v>0</v>
      </c>
      <c r="DI106" s="2">
        <v>0</v>
      </c>
      <c r="DJ106" s="2">
        <v>0</v>
      </c>
      <c r="DK106" s="2">
        <v>0</v>
      </c>
      <c r="DL106" s="2">
        <v>0</v>
      </c>
      <c r="DM106" s="3">
        <v>0</v>
      </c>
      <c r="DN106" s="2">
        <v>0</v>
      </c>
      <c r="DO106" s="2">
        <v>0</v>
      </c>
      <c r="DP106" s="2">
        <v>0</v>
      </c>
      <c r="DQ106" s="2">
        <v>0</v>
      </c>
      <c r="DR106" s="2">
        <v>0</v>
      </c>
      <c r="DS106" s="2">
        <v>1</v>
      </c>
      <c r="DT106" s="3">
        <v>1</v>
      </c>
      <c r="DU106" s="2">
        <v>0</v>
      </c>
      <c r="DV106" s="2">
        <v>0</v>
      </c>
      <c r="DW106" s="2">
        <v>0</v>
      </c>
      <c r="DX106" s="2">
        <v>0</v>
      </c>
      <c r="DY106" s="2">
        <v>1</v>
      </c>
      <c r="DZ106" s="2">
        <v>1</v>
      </c>
      <c r="EA106" s="3">
        <v>0</v>
      </c>
      <c r="EB106" s="2">
        <v>0</v>
      </c>
      <c r="EC106" s="2">
        <v>0</v>
      </c>
      <c r="ED106" s="2">
        <v>0</v>
      </c>
      <c r="EE106" s="2">
        <v>0</v>
      </c>
      <c r="EF106" s="2">
        <v>0</v>
      </c>
      <c r="EG106" s="2">
        <v>0</v>
      </c>
      <c r="EH106" s="3">
        <v>4</v>
      </c>
      <c r="EI106" s="2">
        <v>0</v>
      </c>
      <c r="EJ106" s="2">
        <v>0</v>
      </c>
      <c r="EK106" s="2">
        <v>0</v>
      </c>
      <c r="EL106" s="2">
        <v>0</v>
      </c>
      <c r="EM106" s="2">
        <v>0</v>
      </c>
      <c r="EN106" s="2">
        <v>0</v>
      </c>
      <c r="EO106" s="3">
        <v>5</v>
      </c>
      <c r="EP106" s="2">
        <v>0</v>
      </c>
      <c r="EQ106" s="2">
        <v>0</v>
      </c>
      <c r="ER106" s="2">
        <v>0</v>
      </c>
      <c r="ES106" s="2">
        <v>0</v>
      </c>
      <c r="ET106" s="2">
        <v>0</v>
      </c>
      <c r="EU106" s="2">
        <v>0</v>
      </c>
      <c r="EV106" s="3">
        <v>0</v>
      </c>
      <c r="EW106" s="2">
        <v>0</v>
      </c>
      <c r="EX106" s="2">
        <v>0</v>
      </c>
      <c r="EY106" s="2">
        <v>0</v>
      </c>
      <c r="EZ106" s="2">
        <v>0</v>
      </c>
      <c r="FA106" s="2">
        <v>0</v>
      </c>
      <c r="FB106" s="2">
        <v>0</v>
      </c>
      <c r="FC106" s="3">
        <v>0</v>
      </c>
      <c r="FD106" s="2">
        <v>0</v>
      </c>
      <c r="FE106" s="2">
        <v>0</v>
      </c>
      <c r="FF106" s="2">
        <v>0</v>
      </c>
      <c r="FG106" s="2">
        <v>0</v>
      </c>
      <c r="FH106" s="2">
        <v>0</v>
      </c>
      <c r="FI106" s="2">
        <v>6</v>
      </c>
      <c r="FJ106" s="3">
        <v>4</v>
      </c>
      <c r="FK106" s="2">
        <v>0</v>
      </c>
      <c r="FL106" s="2">
        <v>0</v>
      </c>
      <c r="FM106" s="2">
        <v>0</v>
      </c>
      <c r="FN106" s="2">
        <v>0</v>
      </c>
      <c r="FO106" s="2">
        <v>0</v>
      </c>
      <c r="FP106" s="2">
        <v>0</v>
      </c>
      <c r="FQ106" s="3">
        <v>6</v>
      </c>
      <c r="FR106" s="2">
        <v>0</v>
      </c>
      <c r="FS106" s="2">
        <v>0</v>
      </c>
      <c r="FT106" s="2">
        <v>0</v>
      </c>
      <c r="FU106" s="2">
        <v>0</v>
      </c>
      <c r="FV106" s="2">
        <v>0</v>
      </c>
      <c r="FW106" s="2">
        <v>0</v>
      </c>
      <c r="FX106" s="3">
        <v>0</v>
      </c>
      <c r="FY106" s="2">
        <v>0</v>
      </c>
      <c r="FZ106" s="2">
        <v>0</v>
      </c>
      <c r="GA106" s="2">
        <v>0</v>
      </c>
      <c r="GB106" s="2">
        <v>0</v>
      </c>
      <c r="GC106" s="2">
        <v>0</v>
      </c>
      <c r="GD106" s="2">
        <v>0</v>
      </c>
      <c r="GE106" s="3">
        <v>0</v>
      </c>
      <c r="GF106" s="2">
        <v>0</v>
      </c>
      <c r="GG106" s="2">
        <v>0</v>
      </c>
      <c r="GH106" s="2">
        <v>0</v>
      </c>
      <c r="GI106" s="2">
        <v>0</v>
      </c>
      <c r="GJ106" s="2">
        <v>2</v>
      </c>
      <c r="GK106" s="2">
        <v>7</v>
      </c>
      <c r="GL106" s="3">
        <v>6</v>
      </c>
      <c r="GM106" s="2">
        <v>0</v>
      </c>
      <c r="GN106" s="2">
        <v>0</v>
      </c>
      <c r="GO106" s="2">
        <v>0</v>
      </c>
      <c r="GP106" s="2">
        <v>0</v>
      </c>
      <c r="GQ106" s="2">
        <v>0</v>
      </c>
      <c r="GR106" s="2">
        <v>0</v>
      </c>
      <c r="GS106" s="3">
        <v>0</v>
      </c>
      <c r="GT106" s="2">
        <v>0</v>
      </c>
      <c r="GU106" s="2">
        <v>0</v>
      </c>
      <c r="GV106" s="2">
        <v>0</v>
      </c>
      <c r="GW106" s="2">
        <v>0</v>
      </c>
      <c r="GX106" s="2">
        <v>0</v>
      </c>
      <c r="GY106" s="2">
        <v>0</v>
      </c>
      <c r="GZ106" s="3">
        <v>0</v>
      </c>
      <c r="HA106" s="2">
        <v>0</v>
      </c>
      <c r="HB106" s="2">
        <v>0</v>
      </c>
      <c r="HC106" s="2">
        <v>0</v>
      </c>
      <c r="HD106" s="2">
        <v>0</v>
      </c>
      <c r="HE106" s="2">
        <v>0</v>
      </c>
      <c r="HF106" s="2">
        <v>0</v>
      </c>
      <c r="HG106" s="2">
        <v>0</v>
      </c>
      <c r="HH106" s="2">
        <v>0</v>
      </c>
      <c r="HI106" s="2">
        <v>0</v>
      </c>
      <c r="HJ106" s="2">
        <v>0</v>
      </c>
      <c r="HK106" s="2">
        <v>0</v>
      </c>
      <c r="HL106" s="2">
        <v>0</v>
      </c>
      <c r="HM106" s="2">
        <v>0</v>
      </c>
      <c r="HN106" s="2">
        <v>0</v>
      </c>
      <c r="HO106" s="91">
        <v>0</v>
      </c>
      <c r="HP106" s="2">
        <v>0</v>
      </c>
      <c r="HQ106" s="2">
        <v>0</v>
      </c>
      <c r="HR106" s="2">
        <v>0</v>
      </c>
      <c r="HS106" s="2">
        <v>0</v>
      </c>
      <c r="HT106" s="2">
        <v>0</v>
      </c>
      <c r="HU106" s="3">
        <v>0</v>
      </c>
    </row>
    <row r="107" spans="1:229">
      <c r="A107" s="2">
        <f t="shared" si="238"/>
        <v>0</v>
      </c>
      <c r="B107" s="2">
        <f t="shared" si="239"/>
        <v>0</v>
      </c>
      <c r="C107" s="2">
        <f t="shared" si="240"/>
        <v>0</v>
      </c>
      <c r="D107" s="2">
        <f t="shared" si="241"/>
        <v>0</v>
      </c>
      <c r="E107" s="2">
        <f t="shared" si="242"/>
        <v>0</v>
      </c>
      <c r="F107" s="2">
        <f t="shared" si="243"/>
        <v>0</v>
      </c>
      <c r="G107" s="2">
        <f t="shared" si="221"/>
        <v>0</v>
      </c>
      <c r="H107" s="242">
        <f t="shared" si="244"/>
        <v>1</v>
      </c>
      <c r="I107" s="242">
        <f t="shared" si="245"/>
        <v>1</v>
      </c>
      <c r="J107" s="242">
        <f t="shared" si="246"/>
        <v>1</v>
      </c>
      <c r="K107" s="242">
        <f t="shared" si="247"/>
        <v>1</v>
      </c>
      <c r="L107" s="242">
        <f t="shared" si="248"/>
        <v>1</v>
      </c>
      <c r="M107" s="242">
        <f t="shared" si="249"/>
        <v>1</v>
      </c>
      <c r="N107" s="242">
        <v>1</v>
      </c>
      <c r="O107" s="100" t="s">
        <v>8047</v>
      </c>
      <c r="P107" s="179">
        <f t="shared" si="229"/>
        <v>0</v>
      </c>
      <c r="Q107" s="4">
        <v>1</v>
      </c>
      <c r="R107" s="4">
        <v>1</v>
      </c>
      <c r="S107" s="179">
        <f t="shared" si="250"/>
        <v>-1</v>
      </c>
      <c r="AA107" s="2">
        <v>0</v>
      </c>
      <c r="AB107" s="2">
        <v>0</v>
      </c>
      <c r="AC107" s="2">
        <v>0</v>
      </c>
      <c r="AD107" s="2">
        <v>0</v>
      </c>
      <c r="AE107" s="2">
        <v>0</v>
      </c>
      <c r="AF107" s="2">
        <v>0</v>
      </c>
      <c r="AG107" s="3">
        <v>0</v>
      </c>
      <c r="AH107" s="2">
        <v>0</v>
      </c>
      <c r="AI107" s="2">
        <v>0</v>
      </c>
      <c r="AJ107" s="2">
        <v>0</v>
      </c>
      <c r="AK107" s="2">
        <v>0</v>
      </c>
      <c r="AL107" s="2">
        <v>0</v>
      </c>
      <c r="AM107" s="2">
        <v>1</v>
      </c>
      <c r="AN107" s="3">
        <v>0</v>
      </c>
      <c r="AO107" s="2">
        <v>0</v>
      </c>
      <c r="AP107" s="2">
        <v>0</v>
      </c>
      <c r="AQ107" s="2">
        <v>0</v>
      </c>
      <c r="AR107" s="2">
        <v>0</v>
      </c>
      <c r="AS107" s="2">
        <v>0</v>
      </c>
      <c r="AT107" s="2">
        <v>0</v>
      </c>
      <c r="AU107" s="3">
        <v>0</v>
      </c>
      <c r="AV107" s="2">
        <v>0</v>
      </c>
      <c r="AW107" s="2">
        <v>0</v>
      </c>
      <c r="AX107" s="2">
        <v>1</v>
      </c>
      <c r="AY107" s="2">
        <v>0</v>
      </c>
      <c r="AZ107" s="2">
        <v>0</v>
      </c>
      <c r="BA107" s="2">
        <v>0</v>
      </c>
      <c r="BB107" s="3">
        <v>0</v>
      </c>
      <c r="BC107" s="2">
        <v>0</v>
      </c>
      <c r="BD107" s="2">
        <v>0</v>
      </c>
      <c r="BE107" s="2">
        <v>0</v>
      </c>
      <c r="BF107" s="2">
        <v>0</v>
      </c>
      <c r="BG107" s="2">
        <v>0</v>
      </c>
      <c r="BH107" s="2">
        <v>0</v>
      </c>
      <c r="BI107" s="3">
        <v>0</v>
      </c>
      <c r="BJ107" s="2">
        <v>0</v>
      </c>
      <c r="BK107" s="2">
        <v>0</v>
      </c>
      <c r="BL107" s="2">
        <v>1</v>
      </c>
      <c r="BM107" s="2">
        <v>0</v>
      </c>
      <c r="BN107" s="2">
        <v>0</v>
      </c>
      <c r="BO107" s="2">
        <v>0</v>
      </c>
      <c r="BP107" s="3">
        <v>0</v>
      </c>
      <c r="BQ107" s="2">
        <v>0</v>
      </c>
      <c r="BR107" s="2">
        <v>0</v>
      </c>
      <c r="BS107" s="2">
        <v>6.4</v>
      </c>
      <c r="BT107" s="2">
        <v>0</v>
      </c>
      <c r="BU107" s="2">
        <v>0</v>
      </c>
      <c r="BV107" s="2">
        <v>0</v>
      </c>
      <c r="BW107" s="3">
        <v>0</v>
      </c>
      <c r="BX107" s="2">
        <v>0</v>
      </c>
      <c r="BY107" s="2">
        <v>0</v>
      </c>
      <c r="BZ107" s="2">
        <v>0</v>
      </c>
      <c r="CA107" s="2">
        <v>0</v>
      </c>
      <c r="CB107" s="2">
        <v>0</v>
      </c>
      <c r="CC107" s="2">
        <v>0</v>
      </c>
      <c r="CD107" s="3">
        <v>0</v>
      </c>
      <c r="CE107" s="2">
        <v>0</v>
      </c>
      <c r="CF107" s="2">
        <v>0</v>
      </c>
      <c r="CG107" s="2">
        <v>0</v>
      </c>
      <c r="CH107" s="2">
        <v>0</v>
      </c>
      <c r="CI107" s="2">
        <v>0</v>
      </c>
      <c r="CJ107" s="2">
        <v>0</v>
      </c>
      <c r="CK107" s="3">
        <v>0</v>
      </c>
      <c r="CL107" s="2">
        <v>0</v>
      </c>
      <c r="CM107" s="2">
        <v>0</v>
      </c>
      <c r="CN107" s="2">
        <v>0</v>
      </c>
      <c r="CO107" s="2">
        <v>0</v>
      </c>
      <c r="CP107" s="2">
        <v>0</v>
      </c>
      <c r="CQ107" s="2">
        <v>0</v>
      </c>
      <c r="CR107" s="3">
        <v>0</v>
      </c>
      <c r="CS107" s="2">
        <v>1</v>
      </c>
      <c r="CT107" s="2">
        <v>0</v>
      </c>
      <c r="CU107" s="2">
        <v>0</v>
      </c>
      <c r="CV107" s="2">
        <v>0</v>
      </c>
      <c r="CW107" s="2">
        <v>0</v>
      </c>
      <c r="CX107" s="2">
        <v>0</v>
      </c>
      <c r="CY107" s="3">
        <v>0</v>
      </c>
      <c r="CZ107" s="2">
        <v>0</v>
      </c>
      <c r="DA107" s="2">
        <v>0</v>
      </c>
      <c r="DB107" s="2">
        <v>0</v>
      </c>
      <c r="DC107" s="2">
        <v>0</v>
      </c>
      <c r="DD107" s="2">
        <v>0</v>
      </c>
      <c r="DE107" s="2">
        <v>0</v>
      </c>
      <c r="DF107" s="3">
        <v>0</v>
      </c>
      <c r="DG107" s="2">
        <v>0</v>
      </c>
      <c r="DH107" s="2">
        <v>0</v>
      </c>
      <c r="DI107" s="2">
        <v>0</v>
      </c>
      <c r="DJ107" s="2">
        <v>0</v>
      </c>
      <c r="DK107" s="2">
        <v>0</v>
      </c>
      <c r="DL107" s="2">
        <v>0</v>
      </c>
      <c r="DM107" s="3">
        <v>0</v>
      </c>
      <c r="DN107" s="2">
        <v>0</v>
      </c>
      <c r="DO107" s="2">
        <v>0</v>
      </c>
      <c r="DP107" s="2">
        <v>1</v>
      </c>
      <c r="DQ107" s="2">
        <v>0</v>
      </c>
      <c r="DR107" s="2">
        <v>0</v>
      </c>
      <c r="DS107" s="2">
        <v>0</v>
      </c>
      <c r="DT107" s="3">
        <v>0</v>
      </c>
      <c r="DU107" s="2">
        <v>0</v>
      </c>
      <c r="DV107" s="2">
        <v>0</v>
      </c>
      <c r="DW107" s="2">
        <v>0</v>
      </c>
      <c r="DX107" s="2">
        <v>0</v>
      </c>
      <c r="DY107" s="2">
        <v>0</v>
      </c>
      <c r="DZ107" s="2">
        <v>0</v>
      </c>
      <c r="EA107" s="3">
        <v>0</v>
      </c>
      <c r="EB107" s="2">
        <v>0</v>
      </c>
      <c r="EC107" s="2">
        <v>0</v>
      </c>
      <c r="ED107" s="2">
        <v>0</v>
      </c>
      <c r="EE107" s="2">
        <v>0</v>
      </c>
      <c r="EF107" s="2">
        <v>0</v>
      </c>
      <c r="EG107" s="2">
        <v>0</v>
      </c>
      <c r="EH107" s="3">
        <v>0</v>
      </c>
      <c r="EI107" s="2">
        <v>0</v>
      </c>
      <c r="EJ107" s="2">
        <v>0</v>
      </c>
      <c r="EK107" s="2">
        <v>0</v>
      </c>
      <c r="EL107" s="2">
        <v>0</v>
      </c>
      <c r="EM107" s="2">
        <v>0</v>
      </c>
      <c r="EN107" s="2">
        <v>0</v>
      </c>
      <c r="EO107" s="3">
        <v>0</v>
      </c>
      <c r="EP107" s="2">
        <v>0</v>
      </c>
      <c r="EQ107" s="2">
        <v>0</v>
      </c>
      <c r="ER107" s="2">
        <v>0</v>
      </c>
      <c r="ES107" s="2">
        <v>0</v>
      </c>
      <c r="ET107" s="2">
        <v>0</v>
      </c>
      <c r="EU107" s="2">
        <v>0</v>
      </c>
      <c r="EV107" s="3">
        <v>0</v>
      </c>
      <c r="EW107" s="2">
        <v>0</v>
      </c>
      <c r="EX107" s="2">
        <v>0</v>
      </c>
      <c r="EY107" s="2">
        <v>0</v>
      </c>
      <c r="EZ107" s="2">
        <v>0</v>
      </c>
      <c r="FA107" s="2">
        <v>0</v>
      </c>
      <c r="FB107" s="2">
        <v>0</v>
      </c>
      <c r="FC107" s="3">
        <v>0</v>
      </c>
      <c r="FD107" s="2">
        <v>0</v>
      </c>
      <c r="FE107" s="2">
        <v>0</v>
      </c>
      <c r="FF107" s="2">
        <v>0</v>
      </c>
      <c r="FG107" s="2">
        <v>0</v>
      </c>
      <c r="FH107" s="2">
        <v>0</v>
      </c>
      <c r="FI107" s="2">
        <v>0</v>
      </c>
      <c r="FJ107" s="3">
        <v>0</v>
      </c>
      <c r="FK107" s="2">
        <v>0</v>
      </c>
      <c r="FL107" s="2">
        <v>0</v>
      </c>
      <c r="FM107" s="2">
        <v>0</v>
      </c>
      <c r="FN107" s="2">
        <v>0</v>
      </c>
      <c r="FO107" s="2">
        <v>0</v>
      </c>
      <c r="FP107" s="2">
        <v>0</v>
      </c>
      <c r="FQ107" s="3">
        <v>0</v>
      </c>
      <c r="FR107" s="2">
        <v>0</v>
      </c>
      <c r="FS107" s="2">
        <v>0</v>
      </c>
      <c r="FT107" s="2">
        <v>0</v>
      </c>
      <c r="FU107" s="2">
        <v>0</v>
      </c>
      <c r="FV107" s="2">
        <v>0</v>
      </c>
      <c r="FW107" s="2">
        <v>0</v>
      </c>
      <c r="FX107" s="3">
        <v>0</v>
      </c>
      <c r="FY107" s="2">
        <v>0</v>
      </c>
      <c r="FZ107" s="2">
        <v>0</v>
      </c>
      <c r="GA107" s="2">
        <v>0</v>
      </c>
      <c r="GB107" s="2">
        <v>0</v>
      </c>
      <c r="GC107" s="2">
        <v>0</v>
      </c>
      <c r="GD107" s="2">
        <v>0</v>
      </c>
      <c r="GE107" s="3">
        <v>0</v>
      </c>
      <c r="GF107" s="2">
        <v>0</v>
      </c>
      <c r="GG107" s="2">
        <v>0</v>
      </c>
      <c r="GH107" s="2">
        <v>0</v>
      </c>
      <c r="GI107" s="2">
        <v>0</v>
      </c>
      <c r="GJ107" s="2">
        <v>0</v>
      </c>
      <c r="GK107" s="2">
        <v>0</v>
      </c>
      <c r="GL107" s="3">
        <v>0</v>
      </c>
      <c r="GM107" s="2">
        <v>0</v>
      </c>
      <c r="GN107" s="2">
        <v>0</v>
      </c>
      <c r="GO107" s="2">
        <v>0</v>
      </c>
      <c r="GP107" s="2">
        <v>0</v>
      </c>
      <c r="GQ107" s="2">
        <v>0</v>
      </c>
      <c r="GR107" s="2">
        <v>0</v>
      </c>
      <c r="GS107" s="3">
        <v>0</v>
      </c>
      <c r="GT107" s="2">
        <v>0</v>
      </c>
      <c r="GU107" s="2">
        <v>0</v>
      </c>
      <c r="GV107" s="2">
        <v>0</v>
      </c>
      <c r="GW107" s="2">
        <v>0</v>
      </c>
      <c r="GX107" s="2">
        <v>0</v>
      </c>
      <c r="GY107" s="2">
        <v>0</v>
      </c>
      <c r="GZ107" s="3">
        <v>0</v>
      </c>
      <c r="HA107" s="2">
        <v>0</v>
      </c>
      <c r="HB107" s="2">
        <v>0</v>
      </c>
      <c r="HC107" s="2">
        <v>0</v>
      </c>
      <c r="HD107" s="2">
        <v>0</v>
      </c>
      <c r="HE107" s="2">
        <v>0</v>
      </c>
      <c r="HF107" s="2">
        <v>0</v>
      </c>
      <c r="HG107" s="2">
        <v>0</v>
      </c>
      <c r="HH107" s="2">
        <v>0</v>
      </c>
      <c r="HI107" s="2">
        <v>0</v>
      </c>
      <c r="HJ107" s="2">
        <v>0</v>
      </c>
      <c r="HK107" s="2">
        <v>0</v>
      </c>
      <c r="HL107" s="2">
        <v>0</v>
      </c>
      <c r="HM107" s="2">
        <v>0</v>
      </c>
      <c r="HN107" s="2">
        <v>0</v>
      </c>
      <c r="HO107" s="91">
        <v>0</v>
      </c>
      <c r="HP107" s="2">
        <v>0</v>
      </c>
      <c r="HQ107" s="2">
        <v>0</v>
      </c>
      <c r="HR107" s="2">
        <v>0</v>
      </c>
      <c r="HS107" s="2">
        <v>0</v>
      </c>
      <c r="HT107" s="2">
        <v>0</v>
      </c>
      <c r="HU107" s="3">
        <v>0</v>
      </c>
    </row>
    <row r="108" spans="1:229">
      <c r="A108" s="2">
        <f t="shared" si="238"/>
        <v>0</v>
      </c>
      <c r="B108" s="2">
        <f t="shared" si="239"/>
        <v>0</v>
      </c>
      <c r="C108" s="2">
        <f t="shared" si="240"/>
        <v>0</v>
      </c>
      <c r="D108" s="2">
        <f t="shared" si="241"/>
        <v>0</v>
      </c>
      <c r="E108" s="2">
        <f t="shared" si="242"/>
        <v>0</v>
      </c>
      <c r="F108" s="2">
        <f t="shared" si="243"/>
        <v>0</v>
      </c>
      <c r="G108" s="2">
        <f t="shared" si="221"/>
        <v>0</v>
      </c>
      <c r="H108" s="242">
        <f t="shared" si="244"/>
        <v>1</v>
      </c>
      <c r="I108" s="242">
        <f t="shared" si="245"/>
        <v>1</v>
      </c>
      <c r="J108" s="242">
        <f t="shared" si="246"/>
        <v>1</v>
      </c>
      <c r="K108" s="242">
        <f t="shared" si="247"/>
        <v>1</v>
      </c>
      <c r="L108" s="242">
        <f t="shared" si="248"/>
        <v>1</v>
      </c>
      <c r="M108" s="242">
        <f t="shared" si="249"/>
        <v>1</v>
      </c>
      <c r="N108" s="242">
        <v>1</v>
      </c>
      <c r="O108" s="100" t="s">
        <v>8100</v>
      </c>
      <c r="P108" s="179">
        <f t="shared" si="229"/>
        <v>0</v>
      </c>
      <c r="Q108" s="4">
        <v>1</v>
      </c>
      <c r="R108" s="4">
        <v>1</v>
      </c>
      <c r="S108" s="179">
        <f t="shared" si="250"/>
        <v>-1</v>
      </c>
      <c r="AA108" s="2">
        <v>0</v>
      </c>
      <c r="AB108" s="2">
        <v>0</v>
      </c>
      <c r="AC108" s="2">
        <v>0</v>
      </c>
      <c r="AD108" s="2">
        <v>0</v>
      </c>
      <c r="AE108" s="2">
        <v>0</v>
      </c>
      <c r="AF108" s="2">
        <v>0</v>
      </c>
      <c r="AG108" s="3">
        <v>0</v>
      </c>
      <c r="AH108" s="2">
        <v>0</v>
      </c>
      <c r="AI108" s="2">
        <v>0</v>
      </c>
      <c r="AJ108" s="2">
        <v>0</v>
      </c>
      <c r="AK108" s="2">
        <v>0</v>
      </c>
      <c r="AL108" s="2">
        <v>0</v>
      </c>
      <c r="AM108" s="2">
        <v>0</v>
      </c>
      <c r="AN108" s="3">
        <v>0</v>
      </c>
      <c r="AO108" s="2">
        <v>0</v>
      </c>
      <c r="AP108" s="2">
        <v>0</v>
      </c>
      <c r="AQ108" s="2">
        <v>0</v>
      </c>
      <c r="AR108" s="2">
        <v>0</v>
      </c>
      <c r="AS108" s="2">
        <v>0</v>
      </c>
      <c r="AT108" s="2">
        <v>0</v>
      </c>
      <c r="AU108" s="3">
        <v>0</v>
      </c>
      <c r="AV108" s="2">
        <v>0</v>
      </c>
      <c r="AW108" s="2">
        <v>1</v>
      </c>
      <c r="AX108" s="2">
        <v>0</v>
      </c>
      <c r="AY108" s="2">
        <v>0</v>
      </c>
      <c r="AZ108" s="2">
        <v>0</v>
      </c>
      <c r="BA108" s="2">
        <v>0</v>
      </c>
      <c r="BB108" s="3">
        <v>0</v>
      </c>
      <c r="BC108" s="2">
        <v>0</v>
      </c>
      <c r="BD108" s="2">
        <v>0</v>
      </c>
      <c r="BE108" s="2">
        <v>0</v>
      </c>
      <c r="BF108" s="2">
        <v>0</v>
      </c>
      <c r="BG108" s="2">
        <v>0</v>
      </c>
      <c r="BH108" s="2">
        <v>0</v>
      </c>
      <c r="BI108" s="3">
        <v>0</v>
      </c>
      <c r="BJ108" s="2">
        <v>0</v>
      </c>
      <c r="BK108" s="2">
        <v>0</v>
      </c>
      <c r="BL108" s="2">
        <v>0</v>
      </c>
      <c r="BM108" s="2">
        <v>0</v>
      </c>
      <c r="BN108" s="2">
        <v>0</v>
      </c>
      <c r="BO108" s="2">
        <v>0</v>
      </c>
      <c r="BP108" s="3">
        <v>0</v>
      </c>
      <c r="BQ108" s="2">
        <v>0</v>
      </c>
      <c r="BR108" s="2">
        <v>0</v>
      </c>
      <c r="BS108" s="2">
        <v>0</v>
      </c>
      <c r="BT108" s="2">
        <v>0</v>
      </c>
      <c r="BU108" s="2">
        <v>0</v>
      </c>
      <c r="BV108" s="2">
        <v>0</v>
      </c>
      <c r="BW108" s="3">
        <v>0</v>
      </c>
      <c r="BX108" s="2">
        <v>0</v>
      </c>
      <c r="BY108" s="2">
        <v>0</v>
      </c>
      <c r="BZ108" s="2">
        <v>0</v>
      </c>
      <c r="CA108" s="2">
        <v>0</v>
      </c>
      <c r="CB108" s="2">
        <v>0</v>
      </c>
      <c r="CC108" s="2">
        <v>0</v>
      </c>
      <c r="CD108" s="3">
        <v>0</v>
      </c>
      <c r="CE108" s="2">
        <v>0</v>
      </c>
      <c r="CF108" s="2">
        <v>0</v>
      </c>
      <c r="CG108" s="2">
        <v>0</v>
      </c>
      <c r="CH108" s="2">
        <v>0</v>
      </c>
      <c r="CI108" s="2">
        <v>0</v>
      </c>
      <c r="CJ108" s="2">
        <v>0</v>
      </c>
      <c r="CK108" s="3">
        <v>0</v>
      </c>
      <c r="CL108" s="2">
        <v>0</v>
      </c>
      <c r="CM108" s="2">
        <v>0</v>
      </c>
      <c r="CN108" s="2">
        <v>0</v>
      </c>
      <c r="CO108" s="2">
        <v>0</v>
      </c>
      <c r="CP108" s="2">
        <v>0</v>
      </c>
      <c r="CQ108" s="2">
        <v>0</v>
      </c>
      <c r="CR108" s="3">
        <v>0</v>
      </c>
      <c r="CS108" s="2">
        <v>0</v>
      </c>
      <c r="CT108" s="2">
        <v>0</v>
      </c>
      <c r="CU108" s="2">
        <v>0</v>
      </c>
      <c r="CV108" s="2">
        <v>0</v>
      </c>
      <c r="CW108" s="2">
        <v>0</v>
      </c>
      <c r="CX108" s="2">
        <v>0</v>
      </c>
      <c r="CY108" s="3">
        <v>0</v>
      </c>
      <c r="CZ108" s="2">
        <v>0</v>
      </c>
      <c r="DA108" s="2">
        <v>0</v>
      </c>
      <c r="DB108" s="2">
        <v>0</v>
      </c>
      <c r="DC108" s="2">
        <v>0</v>
      </c>
      <c r="DD108" s="2">
        <v>0</v>
      </c>
      <c r="DE108" s="2">
        <v>0</v>
      </c>
      <c r="DF108" s="3">
        <v>0</v>
      </c>
      <c r="DG108" s="2">
        <v>0</v>
      </c>
      <c r="DH108" s="2">
        <v>0</v>
      </c>
      <c r="DI108" s="2">
        <v>0</v>
      </c>
      <c r="DJ108" s="2">
        <v>0</v>
      </c>
      <c r="DK108" s="2">
        <v>0</v>
      </c>
      <c r="DL108" s="2">
        <v>0</v>
      </c>
      <c r="DM108" s="3">
        <v>0</v>
      </c>
      <c r="DN108" s="2">
        <v>0</v>
      </c>
      <c r="DO108" s="2">
        <v>0</v>
      </c>
      <c r="DP108" s="2">
        <v>6</v>
      </c>
      <c r="DQ108" s="2">
        <v>0</v>
      </c>
      <c r="DR108" s="2">
        <v>0</v>
      </c>
      <c r="DS108" s="2">
        <v>0</v>
      </c>
      <c r="DT108" s="3">
        <v>0</v>
      </c>
      <c r="DU108" s="2">
        <v>0</v>
      </c>
      <c r="DV108" s="2">
        <v>0</v>
      </c>
      <c r="DW108" s="2">
        <v>0</v>
      </c>
      <c r="DX108" s="2">
        <v>0</v>
      </c>
      <c r="DY108" s="2">
        <v>0</v>
      </c>
      <c r="DZ108" s="2">
        <v>0</v>
      </c>
      <c r="EA108" s="3">
        <v>0</v>
      </c>
      <c r="EB108" s="2">
        <v>0</v>
      </c>
      <c r="EC108" s="2">
        <v>0</v>
      </c>
      <c r="ED108" s="2">
        <v>0</v>
      </c>
      <c r="EE108" s="2">
        <v>0</v>
      </c>
      <c r="EF108" s="2">
        <v>0</v>
      </c>
      <c r="EG108" s="2">
        <v>0</v>
      </c>
      <c r="EH108" s="3">
        <v>0</v>
      </c>
      <c r="EI108" s="2">
        <v>0</v>
      </c>
      <c r="EJ108" s="2">
        <v>0</v>
      </c>
      <c r="EK108" s="2">
        <v>0</v>
      </c>
      <c r="EL108" s="2">
        <v>0</v>
      </c>
      <c r="EM108" s="2">
        <v>0</v>
      </c>
      <c r="EN108" s="2">
        <v>0</v>
      </c>
      <c r="EO108" s="3">
        <v>0</v>
      </c>
      <c r="EP108" s="2">
        <v>0</v>
      </c>
      <c r="EQ108" s="2">
        <v>0</v>
      </c>
      <c r="ER108" s="2">
        <v>0</v>
      </c>
      <c r="ES108" s="2">
        <v>0</v>
      </c>
      <c r="ET108" s="2">
        <v>0</v>
      </c>
      <c r="EU108" s="2">
        <v>0</v>
      </c>
      <c r="EV108" s="3">
        <v>0</v>
      </c>
      <c r="EW108" s="2">
        <v>0</v>
      </c>
      <c r="EX108" s="2">
        <v>0</v>
      </c>
      <c r="EY108" s="2">
        <v>0</v>
      </c>
      <c r="EZ108" s="2">
        <v>0</v>
      </c>
      <c r="FA108" s="2">
        <v>0</v>
      </c>
      <c r="FB108" s="2">
        <v>0</v>
      </c>
      <c r="FC108" s="3">
        <v>0</v>
      </c>
      <c r="FD108" s="2">
        <v>0</v>
      </c>
      <c r="FE108" s="2">
        <v>0</v>
      </c>
      <c r="FF108" s="2">
        <v>0</v>
      </c>
      <c r="FG108" s="2">
        <v>0</v>
      </c>
      <c r="FH108" s="2">
        <v>0</v>
      </c>
      <c r="FI108" s="2">
        <v>0</v>
      </c>
      <c r="FJ108" s="3">
        <v>0</v>
      </c>
      <c r="FK108" s="2">
        <v>0</v>
      </c>
      <c r="FL108" s="2">
        <v>0</v>
      </c>
      <c r="FM108" s="2">
        <v>0</v>
      </c>
      <c r="FN108" s="2">
        <v>0</v>
      </c>
      <c r="FO108" s="2">
        <v>0</v>
      </c>
      <c r="FP108" s="2">
        <v>0</v>
      </c>
      <c r="FQ108" s="3">
        <v>0</v>
      </c>
      <c r="FR108" s="2">
        <v>0</v>
      </c>
      <c r="FS108" s="2">
        <v>50</v>
      </c>
      <c r="FT108" s="2">
        <v>0</v>
      </c>
      <c r="FU108" s="2">
        <v>0</v>
      </c>
      <c r="FV108" s="2">
        <v>0</v>
      </c>
      <c r="FW108" s="2">
        <v>0</v>
      </c>
      <c r="FX108" s="3">
        <v>0</v>
      </c>
      <c r="FY108" s="2">
        <v>0</v>
      </c>
      <c r="FZ108" s="2">
        <v>0</v>
      </c>
      <c r="GA108" s="2">
        <v>0</v>
      </c>
      <c r="GB108" s="2">
        <v>0</v>
      </c>
      <c r="GC108" s="2">
        <v>0</v>
      </c>
      <c r="GD108" s="2">
        <v>0</v>
      </c>
      <c r="GE108" s="3">
        <v>0</v>
      </c>
      <c r="GF108" s="2">
        <v>86</v>
      </c>
      <c r="GG108" s="2">
        <v>0</v>
      </c>
      <c r="GH108" s="2">
        <v>86</v>
      </c>
      <c r="GI108" s="2">
        <v>0</v>
      </c>
      <c r="GJ108" s="2">
        <v>0</v>
      </c>
      <c r="GK108" s="2">
        <v>0</v>
      </c>
      <c r="GL108" s="3">
        <v>0</v>
      </c>
      <c r="GM108" s="2">
        <v>0</v>
      </c>
      <c r="GN108" s="2">
        <v>0</v>
      </c>
      <c r="GO108" s="2">
        <v>0</v>
      </c>
      <c r="GP108" s="2">
        <v>0</v>
      </c>
      <c r="GQ108" s="2">
        <v>0</v>
      </c>
      <c r="GR108" s="2">
        <v>0</v>
      </c>
      <c r="GS108" s="3">
        <v>0</v>
      </c>
      <c r="GT108" s="2">
        <v>0</v>
      </c>
      <c r="GU108" s="2">
        <v>65</v>
      </c>
      <c r="GV108" s="2">
        <v>0</v>
      </c>
      <c r="GW108" s="2">
        <v>0</v>
      </c>
      <c r="GX108" s="2">
        <v>0</v>
      </c>
      <c r="GY108" s="2">
        <v>0</v>
      </c>
      <c r="GZ108" s="3">
        <v>0</v>
      </c>
      <c r="HA108" s="2">
        <v>83</v>
      </c>
      <c r="HB108" s="2">
        <v>0</v>
      </c>
      <c r="HC108" s="2">
        <v>0</v>
      </c>
      <c r="HD108" s="2">
        <v>0</v>
      </c>
      <c r="HE108" s="2">
        <v>0</v>
      </c>
      <c r="HF108" s="2">
        <v>0</v>
      </c>
      <c r="HG108" s="2">
        <v>0</v>
      </c>
      <c r="HH108" s="2">
        <v>60</v>
      </c>
      <c r="HI108" s="2">
        <v>0</v>
      </c>
      <c r="HJ108" s="2">
        <v>0</v>
      </c>
      <c r="HK108" s="2">
        <v>0</v>
      </c>
      <c r="HL108" s="2">
        <v>0</v>
      </c>
      <c r="HM108" s="2">
        <v>0</v>
      </c>
      <c r="HN108" s="2">
        <v>0</v>
      </c>
      <c r="HO108" s="91">
        <v>0</v>
      </c>
      <c r="HP108" s="2">
        <v>27</v>
      </c>
      <c r="HQ108" s="2">
        <v>0</v>
      </c>
      <c r="HR108" s="2">
        <v>0</v>
      </c>
      <c r="HS108" s="2">
        <v>0</v>
      </c>
      <c r="HT108" s="2">
        <v>0</v>
      </c>
      <c r="HU108" s="3">
        <v>0</v>
      </c>
    </row>
    <row r="109" spans="1:229">
      <c r="A109" s="2">
        <f t="shared" si="238"/>
        <v>0</v>
      </c>
      <c r="B109" s="2">
        <f t="shared" si="239"/>
        <v>0</v>
      </c>
      <c r="C109" s="2">
        <f t="shared" si="240"/>
        <v>0</v>
      </c>
      <c r="D109" s="2">
        <f t="shared" si="241"/>
        <v>0</v>
      </c>
      <c r="E109" s="2">
        <f t="shared" si="242"/>
        <v>0</v>
      </c>
      <c r="F109" s="2">
        <f t="shared" si="243"/>
        <v>0</v>
      </c>
      <c r="G109" s="2">
        <f t="shared" si="221"/>
        <v>0</v>
      </c>
      <c r="H109" s="242">
        <f t="shared" si="244"/>
        <v>1</v>
      </c>
      <c r="I109" s="242">
        <f t="shared" si="245"/>
        <v>1</v>
      </c>
      <c r="J109" s="242">
        <f t="shared" si="246"/>
        <v>1</v>
      </c>
      <c r="K109" s="242">
        <f t="shared" si="247"/>
        <v>1</v>
      </c>
      <c r="L109" s="242">
        <f t="shared" si="248"/>
        <v>1</v>
      </c>
      <c r="M109" s="242">
        <f t="shared" si="249"/>
        <v>1</v>
      </c>
      <c r="N109" s="242">
        <v>1</v>
      </c>
      <c r="O109" s="100" t="s">
        <v>7649</v>
      </c>
      <c r="P109" s="179">
        <f t="shared" si="229"/>
        <v>0</v>
      </c>
      <c r="Q109" s="4">
        <v>1</v>
      </c>
      <c r="R109" s="4">
        <v>1</v>
      </c>
      <c r="S109" s="179">
        <f t="shared" si="250"/>
        <v>-1</v>
      </c>
      <c r="AA109" s="2">
        <v>0</v>
      </c>
      <c r="AB109" s="2">
        <v>0</v>
      </c>
      <c r="AC109" s="2">
        <v>1</v>
      </c>
      <c r="AD109" s="2">
        <v>0</v>
      </c>
      <c r="AE109" s="2">
        <v>0</v>
      </c>
      <c r="AF109" s="2">
        <v>0</v>
      </c>
      <c r="AG109" s="3">
        <v>0</v>
      </c>
      <c r="AH109" s="2">
        <v>0</v>
      </c>
      <c r="AI109" s="2">
        <v>0</v>
      </c>
      <c r="AJ109" s="2">
        <v>0</v>
      </c>
      <c r="AK109" s="2">
        <v>0</v>
      </c>
      <c r="AL109" s="2">
        <v>1</v>
      </c>
      <c r="AM109" s="2">
        <v>0</v>
      </c>
      <c r="AN109" s="3">
        <v>1</v>
      </c>
      <c r="AO109" s="2">
        <v>0</v>
      </c>
      <c r="AP109" s="2">
        <v>0</v>
      </c>
      <c r="AQ109" s="2">
        <v>0</v>
      </c>
      <c r="AR109" s="2">
        <v>0</v>
      </c>
      <c r="AS109" s="2">
        <v>0</v>
      </c>
      <c r="AT109" s="2">
        <v>0</v>
      </c>
      <c r="AU109" s="3">
        <v>0</v>
      </c>
      <c r="AV109" s="2">
        <v>0</v>
      </c>
      <c r="AW109" s="2">
        <v>0</v>
      </c>
      <c r="AX109" s="2">
        <v>0</v>
      </c>
      <c r="AY109" s="2">
        <v>0</v>
      </c>
      <c r="AZ109" s="2">
        <v>0</v>
      </c>
      <c r="BA109" s="2">
        <v>0</v>
      </c>
      <c r="BB109" s="3">
        <v>0</v>
      </c>
      <c r="BC109" s="2">
        <v>0</v>
      </c>
      <c r="BD109" s="2">
        <v>0</v>
      </c>
      <c r="BE109" s="2">
        <v>0</v>
      </c>
      <c r="BF109" s="2">
        <v>0</v>
      </c>
      <c r="BG109" s="2">
        <v>0</v>
      </c>
      <c r="BH109" s="2">
        <v>0</v>
      </c>
      <c r="BI109" s="3">
        <v>0</v>
      </c>
      <c r="BJ109" s="2">
        <v>0</v>
      </c>
      <c r="BK109" s="2">
        <v>0</v>
      </c>
      <c r="BL109" s="2">
        <v>0</v>
      </c>
      <c r="BM109" s="2">
        <v>0</v>
      </c>
      <c r="BN109" s="2">
        <v>0</v>
      </c>
      <c r="BO109" s="2">
        <v>0</v>
      </c>
      <c r="BP109" s="3">
        <v>0</v>
      </c>
      <c r="BQ109" s="2">
        <v>0</v>
      </c>
      <c r="BR109" s="2">
        <v>0</v>
      </c>
      <c r="BS109" s="2">
        <v>0</v>
      </c>
      <c r="BT109" s="2">
        <v>0</v>
      </c>
      <c r="BU109" s="2">
        <v>0</v>
      </c>
      <c r="BV109" s="2">
        <v>0</v>
      </c>
      <c r="BW109" s="3">
        <v>0</v>
      </c>
      <c r="BX109" s="2">
        <v>0</v>
      </c>
      <c r="BY109" s="2">
        <v>0</v>
      </c>
      <c r="BZ109" s="2">
        <v>0</v>
      </c>
      <c r="CA109" s="2">
        <v>0</v>
      </c>
      <c r="CB109" s="2">
        <v>0</v>
      </c>
      <c r="CC109" s="2">
        <v>0</v>
      </c>
      <c r="CD109" s="3">
        <v>0</v>
      </c>
      <c r="CE109" s="2">
        <v>0</v>
      </c>
      <c r="CF109" s="2">
        <v>0</v>
      </c>
      <c r="CG109" s="2">
        <v>0</v>
      </c>
      <c r="CH109" s="2">
        <v>8.1</v>
      </c>
      <c r="CI109" s="2">
        <v>0</v>
      </c>
      <c r="CJ109" s="2">
        <v>0</v>
      </c>
      <c r="CK109" s="3">
        <v>0</v>
      </c>
      <c r="CL109" s="2">
        <v>0</v>
      </c>
      <c r="CM109" s="2">
        <v>0</v>
      </c>
      <c r="CN109" s="2">
        <v>0</v>
      </c>
      <c r="CO109" s="2">
        <v>0</v>
      </c>
      <c r="CP109" s="2">
        <v>0</v>
      </c>
      <c r="CQ109" s="2">
        <v>0</v>
      </c>
      <c r="CR109" s="3">
        <v>0</v>
      </c>
      <c r="CS109" s="2">
        <v>0</v>
      </c>
      <c r="CT109" s="2">
        <v>0</v>
      </c>
      <c r="CU109" s="2">
        <v>0</v>
      </c>
      <c r="CV109" s="2">
        <v>0</v>
      </c>
      <c r="CW109" s="2">
        <v>7.2</v>
      </c>
      <c r="CX109" s="2">
        <v>7.6</v>
      </c>
      <c r="CY109" s="3">
        <v>0</v>
      </c>
      <c r="CZ109" s="2">
        <v>0</v>
      </c>
      <c r="DA109" s="2">
        <v>0</v>
      </c>
      <c r="DB109" s="2">
        <v>0</v>
      </c>
      <c r="DC109" s="2">
        <v>0</v>
      </c>
      <c r="DD109" s="2">
        <v>0</v>
      </c>
      <c r="DE109" s="2">
        <v>0</v>
      </c>
      <c r="DF109" s="3">
        <v>0</v>
      </c>
      <c r="DG109" s="2">
        <v>0</v>
      </c>
      <c r="DH109" s="2">
        <v>0</v>
      </c>
      <c r="DI109" s="2">
        <v>0</v>
      </c>
      <c r="DJ109" s="2">
        <v>0</v>
      </c>
      <c r="DK109" s="2">
        <v>0</v>
      </c>
      <c r="DL109" s="2">
        <v>0</v>
      </c>
      <c r="DM109" s="3">
        <v>0</v>
      </c>
      <c r="DN109" s="2">
        <v>0</v>
      </c>
      <c r="DO109" s="2">
        <v>0</v>
      </c>
      <c r="DP109" s="2">
        <v>0</v>
      </c>
      <c r="DQ109" s="2">
        <v>0</v>
      </c>
      <c r="DR109" s="2">
        <v>0</v>
      </c>
      <c r="DS109" s="2">
        <v>0</v>
      </c>
      <c r="DT109" s="3">
        <v>0</v>
      </c>
      <c r="DU109" s="2">
        <v>0</v>
      </c>
      <c r="DV109" s="2">
        <v>0</v>
      </c>
      <c r="DW109" s="2">
        <v>0</v>
      </c>
      <c r="DX109" s="2">
        <v>0</v>
      </c>
      <c r="DY109" s="2">
        <v>0</v>
      </c>
      <c r="DZ109" s="2">
        <v>7.1</v>
      </c>
      <c r="EA109" s="3">
        <v>0</v>
      </c>
      <c r="EB109" s="2">
        <v>0</v>
      </c>
      <c r="EC109" s="2">
        <v>0</v>
      </c>
      <c r="ED109" s="2">
        <v>0</v>
      </c>
      <c r="EE109" s="2">
        <v>0</v>
      </c>
      <c r="EF109" s="2">
        <v>7.5</v>
      </c>
      <c r="EG109" s="2">
        <v>0</v>
      </c>
      <c r="EH109" s="3">
        <v>0</v>
      </c>
      <c r="EI109" s="2">
        <v>0</v>
      </c>
      <c r="EJ109" s="2">
        <v>0</v>
      </c>
      <c r="EK109" s="2">
        <v>0</v>
      </c>
      <c r="EL109" s="2">
        <v>0</v>
      </c>
      <c r="EM109" s="2">
        <v>157</v>
      </c>
      <c r="EN109" s="2">
        <v>74</v>
      </c>
      <c r="EO109" s="3">
        <v>74</v>
      </c>
      <c r="EP109" s="2">
        <v>0</v>
      </c>
      <c r="EQ109" s="2">
        <v>150</v>
      </c>
      <c r="ER109" s="2">
        <v>0</v>
      </c>
      <c r="ES109" s="2">
        <v>0</v>
      </c>
      <c r="ET109" s="2">
        <v>0</v>
      </c>
      <c r="EU109" s="2">
        <v>0</v>
      </c>
      <c r="EV109" s="3">
        <v>0</v>
      </c>
      <c r="EW109" s="2">
        <v>0</v>
      </c>
      <c r="EX109" s="2">
        <v>0</v>
      </c>
      <c r="EY109" s="2">
        <v>0</v>
      </c>
      <c r="EZ109" s="2">
        <v>0</v>
      </c>
      <c r="FA109" s="2">
        <v>0</v>
      </c>
      <c r="FB109" s="2">
        <v>76</v>
      </c>
      <c r="FC109" s="3">
        <v>0</v>
      </c>
      <c r="FD109" s="2">
        <v>0</v>
      </c>
      <c r="FE109" s="2">
        <v>0</v>
      </c>
      <c r="FF109" s="2">
        <v>0</v>
      </c>
      <c r="FG109" s="2">
        <v>0</v>
      </c>
      <c r="FH109" s="2">
        <v>0</v>
      </c>
      <c r="FI109" s="2">
        <v>0</v>
      </c>
      <c r="FJ109" s="3">
        <v>0</v>
      </c>
      <c r="FK109" s="2">
        <v>0</v>
      </c>
      <c r="FL109" s="2">
        <v>0</v>
      </c>
      <c r="FM109" s="2">
        <v>0</v>
      </c>
      <c r="FN109" s="2">
        <v>0</v>
      </c>
      <c r="FO109" s="2">
        <v>0</v>
      </c>
      <c r="FP109" s="2">
        <v>0</v>
      </c>
      <c r="FQ109" s="3">
        <v>0</v>
      </c>
      <c r="FR109" s="2">
        <v>0</v>
      </c>
      <c r="FS109" s="2">
        <v>0</v>
      </c>
      <c r="FT109" s="2">
        <v>0</v>
      </c>
      <c r="FU109" s="2">
        <v>0</v>
      </c>
      <c r="FV109" s="2">
        <v>0</v>
      </c>
      <c r="FW109" s="2">
        <v>0</v>
      </c>
      <c r="FX109" s="3">
        <v>0</v>
      </c>
      <c r="FY109" s="2">
        <v>0</v>
      </c>
      <c r="FZ109" s="2">
        <v>0</v>
      </c>
      <c r="GA109" s="2">
        <v>0</v>
      </c>
      <c r="GB109" s="2">
        <v>0</v>
      </c>
      <c r="GC109" s="2">
        <v>0</v>
      </c>
      <c r="GD109" s="2">
        <v>0</v>
      </c>
      <c r="GE109" s="3">
        <v>0</v>
      </c>
      <c r="GF109" s="2">
        <v>0</v>
      </c>
      <c r="GG109" s="2">
        <v>0</v>
      </c>
      <c r="GH109" s="2">
        <v>0</v>
      </c>
      <c r="GI109" s="2">
        <v>0</v>
      </c>
      <c r="GJ109" s="2">
        <v>0</v>
      </c>
      <c r="GK109" s="2">
        <v>0</v>
      </c>
      <c r="GL109" s="3">
        <v>0</v>
      </c>
      <c r="GM109" s="2">
        <v>0</v>
      </c>
      <c r="GN109" s="2">
        <v>0</v>
      </c>
      <c r="GO109" s="2">
        <v>0</v>
      </c>
      <c r="GP109" s="2">
        <v>0</v>
      </c>
      <c r="GQ109" s="2">
        <v>0</v>
      </c>
      <c r="GR109" s="2">
        <v>0</v>
      </c>
      <c r="GS109" s="3">
        <v>0</v>
      </c>
      <c r="GT109" s="2">
        <v>0</v>
      </c>
      <c r="GU109" s="2">
        <v>0</v>
      </c>
      <c r="GV109" s="2">
        <v>0</v>
      </c>
      <c r="GW109" s="2">
        <v>83</v>
      </c>
      <c r="GX109" s="2">
        <v>0</v>
      </c>
      <c r="GY109" s="2">
        <v>0</v>
      </c>
      <c r="GZ109" s="3">
        <v>0</v>
      </c>
      <c r="HA109" s="2">
        <v>0</v>
      </c>
      <c r="HB109" s="2">
        <v>74</v>
      </c>
      <c r="HC109" s="2">
        <v>0</v>
      </c>
      <c r="HD109" s="2">
        <v>0</v>
      </c>
      <c r="HE109" s="2">
        <v>0</v>
      </c>
      <c r="HF109" s="2">
        <v>0</v>
      </c>
      <c r="HG109" s="2">
        <v>0</v>
      </c>
      <c r="HH109" s="2">
        <v>68</v>
      </c>
      <c r="HI109" s="2">
        <v>0</v>
      </c>
      <c r="HJ109" s="2">
        <v>0</v>
      </c>
      <c r="HK109" s="2">
        <v>0</v>
      </c>
      <c r="HL109" s="2">
        <v>0</v>
      </c>
      <c r="HM109" s="2">
        <v>0</v>
      </c>
      <c r="HN109" s="2">
        <v>0</v>
      </c>
      <c r="HO109" s="91">
        <v>0</v>
      </c>
      <c r="HP109" s="2">
        <v>79</v>
      </c>
      <c r="HQ109" s="2">
        <v>0</v>
      </c>
      <c r="HR109" s="2">
        <v>0</v>
      </c>
      <c r="HS109" s="2">
        <v>0</v>
      </c>
      <c r="HT109" s="2">
        <v>0</v>
      </c>
      <c r="HU109" s="3">
        <v>0</v>
      </c>
    </row>
    <row r="110" spans="1:229">
      <c r="A110" s="2">
        <f t="shared" si="238"/>
        <v>0</v>
      </c>
      <c r="B110" s="2">
        <f t="shared" si="239"/>
        <v>0</v>
      </c>
      <c r="C110" s="2">
        <f t="shared" si="240"/>
        <v>0</v>
      </c>
      <c r="D110" s="2">
        <f t="shared" si="241"/>
        <v>0</v>
      </c>
      <c r="E110" s="2">
        <f t="shared" si="242"/>
        <v>0</v>
      </c>
      <c r="F110" s="2">
        <f t="shared" si="243"/>
        <v>0</v>
      </c>
      <c r="G110" s="2">
        <f t="shared" si="221"/>
        <v>0</v>
      </c>
      <c r="H110" s="242">
        <f t="shared" si="244"/>
        <v>3</v>
      </c>
      <c r="I110" s="242">
        <f t="shared" si="245"/>
        <v>3</v>
      </c>
      <c r="J110" s="242">
        <f t="shared" si="246"/>
        <v>3</v>
      </c>
      <c r="K110" s="242">
        <f t="shared" si="247"/>
        <v>3</v>
      </c>
      <c r="L110" s="242">
        <f t="shared" si="248"/>
        <v>3</v>
      </c>
      <c r="M110" s="242">
        <f t="shared" si="249"/>
        <v>3</v>
      </c>
      <c r="N110" s="242">
        <v>3</v>
      </c>
      <c r="O110" s="100" t="s">
        <v>8096</v>
      </c>
      <c r="P110" s="179">
        <f t="shared" si="229"/>
        <v>0</v>
      </c>
      <c r="Q110" s="4">
        <v>1</v>
      </c>
      <c r="R110" s="4">
        <v>1</v>
      </c>
      <c r="S110" s="179">
        <f t="shared" si="250"/>
        <v>-1</v>
      </c>
      <c r="AA110" s="2">
        <v>0</v>
      </c>
      <c r="AB110" s="2">
        <v>0</v>
      </c>
      <c r="AC110" s="2">
        <v>0</v>
      </c>
      <c r="AD110" s="2">
        <v>0</v>
      </c>
      <c r="AE110" s="2">
        <v>0</v>
      </c>
      <c r="AF110" s="2">
        <v>0</v>
      </c>
      <c r="AG110" s="3">
        <v>0</v>
      </c>
      <c r="AH110" s="2">
        <v>0</v>
      </c>
      <c r="AI110" s="2">
        <v>0</v>
      </c>
      <c r="AJ110" s="2">
        <v>0</v>
      </c>
      <c r="AK110" s="2">
        <v>0</v>
      </c>
      <c r="AL110" s="2">
        <v>0</v>
      </c>
      <c r="AM110" s="2">
        <v>1</v>
      </c>
      <c r="AN110" s="3">
        <v>0</v>
      </c>
      <c r="AO110" s="2">
        <v>0</v>
      </c>
      <c r="AP110" s="2">
        <v>0</v>
      </c>
      <c r="AQ110" s="2">
        <v>0</v>
      </c>
      <c r="AR110" s="2">
        <v>0</v>
      </c>
      <c r="AS110" s="2">
        <v>0</v>
      </c>
      <c r="AT110" s="2">
        <v>0</v>
      </c>
      <c r="AU110" s="3">
        <v>0</v>
      </c>
      <c r="AV110" s="2">
        <v>0</v>
      </c>
      <c r="AW110" s="2">
        <v>1</v>
      </c>
      <c r="AX110" s="2">
        <v>0.3</v>
      </c>
      <c r="AY110" s="2">
        <v>0</v>
      </c>
      <c r="AZ110" s="2">
        <v>0</v>
      </c>
      <c r="BA110" s="2">
        <v>0</v>
      </c>
      <c r="BB110" s="3">
        <v>0</v>
      </c>
      <c r="BC110" s="2">
        <v>0</v>
      </c>
      <c r="BD110" s="2">
        <v>0</v>
      </c>
      <c r="BE110" s="2">
        <v>0</v>
      </c>
      <c r="BF110" s="2">
        <v>0</v>
      </c>
      <c r="BG110" s="2">
        <v>0</v>
      </c>
      <c r="BH110" s="2">
        <v>0</v>
      </c>
      <c r="BI110" s="3">
        <v>0</v>
      </c>
      <c r="BJ110" s="2">
        <v>0</v>
      </c>
      <c r="BK110" s="2">
        <v>1</v>
      </c>
      <c r="BL110" s="2">
        <v>0</v>
      </c>
      <c r="BM110" s="2">
        <v>1</v>
      </c>
      <c r="BN110" s="2">
        <v>0</v>
      </c>
      <c r="BO110" s="2">
        <v>0</v>
      </c>
      <c r="BP110" s="3">
        <v>0</v>
      </c>
      <c r="BQ110" s="2">
        <v>0</v>
      </c>
      <c r="BR110" s="2">
        <v>0</v>
      </c>
      <c r="BS110" s="2">
        <v>0</v>
      </c>
      <c r="BT110" s="2">
        <v>0</v>
      </c>
      <c r="BU110" s="2">
        <v>0</v>
      </c>
      <c r="BV110" s="2">
        <v>0</v>
      </c>
      <c r="BW110" s="3">
        <v>0</v>
      </c>
      <c r="BX110" s="2">
        <v>0</v>
      </c>
      <c r="BY110" s="2">
        <v>0</v>
      </c>
      <c r="BZ110" s="2">
        <v>1</v>
      </c>
      <c r="CA110" s="2">
        <v>0</v>
      </c>
      <c r="CB110" s="2">
        <v>0</v>
      </c>
      <c r="CC110" s="2">
        <v>0</v>
      </c>
      <c r="CD110" s="3">
        <v>0</v>
      </c>
      <c r="CE110" s="2">
        <v>0</v>
      </c>
      <c r="CF110" s="2">
        <v>0</v>
      </c>
      <c r="CG110" s="2">
        <v>0</v>
      </c>
      <c r="CH110" s="2">
        <v>0</v>
      </c>
      <c r="CI110" s="2">
        <v>0</v>
      </c>
      <c r="CJ110" s="2">
        <v>0</v>
      </c>
      <c r="CK110" s="3">
        <v>0</v>
      </c>
      <c r="CL110" s="2">
        <v>0</v>
      </c>
      <c r="CM110" s="2">
        <v>0</v>
      </c>
      <c r="CN110" s="2">
        <v>0</v>
      </c>
      <c r="CO110" s="2">
        <v>0</v>
      </c>
      <c r="CP110" s="2">
        <v>0</v>
      </c>
      <c r="CQ110" s="2">
        <v>0</v>
      </c>
      <c r="CR110" s="3">
        <v>0</v>
      </c>
      <c r="CS110" s="2">
        <v>0</v>
      </c>
      <c r="CT110" s="2">
        <v>0</v>
      </c>
      <c r="CU110" s="2">
        <v>0</v>
      </c>
      <c r="CV110" s="2">
        <v>0</v>
      </c>
      <c r="CW110" s="2">
        <v>0</v>
      </c>
      <c r="CX110" s="2">
        <v>0</v>
      </c>
      <c r="CY110" s="3">
        <v>0</v>
      </c>
      <c r="CZ110" s="2">
        <v>0</v>
      </c>
      <c r="DA110" s="2">
        <v>0</v>
      </c>
      <c r="DB110" s="2">
        <v>0</v>
      </c>
      <c r="DC110" s="2">
        <v>0</v>
      </c>
      <c r="DD110" s="2">
        <v>0</v>
      </c>
      <c r="DE110" s="2">
        <v>0</v>
      </c>
      <c r="DF110" s="3">
        <v>0</v>
      </c>
      <c r="DG110" s="2">
        <v>0</v>
      </c>
      <c r="DH110" s="2">
        <v>0</v>
      </c>
      <c r="DI110" s="2">
        <v>0</v>
      </c>
      <c r="DJ110" s="2">
        <v>0</v>
      </c>
      <c r="DK110" s="2">
        <v>0</v>
      </c>
      <c r="DL110" s="2">
        <v>0</v>
      </c>
      <c r="DM110" s="3">
        <v>0</v>
      </c>
      <c r="DN110" s="2">
        <v>1</v>
      </c>
      <c r="DO110" s="2">
        <v>0</v>
      </c>
      <c r="DP110" s="2">
        <v>0</v>
      </c>
      <c r="DQ110" s="2">
        <v>0</v>
      </c>
      <c r="DR110" s="2">
        <v>0</v>
      </c>
      <c r="DS110" s="2">
        <v>0</v>
      </c>
      <c r="DT110" s="3">
        <v>0</v>
      </c>
      <c r="DU110" s="2">
        <v>0</v>
      </c>
      <c r="DV110" s="2">
        <v>0</v>
      </c>
      <c r="DW110" s="2">
        <v>0</v>
      </c>
      <c r="DX110" s="2">
        <v>0</v>
      </c>
      <c r="DY110" s="2">
        <v>0</v>
      </c>
      <c r="DZ110" s="2">
        <v>0</v>
      </c>
      <c r="EA110" s="3">
        <v>0</v>
      </c>
      <c r="EB110" s="2">
        <v>0</v>
      </c>
      <c r="EC110" s="2">
        <v>0</v>
      </c>
      <c r="ED110" s="2">
        <v>0</v>
      </c>
      <c r="EE110" s="2">
        <v>0</v>
      </c>
      <c r="EF110" s="2">
        <v>0</v>
      </c>
      <c r="EG110" s="2">
        <v>0</v>
      </c>
      <c r="EH110" s="3">
        <v>0</v>
      </c>
      <c r="EI110" s="2">
        <v>0</v>
      </c>
      <c r="EJ110" s="2">
        <v>0</v>
      </c>
      <c r="EK110" s="2">
        <v>0</v>
      </c>
      <c r="EL110" s="2">
        <v>0</v>
      </c>
      <c r="EM110" s="2">
        <v>0</v>
      </c>
      <c r="EN110" s="2">
        <v>0</v>
      </c>
      <c r="EO110" s="3">
        <v>0</v>
      </c>
      <c r="EP110" s="2">
        <v>0</v>
      </c>
      <c r="EQ110" s="2">
        <v>0</v>
      </c>
      <c r="ER110" s="2">
        <v>0</v>
      </c>
      <c r="ES110" s="2">
        <v>0</v>
      </c>
      <c r="ET110" s="2">
        <v>0</v>
      </c>
      <c r="EU110" s="2">
        <v>0</v>
      </c>
      <c r="EV110" s="3">
        <v>1</v>
      </c>
      <c r="EW110" s="2">
        <v>0</v>
      </c>
      <c r="EX110" s="2">
        <v>0</v>
      </c>
      <c r="EY110" s="2">
        <v>0</v>
      </c>
      <c r="EZ110" s="2">
        <v>0</v>
      </c>
      <c r="FA110" s="2">
        <v>0</v>
      </c>
      <c r="FB110" s="2">
        <v>1</v>
      </c>
      <c r="FC110" s="3">
        <v>0</v>
      </c>
      <c r="FD110" s="2">
        <v>0</v>
      </c>
      <c r="FE110" s="2">
        <v>0</v>
      </c>
      <c r="FF110" s="2">
        <v>0</v>
      </c>
      <c r="FG110" s="2">
        <v>0</v>
      </c>
      <c r="FH110" s="2">
        <v>0</v>
      </c>
      <c r="FI110" s="2">
        <v>0</v>
      </c>
      <c r="FJ110" s="3">
        <v>1</v>
      </c>
      <c r="FK110" s="2">
        <v>0</v>
      </c>
      <c r="FL110" s="2">
        <v>0</v>
      </c>
      <c r="FM110" s="2">
        <v>0</v>
      </c>
      <c r="FN110" s="2">
        <v>0</v>
      </c>
      <c r="FO110" s="2">
        <v>0</v>
      </c>
      <c r="FP110" s="2">
        <v>0</v>
      </c>
      <c r="FQ110" s="3">
        <v>1</v>
      </c>
      <c r="FR110" s="2">
        <v>0</v>
      </c>
      <c r="FS110" s="2">
        <v>0</v>
      </c>
      <c r="FT110" s="2">
        <v>0</v>
      </c>
      <c r="FU110" s="2">
        <v>0</v>
      </c>
      <c r="FV110" s="2">
        <v>0</v>
      </c>
      <c r="FW110" s="2">
        <v>1</v>
      </c>
      <c r="FX110" s="3">
        <v>0</v>
      </c>
      <c r="FY110" s="2">
        <v>0</v>
      </c>
      <c r="FZ110" s="2">
        <v>0</v>
      </c>
      <c r="GA110" s="2">
        <v>0</v>
      </c>
      <c r="GB110" s="2">
        <v>0</v>
      </c>
      <c r="GC110" s="2">
        <v>0</v>
      </c>
      <c r="GD110" s="2">
        <v>0</v>
      </c>
      <c r="GE110" s="3">
        <v>1</v>
      </c>
      <c r="GF110" s="2">
        <v>0</v>
      </c>
      <c r="GG110" s="2">
        <v>0</v>
      </c>
      <c r="GH110" s="2">
        <v>0</v>
      </c>
      <c r="GI110" s="2">
        <v>0</v>
      </c>
      <c r="GJ110" s="2">
        <v>0</v>
      </c>
      <c r="GK110" s="2">
        <v>0</v>
      </c>
      <c r="GL110" s="3">
        <v>0</v>
      </c>
      <c r="GM110" s="2">
        <v>0</v>
      </c>
      <c r="GN110" s="2">
        <v>0</v>
      </c>
      <c r="GO110" s="2">
        <v>0</v>
      </c>
      <c r="GP110" s="2">
        <v>0</v>
      </c>
      <c r="GQ110" s="2">
        <v>0</v>
      </c>
      <c r="GR110" s="2">
        <v>0</v>
      </c>
      <c r="GS110" s="3">
        <v>0</v>
      </c>
      <c r="GT110" s="2">
        <v>0</v>
      </c>
      <c r="GU110" s="2">
        <v>0</v>
      </c>
      <c r="GV110" s="2">
        <v>0</v>
      </c>
      <c r="GW110" s="2">
        <v>0</v>
      </c>
      <c r="GX110" s="2">
        <v>0</v>
      </c>
      <c r="GY110" s="2">
        <v>0</v>
      </c>
      <c r="GZ110" s="3">
        <v>0</v>
      </c>
      <c r="HA110" s="2">
        <v>0</v>
      </c>
      <c r="HB110" s="2">
        <v>0</v>
      </c>
      <c r="HC110" s="2">
        <v>0</v>
      </c>
      <c r="HD110" s="2">
        <v>0</v>
      </c>
      <c r="HE110" s="2">
        <v>0</v>
      </c>
      <c r="HF110" s="2">
        <v>0</v>
      </c>
      <c r="HG110" s="2">
        <v>0</v>
      </c>
      <c r="HH110" s="2">
        <v>0</v>
      </c>
      <c r="HI110" s="2">
        <v>0</v>
      </c>
      <c r="HJ110" s="2">
        <v>0</v>
      </c>
      <c r="HK110" s="2">
        <v>0</v>
      </c>
      <c r="HL110" s="2">
        <v>0</v>
      </c>
      <c r="HM110" s="2">
        <v>0</v>
      </c>
      <c r="HN110" s="2">
        <v>0</v>
      </c>
      <c r="HO110" s="91">
        <v>0</v>
      </c>
      <c r="HP110" s="2">
        <v>0</v>
      </c>
      <c r="HQ110" s="2">
        <v>0</v>
      </c>
      <c r="HR110" s="2">
        <v>0</v>
      </c>
      <c r="HS110" s="2">
        <v>0</v>
      </c>
      <c r="HT110" s="2">
        <v>0</v>
      </c>
      <c r="HU110" s="3">
        <v>0</v>
      </c>
    </row>
    <row r="111" spans="1:229">
      <c r="A111" s="2">
        <f t="shared" si="238"/>
        <v>0</v>
      </c>
      <c r="B111" s="2">
        <f t="shared" si="239"/>
        <v>0</v>
      </c>
      <c r="C111" s="2">
        <f t="shared" si="240"/>
        <v>0</v>
      </c>
      <c r="D111" s="2">
        <f t="shared" si="241"/>
        <v>0</v>
      </c>
      <c r="E111" s="2">
        <f t="shared" si="242"/>
        <v>0</v>
      </c>
      <c r="F111" s="2">
        <f t="shared" si="243"/>
        <v>0</v>
      </c>
      <c r="G111" s="2">
        <f t="shared" si="221"/>
        <v>0</v>
      </c>
      <c r="H111" s="242">
        <f t="shared" si="244"/>
        <v>1</v>
      </c>
      <c r="I111" s="242">
        <f t="shared" si="245"/>
        <v>1</v>
      </c>
      <c r="J111" s="242">
        <f t="shared" si="246"/>
        <v>1</v>
      </c>
      <c r="K111" s="242">
        <f t="shared" si="247"/>
        <v>1</v>
      </c>
      <c r="L111" s="242">
        <f t="shared" si="248"/>
        <v>1</v>
      </c>
      <c r="M111" s="242">
        <f t="shared" si="249"/>
        <v>1</v>
      </c>
      <c r="N111" s="242">
        <v>1</v>
      </c>
      <c r="O111" s="100" t="s">
        <v>7635</v>
      </c>
      <c r="P111" s="179">
        <f t="shared" si="229"/>
        <v>0</v>
      </c>
      <c r="Q111" s="4">
        <v>1</v>
      </c>
      <c r="R111" s="4">
        <v>1</v>
      </c>
      <c r="S111" s="179">
        <f t="shared" si="250"/>
        <v>-1</v>
      </c>
      <c r="AA111" s="2">
        <v>0</v>
      </c>
      <c r="AB111" s="2">
        <v>0</v>
      </c>
      <c r="AC111" s="2">
        <v>0</v>
      </c>
      <c r="AD111" s="2">
        <v>0</v>
      </c>
      <c r="AE111" s="2">
        <v>0</v>
      </c>
      <c r="AF111" s="2">
        <v>0</v>
      </c>
      <c r="AG111" s="3">
        <v>0</v>
      </c>
      <c r="AH111" s="2">
        <v>0</v>
      </c>
      <c r="AI111" s="2">
        <v>0</v>
      </c>
      <c r="AJ111" s="2">
        <v>0</v>
      </c>
      <c r="AK111" s="2">
        <v>0</v>
      </c>
      <c r="AL111" s="2">
        <v>0</v>
      </c>
      <c r="AM111" s="2">
        <v>0</v>
      </c>
      <c r="AN111" s="3">
        <v>0</v>
      </c>
      <c r="AO111" s="2">
        <v>0</v>
      </c>
      <c r="AP111" s="2">
        <v>0</v>
      </c>
      <c r="AQ111" s="2">
        <v>0</v>
      </c>
      <c r="AR111" s="2">
        <v>0</v>
      </c>
      <c r="AS111" s="2">
        <v>0</v>
      </c>
      <c r="AT111" s="2">
        <v>0</v>
      </c>
      <c r="AU111" s="3">
        <v>0</v>
      </c>
      <c r="AV111" s="2">
        <v>0</v>
      </c>
      <c r="AW111" s="2">
        <v>0</v>
      </c>
      <c r="AX111" s="2">
        <v>0</v>
      </c>
      <c r="AY111" s="2">
        <v>0</v>
      </c>
      <c r="AZ111" s="2">
        <v>0</v>
      </c>
      <c r="BA111" s="2">
        <v>0</v>
      </c>
      <c r="BB111" s="3">
        <v>0</v>
      </c>
      <c r="BC111" s="2">
        <v>0</v>
      </c>
      <c r="BD111" s="2">
        <v>0</v>
      </c>
      <c r="BE111" s="2">
        <v>0</v>
      </c>
      <c r="BF111" s="2">
        <v>0</v>
      </c>
      <c r="BG111" s="2">
        <v>0</v>
      </c>
      <c r="BH111" s="2">
        <v>0</v>
      </c>
      <c r="BI111" s="3">
        <v>0</v>
      </c>
      <c r="BJ111" s="2">
        <v>0</v>
      </c>
      <c r="BK111" s="2">
        <v>0</v>
      </c>
      <c r="BL111" s="2">
        <v>0</v>
      </c>
      <c r="BM111" s="2">
        <v>0</v>
      </c>
      <c r="BN111" s="2">
        <v>0</v>
      </c>
      <c r="BO111" s="2">
        <v>0</v>
      </c>
      <c r="BP111" s="3">
        <v>0</v>
      </c>
      <c r="BQ111" s="2">
        <v>0</v>
      </c>
      <c r="BR111" s="2">
        <v>0</v>
      </c>
      <c r="BS111" s="2">
        <v>0</v>
      </c>
      <c r="BT111" s="2">
        <v>0</v>
      </c>
      <c r="BU111" s="2">
        <v>0</v>
      </c>
      <c r="BV111" s="2">
        <v>0</v>
      </c>
      <c r="BW111" s="3">
        <v>0</v>
      </c>
      <c r="BX111" s="2">
        <v>0</v>
      </c>
      <c r="BY111" s="2">
        <v>0</v>
      </c>
      <c r="BZ111" s="2">
        <v>0</v>
      </c>
      <c r="CA111" s="2">
        <v>0</v>
      </c>
      <c r="CB111" s="2">
        <v>0</v>
      </c>
      <c r="CC111" s="2">
        <v>0</v>
      </c>
      <c r="CD111" s="3">
        <v>0</v>
      </c>
      <c r="CE111" s="2">
        <v>0</v>
      </c>
      <c r="CF111" s="2">
        <v>0</v>
      </c>
      <c r="CG111" s="2">
        <v>0</v>
      </c>
      <c r="CH111" s="2">
        <v>2</v>
      </c>
      <c r="CI111" s="2">
        <v>2</v>
      </c>
      <c r="CJ111" s="2">
        <v>0</v>
      </c>
      <c r="CK111" s="3">
        <v>0</v>
      </c>
      <c r="CL111" s="2">
        <v>0</v>
      </c>
      <c r="CM111" s="2">
        <v>0</v>
      </c>
      <c r="CN111" s="2">
        <v>0</v>
      </c>
      <c r="CO111" s="2">
        <v>0</v>
      </c>
      <c r="CP111" s="2">
        <v>0</v>
      </c>
      <c r="CQ111" s="2">
        <v>0</v>
      </c>
      <c r="CR111" s="3">
        <v>2</v>
      </c>
      <c r="CS111" s="2">
        <v>2</v>
      </c>
      <c r="CT111" s="2">
        <v>2</v>
      </c>
      <c r="CU111" s="2">
        <v>2</v>
      </c>
      <c r="CV111" s="2">
        <v>2</v>
      </c>
      <c r="CW111" s="2">
        <v>1</v>
      </c>
      <c r="CX111" s="2">
        <v>1</v>
      </c>
      <c r="CY111" s="3">
        <v>0</v>
      </c>
      <c r="CZ111" s="2">
        <v>0</v>
      </c>
      <c r="DA111" s="2">
        <v>0</v>
      </c>
      <c r="DB111" s="2">
        <v>0</v>
      </c>
      <c r="DC111" s="2">
        <v>0</v>
      </c>
      <c r="DD111" s="2">
        <v>0</v>
      </c>
      <c r="DE111" s="2">
        <v>0</v>
      </c>
      <c r="DF111" s="3">
        <v>0</v>
      </c>
      <c r="DG111" s="2">
        <v>0</v>
      </c>
      <c r="DH111" s="2">
        <v>0</v>
      </c>
      <c r="DI111" s="2">
        <v>0</v>
      </c>
      <c r="DJ111" s="2">
        <v>0</v>
      </c>
      <c r="DK111" s="2">
        <v>1</v>
      </c>
      <c r="DL111" s="2">
        <v>0</v>
      </c>
      <c r="DM111" s="3">
        <v>0</v>
      </c>
      <c r="DN111" s="2">
        <v>0</v>
      </c>
      <c r="DO111" s="2">
        <v>0</v>
      </c>
      <c r="DP111" s="2">
        <v>0</v>
      </c>
      <c r="DQ111" s="2">
        <v>0</v>
      </c>
      <c r="DR111" s="2">
        <v>0</v>
      </c>
      <c r="DS111" s="2">
        <v>0</v>
      </c>
      <c r="DT111" s="3">
        <v>0</v>
      </c>
      <c r="DU111" s="2">
        <v>0</v>
      </c>
      <c r="DV111" s="2">
        <v>0</v>
      </c>
      <c r="DW111" s="2">
        <v>0</v>
      </c>
      <c r="DX111" s="2">
        <v>0</v>
      </c>
      <c r="DY111" s="2">
        <v>0</v>
      </c>
      <c r="DZ111" s="2">
        <v>0</v>
      </c>
      <c r="EA111" s="3">
        <v>0</v>
      </c>
      <c r="EB111" s="2">
        <v>0</v>
      </c>
      <c r="EC111" s="2">
        <v>0</v>
      </c>
      <c r="ED111" s="2">
        <v>0</v>
      </c>
      <c r="EE111" s="2">
        <v>0</v>
      </c>
      <c r="EF111" s="2">
        <v>0</v>
      </c>
      <c r="EG111" s="2">
        <v>0</v>
      </c>
      <c r="EH111" s="3">
        <v>0</v>
      </c>
      <c r="EI111" s="2">
        <v>0</v>
      </c>
      <c r="EJ111" s="2">
        <v>0</v>
      </c>
      <c r="EK111" s="2">
        <v>0</v>
      </c>
      <c r="EL111" s="2">
        <v>0</v>
      </c>
      <c r="EM111" s="2">
        <v>0</v>
      </c>
      <c r="EN111" s="2">
        <v>0</v>
      </c>
      <c r="EO111" s="3">
        <v>0</v>
      </c>
      <c r="EP111" s="2">
        <v>0</v>
      </c>
      <c r="EQ111" s="2">
        <v>0</v>
      </c>
      <c r="ER111" s="2">
        <v>0</v>
      </c>
      <c r="ES111" s="2">
        <v>0</v>
      </c>
      <c r="ET111" s="2">
        <v>0</v>
      </c>
      <c r="EU111" s="2">
        <v>0</v>
      </c>
      <c r="EV111" s="3">
        <v>0</v>
      </c>
      <c r="EW111" s="2">
        <v>0</v>
      </c>
      <c r="EX111" s="2">
        <v>0</v>
      </c>
      <c r="EY111" s="2">
        <v>0</v>
      </c>
      <c r="EZ111" s="2">
        <v>0</v>
      </c>
      <c r="FA111" s="2">
        <v>0</v>
      </c>
      <c r="FB111" s="2">
        <v>0</v>
      </c>
      <c r="FC111" s="3">
        <v>0</v>
      </c>
      <c r="FD111" s="2">
        <v>0</v>
      </c>
      <c r="FE111" s="2">
        <v>0</v>
      </c>
      <c r="FF111" s="2">
        <v>0</v>
      </c>
      <c r="FG111" s="2">
        <v>0</v>
      </c>
      <c r="FH111" s="2">
        <v>0</v>
      </c>
      <c r="FI111" s="2">
        <v>0</v>
      </c>
      <c r="FJ111" s="3">
        <v>0</v>
      </c>
      <c r="FK111" s="2">
        <v>0</v>
      </c>
      <c r="FL111" s="2">
        <v>0.5</v>
      </c>
      <c r="FM111" s="2">
        <v>0</v>
      </c>
      <c r="FN111" s="2">
        <v>0</v>
      </c>
      <c r="FO111" s="2">
        <v>0</v>
      </c>
      <c r="FP111" s="2">
        <v>0</v>
      </c>
      <c r="FQ111" s="3">
        <v>0</v>
      </c>
      <c r="FR111" s="2">
        <v>0</v>
      </c>
      <c r="FS111" s="2">
        <v>0</v>
      </c>
      <c r="FT111" s="2">
        <v>0</v>
      </c>
      <c r="FU111" s="2">
        <v>0</v>
      </c>
      <c r="FV111" s="2">
        <v>0</v>
      </c>
      <c r="FW111" s="2">
        <v>0</v>
      </c>
      <c r="FX111" s="3">
        <v>0</v>
      </c>
      <c r="FY111" s="2">
        <v>0</v>
      </c>
      <c r="FZ111" s="2">
        <v>0</v>
      </c>
      <c r="GA111" s="2">
        <v>0</v>
      </c>
      <c r="GB111" s="2">
        <v>0</v>
      </c>
      <c r="GC111" s="2">
        <v>0</v>
      </c>
      <c r="GD111" s="2">
        <v>0</v>
      </c>
      <c r="GE111" s="3">
        <v>0</v>
      </c>
      <c r="GF111" s="2">
        <v>0</v>
      </c>
      <c r="GG111" s="2">
        <v>0</v>
      </c>
      <c r="GH111" s="2">
        <v>0</v>
      </c>
      <c r="GI111" s="2">
        <v>0</v>
      </c>
      <c r="GJ111" s="2">
        <v>0</v>
      </c>
      <c r="GK111" s="2">
        <v>0</v>
      </c>
      <c r="GL111" s="3">
        <v>0</v>
      </c>
      <c r="GM111" s="2">
        <v>0</v>
      </c>
      <c r="GN111" s="2">
        <v>0</v>
      </c>
      <c r="GO111" s="2">
        <v>0</v>
      </c>
      <c r="GP111" s="2">
        <v>0</v>
      </c>
      <c r="GQ111" s="2">
        <v>0</v>
      </c>
      <c r="GR111" s="2">
        <v>0</v>
      </c>
      <c r="GS111" s="3">
        <v>0</v>
      </c>
      <c r="GT111" s="2">
        <v>0</v>
      </c>
      <c r="GU111" s="2">
        <v>0</v>
      </c>
      <c r="GV111" s="2">
        <v>0</v>
      </c>
      <c r="GW111" s="2">
        <v>0</v>
      </c>
      <c r="GX111" s="2">
        <v>0</v>
      </c>
      <c r="GY111" s="2">
        <v>0</v>
      </c>
      <c r="GZ111" s="3">
        <v>0</v>
      </c>
      <c r="HA111" s="2">
        <v>0</v>
      </c>
      <c r="HB111" s="2">
        <v>1</v>
      </c>
      <c r="HC111" s="2">
        <v>0</v>
      </c>
      <c r="HD111" s="2">
        <v>0</v>
      </c>
      <c r="HE111" s="2">
        <v>0</v>
      </c>
      <c r="HF111" s="2">
        <v>0</v>
      </c>
      <c r="HG111" s="2">
        <v>0</v>
      </c>
      <c r="HH111" s="2">
        <v>0</v>
      </c>
      <c r="HI111" s="2">
        <v>0</v>
      </c>
      <c r="HJ111" s="2">
        <v>0</v>
      </c>
      <c r="HK111" s="2">
        <v>0</v>
      </c>
      <c r="HL111" s="2">
        <v>0</v>
      </c>
      <c r="HM111" s="2">
        <v>0</v>
      </c>
      <c r="HN111" s="2">
        <v>0</v>
      </c>
      <c r="HO111" s="91">
        <v>0</v>
      </c>
      <c r="HP111" s="2">
        <v>0</v>
      </c>
      <c r="HQ111" s="2">
        <v>0</v>
      </c>
      <c r="HR111" s="2">
        <v>0</v>
      </c>
      <c r="HS111" s="2">
        <v>0</v>
      </c>
      <c r="HT111" s="2">
        <v>0</v>
      </c>
      <c r="HU111" s="3">
        <v>0</v>
      </c>
    </row>
    <row r="112" spans="1:229">
      <c r="A112" s="2">
        <f t="shared" si="238"/>
        <v>0</v>
      </c>
      <c r="B112" s="2">
        <f t="shared" si="239"/>
        <v>0</v>
      </c>
      <c r="C112" s="2">
        <f t="shared" si="240"/>
        <v>0</v>
      </c>
      <c r="D112" s="2">
        <f t="shared" si="241"/>
        <v>0</v>
      </c>
      <c r="E112" s="2">
        <f t="shared" si="242"/>
        <v>0</v>
      </c>
      <c r="F112" s="2">
        <f t="shared" si="243"/>
        <v>0</v>
      </c>
      <c r="G112" s="2">
        <f t="shared" si="221"/>
        <v>0</v>
      </c>
      <c r="H112" s="242">
        <f t="shared" si="244"/>
        <v>1</v>
      </c>
      <c r="I112" s="242">
        <f t="shared" si="245"/>
        <v>1</v>
      </c>
      <c r="J112" s="242">
        <f t="shared" si="246"/>
        <v>1</v>
      </c>
      <c r="K112" s="242">
        <f t="shared" si="247"/>
        <v>1</v>
      </c>
      <c r="L112" s="242">
        <f t="shared" si="248"/>
        <v>1</v>
      </c>
      <c r="M112" s="242">
        <f t="shared" si="249"/>
        <v>1</v>
      </c>
      <c r="N112" s="242">
        <v>1</v>
      </c>
      <c r="O112" s="100" t="s">
        <v>4350</v>
      </c>
      <c r="P112" s="179">
        <f t="shared" si="229"/>
        <v>0</v>
      </c>
      <c r="Q112" s="4">
        <v>1</v>
      </c>
      <c r="R112" s="4">
        <v>1</v>
      </c>
      <c r="S112" s="179">
        <f t="shared" si="250"/>
        <v>-1</v>
      </c>
      <c r="AA112" s="2">
        <v>0</v>
      </c>
      <c r="AB112" s="2">
        <v>0</v>
      </c>
      <c r="AC112" s="2">
        <v>0</v>
      </c>
      <c r="AD112" s="2">
        <v>0</v>
      </c>
      <c r="AE112" s="2">
        <v>0</v>
      </c>
      <c r="AF112" s="2">
        <v>0</v>
      </c>
      <c r="AG112" s="3">
        <v>0</v>
      </c>
      <c r="AH112" s="2">
        <v>0</v>
      </c>
      <c r="AI112" s="2">
        <v>0</v>
      </c>
      <c r="AJ112" s="2">
        <v>0</v>
      </c>
      <c r="AK112" s="2">
        <v>0</v>
      </c>
      <c r="AL112" s="2">
        <v>0</v>
      </c>
      <c r="AM112" s="2">
        <v>0</v>
      </c>
      <c r="AN112" s="3">
        <v>0</v>
      </c>
      <c r="AO112" s="2">
        <v>0</v>
      </c>
      <c r="AP112" s="2">
        <v>0</v>
      </c>
      <c r="AQ112" s="2">
        <v>0</v>
      </c>
      <c r="AR112" s="2">
        <v>0</v>
      </c>
      <c r="AS112" s="2">
        <v>0</v>
      </c>
      <c r="AT112" s="2">
        <v>0</v>
      </c>
      <c r="AU112" s="3">
        <v>0</v>
      </c>
      <c r="AV112" s="2">
        <v>0</v>
      </c>
      <c r="AW112" s="2">
        <v>0</v>
      </c>
      <c r="AX112" s="2">
        <v>0</v>
      </c>
      <c r="AY112" s="2">
        <v>0</v>
      </c>
      <c r="AZ112" s="2">
        <v>0</v>
      </c>
      <c r="BA112" s="2">
        <v>0</v>
      </c>
      <c r="BB112" s="3">
        <v>0</v>
      </c>
      <c r="BC112" s="2">
        <v>0</v>
      </c>
      <c r="BD112" s="2">
        <v>0</v>
      </c>
      <c r="BE112" s="2">
        <v>0</v>
      </c>
      <c r="BF112" s="2">
        <v>0</v>
      </c>
      <c r="BG112" s="2">
        <v>0</v>
      </c>
      <c r="BH112" s="2">
        <v>0</v>
      </c>
      <c r="BI112" s="3">
        <v>0</v>
      </c>
      <c r="BJ112" s="2">
        <v>0</v>
      </c>
      <c r="BK112" s="2">
        <v>0</v>
      </c>
      <c r="BL112" s="2">
        <v>0</v>
      </c>
      <c r="BM112" s="2">
        <v>0</v>
      </c>
      <c r="BN112" s="2">
        <v>0</v>
      </c>
      <c r="BO112" s="2">
        <v>0</v>
      </c>
      <c r="BP112" s="3">
        <v>0</v>
      </c>
      <c r="BQ112" s="2">
        <v>0</v>
      </c>
      <c r="BR112" s="2">
        <v>0</v>
      </c>
      <c r="BS112" s="2">
        <v>0</v>
      </c>
      <c r="BT112" s="2">
        <v>0</v>
      </c>
      <c r="BU112" s="2">
        <v>0</v>
      </c>
      <c r="BV112" s="2">
        <v>0</v>
      </c>
      <c r="BW112" s="3">
        <v>0</v>
      </c>
      <c r="BX112" s="2">
        <v>0</v>
      </c>
      <c r="BY112" s="2">
        <v>0</v>
      </c>
      <c r="BZ112" s="2">
        <v>0</v>
      </c>
      <c r="CA112" s="2">
        <v>0</v>
      </c>
      <c r="CB112" s="2">
        <v>0</v>
      </c>
      <c r="CC112" s="2">
        <v>0</v>
      </c>
      <c r="CD112" s="3">
        <v>0</v>
      </c>
      <c r="CE112" s="2">
        <v>0</v>
      </c>
      <c r="CF112" s="2">
        <v>0</v>
      </c>
      <c r="CG112" s="2">
        <v>0</v>
      </c>
      <c r="CH112" s="2">
        <v>0</v>
      </c>
      <c r="CI112" s="2">
        <v>0</v>
      </c>
      <c r="CJ112" s="2">
        <v>0</v>
      </c>
      <c r="CK112" s="3">
        <v>0</v>
      </c>
      <c r="CL112" s="2">
        <v>0</v>
      </c>
      <c r="CM112" s="2">
        <v>0</v>
      </c>
      <c r="CN112" s="2">
        <v>0</v>
      </c>
      <c r="CO112" s="2">
        <v>0</v>
      </c>
      <c r="CP112" s="2">
        <v>0</v>
      </c>
      <c r="CQ112" s="2">
        <v>0</v>
      </c>
      <c r="CR112" s="3">
        <v>0</v>
      </c>
      <c r="CS112" s="2">
        <v>0</v>
      </c>
      <c r="CT112" s="2">
        <v>0</v>
      </c>
      <c r="CU112" s="2">
        <v>0</v>
      </c>
      <c r="CV112" s="2">
        <v>0</v>
      </c>
      <c r="CW112" s="2">
        <v>0</v>
      </c>
      <c r="CX112" s="2">
        <v>0</v>
      </c>
      <c r="CY112" s="3">
        <v>0</v>
      </c>
      <c r="CZ112" s="2">
        <v>0</v>
      </c>
      <c r="DA112" s="2">
        <v>0</v>
      </c>
      <c r="DB112" s="2">
        <v>0</v>
      </c>
      <c r="DC112" s="2">
        <v>0</v>
      </c>
      <c r="DD112" s="2">
        <v>0</v>
      </c>
      <c r="DE112" s="2">
        <v>0</v>
      </c>
      <c r="DF112" s="3">
        <v>0</v>
      </c>
      <c r="DG112" s="2">
        <v>0</v>
      </c>
      <c r="DH112" s="2">
        <v>0</v>
      </c>
      <c r="DI112" s="2">
        <v>0</v>
      </c>
      <c r="DJ112" s="2">
        <v>0</v>
      </c>
      <c r="DK112" s="2">
        <v>0</v>
      </c>
      <c r="DL112" s="2">
        <v>0</v>
      </c>
      <c r="DM112" s="3">
        <v>0</v>
      </c>
      <c r="DN112" s="2">
        <v>0</v>
      </c>
      <c r="DO112" s="2">
        <v>10</v>
      </c>
      <c r="DP112" s="2">
        <v>7</v>
      </c>
      <c r="DQ112" s="2">
        <v>0</v>
      </c>
      <c r="DR112" s="2">
        <v>0</v>
      </c>
      <c r="DS112" s="2">
        <v>0</v>
      </c>
      <c r="DT112" s="3">
        <v>0</v>
      </c>
      <c r="DU112" s="2">
        <v>0</v>
      </c>
      <c r="DV112" s="2">
        <v>0</v>
      </c>
      <c r="DW112" s="2">
        <v>0</v>
      </c>
      <c r="DX112" s="2">
        <v>0</v>
      </c>
      <c r="DY112" s="2">
        <v>0</v>
      </c>
      <c r="DZ112" s="2">
        <v>0</v>
      </c>
      <c r="EA112" s="3">
        <v>0</v>
      </c>
      <c r="EB112" s="2">
        <v>0</v>
      </c>
      <c r="EC112" s="2">
        <v>0</v>
      </c>
      <c r="ED112" s="2">
        <v>0</v>
      </c>
      <c r="EE112" s="2">
        <v>0</v>
      </c>
      <c r="EF112" s="2">
        <v>0</v>
      </c>
      <c r="EG112" s="2">
        <v>0</v>
      </c>
      <c r="EH112" s="3">
        <v>0</v>
      </c>
      <c r="EI112" s="2">
        <v>0</v>
      </c>
      <c r="EJ112" s="2">
        <v>0</v>
      </c>
      <c r="EK112" s="2">
        <v>0</v>
      </c>
      <c r="EL112" s="2">
        <v>0</v>
      </c>
      <c r="EM112" s="2">
        <v>0</v>
      </c>
      <c r="EN112" s="2">
        <v>0</v>
      </c>
      <c r="EO112" s="3">
        <v>0</v>
      </c>
      <c r="EP112" s="2">
        <v>0</v>
      </c>
      <c r="EQ112" s="2">
        <v>0</v>
      </c>
      <c r="ER112" s="2">
        <v>0</v>
      </c>
      <c r="ES112" s="2">
        <v>0</v>
      </c>
      <c r="ET112" s="2">
        <v>0</v>
      </c>
      <c r="EU112" s="2">
        <v>0</v>
      </c>
      <c r="EV112" s="3">
        <v>0</v>
      </c>
      <c r="EW112" s="2">
        <v>0</v>
      </c>
      <c r="EX112" s="2">
        <v>0</v>
      </c>
      <c r="EY112" s="2">
        <v>0</v>
      </c>
      <c r="EZ112" s="2">
        <v>0</v>
      </c>
      <c r="FA112" s="2">
        <v>0</v>
      </c>
      <c r="FB112" s="2">
        <v>0</v>
      </c>
      <c r="FC112" s="3">
        <v>0</v>
      </c>
      <c r="FD112" s="2">
        <v>0</v>
      </c>
      <c r="FE112" s="2">
        <v>0</v>
      </c>
      <c r="FF112" s="2">
        <v>0</v>
      </c>
      <c r="FG112" s="2">
        <v>0</v>
      </c>
      <c r="FH112" s="2">
        <v>0</v>
      </c>
      <c r="FI112" s="2">
        <v>0</v>
      </c>
      <c r="FJ112" s="3">
        <v>0</v>
      </c>
      <c r="FK112" s="2">
        <v>0</v>
      </c>
      <c r="FL112" s="2">
        <v>0</v>
      </c>
      <c r="FM112" s="2">
        <v>0</v>
      </c>
      <c r="FN112" s="2">
        <v>0</v>
      </c>
      <c r="FO112" s="2">
        <v>0</v>
      </c>
      <c r="FP112" s="2">
        <v>0</v>
      </c>
      <c r="FQ112" s="3">
        <v>0</v>
      </c>
      <c r="FR112" s="2">
        <v>0</v>
      </c>
      <c r="FS112" s="2">
        <v>0</v>
      </c>
      <c r="FT112" s="2">
        <v>0</v>
      </c>
      <c r="FU112" s="2">
        <v>0</v>
      </c>
      <c r="FV112" s="2">
        <v>0</v>
      </c>
      <c r="FW112" s="2">
        <v>0</v>
      </c>
      <c r="FX112" s="3">
        <v>0</v>
      </c>
      <c r="FY112" s="2">
        <v>0</v>
      </c>
      <c r="FZ112" s="2">
        <v>0</v>
      </c>
      <c r="GA112" s="2">
        <v>0</v>
      </c>
      <c r="GB112" s="2">
        <v>0</v>
      </c>
      <c r="GC112" s="2">
        <v>0</v>
      </c>
      <c r="GD112" s="2">
        <v>0</v>
      </c>
      <c r="GE112" s="3">
        <v>0</v>
      </c>
      <c r="GF112" s="2">
        <v>0</v>
      </c>
      <c r="GG112" s="2">
        <v>0</v>
      </c>
      <c r="GH112" s="2">
        <v>0</v>
      </c>
      <c r="GI112" s="2">
        <v>0</v>
      </c>
      <c r="GJ112" s="2">
        <v>0</v>
      </c>
      <c r="GK112" s="2">
        <v>0</v>
      </c>
      <c r="GL112" s="3">
        <v>0</v>
      </c>
      <c r="GM112" s="2">
        <v>0</v>
      </c>
      <c r="GN112" s="2">
        <v>0</v>
      </c>
      <c r="GO112" s="2">
        <v>0</v>
      </c>
      <c r="GP112" s="2">
        <v>0</v>
      </c>
      <c r="GQ112" s="2">
        <v>0</v>
      </c>
      <c r="GR112" s="2">
        <v>0</v>
      </c>
      <c r="GS112" s="3">
        <v>0</v>
      </c>
      <c r="GT112" s="2">
        <v>0</v>
      </c>
      <c r="GU112" s="2">
        <v>0</v>
      </c>
      <c r="GV112" s="2">
        <v>0</v>
      </c>
      <c r="GW112" s="2">
        <v>0</v>
      </c>
      <c r="GX112" s="2">
        <v>0</v>
      </c>
      <c r="GY112" s="2">
        <v>0</v>
      </c>
      <c r="GZ112" s="3">
        <v>0</v>
      </c>
      <c r="HA112" s="2">
        <v>0</v>
      </c>
      <c r="HB112" s="2">
        <v>0</v>
      </c>
      <c r="HC112" s="2">
        <v>0</v>
      </c>
      <c r="HD112" s="2">
        <v>0</v>
      </c>
      <c r="HE112" s="2">
        <v>0</v>
      </c>
      <c r="HF112" s="2">
        <v>0</v>
      </c>
      <c r="HG112" s="2">
        <v>0</v>
      </c>
      <c r="HH112" s="2">
        <v>0</v>
      </c>
      <c r="HI112" s="2">
        <v>0</v>
      </c>
      <c r="HJ112" s="2">
        <v>0</v>
      </c>
      <c r="HK112" s="2">
        <v>0</v>
      </c>
      <c r="HL112" s="2">
        <v>0</v>
      </c>
      <c r="HM112" s="2">
        <v>0</v>
      </c>
      <c r="HN112" s="2">
        <v>0</v>
      </c>
      <c r="HO112" s="91">
        <v>0</v>
      </c>
      <c r="HP112" s="2">
        <v>0</v>
      </c>
      <c r="HQ112" s="2">
        <v>0</v>
      </c>
      <c r="HR112" s="2">
        <v>0</v>
      </c>
      <c r="HS112" s="2">
        <v>0</v>
      </c>
      <c r="HT112" s="2">
        <v>0</v>
      </c>
      <c r="HU112" s="3">
        <v>0</v>
      </c>
    </row>
    <row r="113" spans="1:229">
      <c r="A113" s="2">
        <f t="shared" si="238"/>
        <v>0</v>
      </c>
      <c r="B113" s="2">
        <f t="shared" si="239"/>
        <v>0</v>
      </c>
      <c r="C113" s="2">
        <f t="shared" si="240"/>
        <v>0</v>
      </c>
      <c r="D113" s="2">
        <f t="shared" si="241"/>
        <v>0</v>
      </c>
      <c r="E113" s="2">
        <f t="shared" si="242"/>
        <v>0</v>
      </c>
      <c r="F113" s="2">
        <f t="shared" si="243"/>
        <v>0</v>
      </c>
      <c r="G113" s="2">
        <f t="shared" si="221"/>
        <v>0</v>
      </c>
      <c r="H113" s="242">
        <f t="shared" si="244"/>
        <v>50</v>
      </c>
      <c r="I113" s="242">
        <f t="shared" si="245"/>
        <v>50</v>
      </c>
      <c r="J113" s="242">
        <f t="shared" si="246"/>
        <v>50</v>
      </c>
      <c r="K113" s="242">
        <f t="shared" si="247"/>
        <v>50</v>
      </c>
      <c r="L113" s="242">
        <f t="shared" si="248"/>
        <v>50</v>
      </c>
      <c r="M113" s="242">
        <f t="shared" si="249"/>
        <v>50</v>
      </c>
      <c r="N113" s="242">
        <v>50</v>
      </c>
      <c r="O113" s="100" t="s">
        <v>8097</v>
      </c>
      <c r="P113" s="179">
        <f t="shared" si="229"/>
        <v>0</v>
      </c>
      <c r="Q113" s="4">
        <v>1</v>
      </c>
      <c r="R113" s="4">
        <v>1</v>
      </c>
      <c r="S113" s="179">
        <f t="shared" si="250"/>
        <v>-1</v>
      </c>
      <c r="AA113" s="2">
        <v>1</v>
      </c>
      <c r="AB113" s="2">
        <v>1</v>
      </c>
      <c r="AC113" s="2">
        <v>0</v>
      </c>
      <c r="AD113" s="2">
        <v>0</v>
      </c>
      <c r="AE113" s="2">
        <v>1</v>
      </c>
      <c r="AF113" s="2">
        <v>1</v>
      </c>
      <c r="AG113" s="3">
        <v>1</v>
      </c>
      <c r="AH113" s="2">
        <v>0</v>
      </c>
      <c r="AI113" s="2">
        <v>0</v>
      </c>
      <c r="AJ113" s="2">
        <v>0</v>
      </c>
      <c r="AK113" s="2">
        <v>0</v>
      </c>
      <c r="AL113" s="2">
        <v>0</v>
      </c>
      <c r="AM113" s="2">
        <v>1</v>
      </c>
      <c r="AN113" s="3">
        <v>0</v>
      </c>
      <c r="AO113" s="2">
        <v>1.5</v>
      </c>
      <c r="AP113" s="2">
        <v>1.5</v>
      </c>
      <c r="AQ113" s="2">
        <v>1.5</v>
      </c>
      <c r="AR113" s="2">
        <v>0</v>
      </c>
      <c r="AS113" s="2">
        <v>0</v>
      </c>
      <c r="AT113" s="2">
        <v>0</v>
      </c>
      <c r="AU113" s="3">
        <v>0</v>
      </c>
      <c r="AV113" s="2">
        <v>0</v>
      </c>
      <c r="AW113" s="2">
        <v>1</v>
      </c>
      <c r="AX113" s="2">
        <v>0</v>
      </c>
      <c r="AY113" s="2">
        <v>0</v>
      </c>
      <c r="AZ113" s="2">
        <v>0</v>
      </c>
      <c r="BA113" s="2">
        <v>0</v>
      </c>
      <c r="BB113" s="3">
        <v>0</v>
      </c>
      <c r="BC113" s="2">
        <v>0</v>
      </c>
      <c r="BD113" s="2">
        <v>1</v>
      </c>
      <c r="BE113" s="2">
        <v>1</v>
      </c>
      <c r="BF113" s="2">
        <v>0</v>
      </c>
      <c r="BG113" s="2">
        <v>0</v>
      </c>
      <c r="BH113" s="2">
        <v>0</v>
      </c>
      <c r="BI113" s="3">
        <v>0</v>
      </c>
      <c r="BJ113" s="2">
        <v>1</v>
      </c>
      <c r="BK113" s="2">
        <v>1</v>
      </c>
      <c r="BL113" s="2">
        <v>0</v>
      </c>
      <c r="BM113" s="2">
        <v>0</v>
      </c>
      <c r="BN113" s="2">
        <v>0</v>
      </c>
      <c r="BO113" s="2">
        <v>0</v>
      </c>
      <c r="BP113" s="3">
        <v>0</v>
      </c>
      <c r="BQ113" s="2">
        <v>0</v>
      </c>
      <c r="BR113" s="2">
        <v>0</v>
      </c>
      <c r="BS113" s="2">
        <v>0</v>
      </c>
      <c r="BT113" s="2">
        <v>0</v>
      </c>
      <c r="BU113" s="2">
        <v>0</v>
      </c>
      <c r="BV113" s="2">
        <v>0</v>
      </c>
      <c r="BW113" s="3">
        <v>0</v>
      </c>
      <c r="BX113" s="2">
        <v>7</v>
      </c>
      <c r="BY113" s="2">
        <v>8</v>
      </c>
      <c r="BZ113" s="2">
        <v>0</v>
      </c>
      <c r="CA113" s="2">
        <v>0</v>
      </c>
      <c r="CB113" s="2">
        <v>0</v>
      </c>
      <c r="CC113" s="2">
        <v>0</v>
      </c>
      <c r="CD113" s="3">
        <v>0</v>
      </c>
      <c r="CE113" s="2">
        <v>0</v>
      </c>
      <c r="CF113" s="2">
        <v>0</v>
      </c>
      <c r="CG113" s="2">
        <v>0</v>
      </c>
      <c r="CH113" s="2">
        <v>0</v>
      </c>
      <c r="CI113" s="2">
        <v>0</v>
      </c>
      <c r="CJ113" s="2">
        <v>0</v>
      </c>
      <c r="CK113" s="3">
        <v>0</v>
      </c>
      <c r="CL113" s="2">
        <v>0</v>
      </c>
      <c r="CM113" s="2">
        <v>0</v>
      </c>
      <c r="CN113" s="2">
        <v>0</v>
      </c>
      <c r="CO113" s="2">
        <v>0</v>
      </c>
      <c r="CP113" s="2">
        <v>0</v>
      </c>
      <c r="CQ113" s="2">
        <v>0</v>
      </c>
      <c r="CR113" s="3">
        <v>0</v>
      </c>
      <c r="CS113" s="2">
        <v>0</v>
      </c>
      <c r="CT113" s="2">
        <v>0</v>
      </c>
      <c r="CU113" s="2">
        <v>0</v>
      </c>
      <c r="CV113" s="2">
        <v>0</v>
      </c>
      <c r="CW113" s="2">
        <v>0</v>
      </c>
      <c r="CX113" s="2">
        <v>0</v>
      </c>
      <c r="CY113" s="3">
        <v>0</v>
      </c>
      <c r="CZ113" s="2">
        <v>0</v>
      </c>
      <c r="DA113" s="2">
        <v>5</v>
      </c>
      <c r="DB113" s="2">
        <v>6.5</v>
      </c>
      <c r="DC113" s="2">
        <v>0</v>
      </c>
      <c r="DD113" s="2">
        <v>0</v>
      </c>
      <c r="DE113" s="2">
        <v>0</v>
      </c>
      <c r="DF113" s="3">
        <v>0</v>
      </c>
      <c r="DG113" s="2">
        <v>0</v>
      </c>
      <c r="DH113" s="2">
        <v>0</v>
      </c>
      <c r="DI113" s="2">
        <v>6</v>
      </c>
      <c r="DJ113" s="2">
        <v>8</v>
      </c>
      <c r="DK113" s="2">
        <v>0</v>
      </c>
      <c r="DL113" s="2">
        <v>0</v>
      </c>
      <c r="DM113" s="3">
        <v>0</v>
      </c>
      <c r="DN113" s="2">
        <v>5</v>
      </c>
      <c r="DO113" s="2">
        <v>4</v>
      </c>
      <c r="DP113" s="2">
        <v>0</v>
      </c>
      <c r="DQ113" s="2">
        <v>6.7</v>
      </c>
      <c r="DR113" s="2">
        <v>0</v>
      </c>
      <c r="DS113" s="2">
        <v>0</v>
      </c>
      <c r="DT113" s="3">
        <v>0</v>
      </c>
      <c r="DU113" s="2">
        <v>0</v>
      </c>
      <c r="DV113" s="2">
        <v>6</v>
      </c>
      <c r="DW113" s="2">
        <v>4.3</v>
      </c>
      <c r="DX113" s="2">
        <v>0</v>
      </c>
      <c r="DY113" s="2">
        <v>0</v>
      </c>
      <c r="DZ113" s="2">
        <v>0</v>
      </c>
      <c r="EA113" s="3">
        <v>0</v>
      </c>
      <c r="EB113" s="2">
        <v>0</v>
      </c>
      <c r="EC113" s="2">
        <v>0</v>
      </c>
      <c r="ED113" s="2">
        <v>67</v>
      </c>
      <c r="EE113" s="2">
        <v>69</v>
      </c>
      <c r="EF113" s="2">
        <v>0</v>
      </c>
      <c r="EG113" s="2">
        <v>0</v>
      </c>
      <c r="EH113" s="3">
        <v>0</v>
      </c>
      <c r="EI113" s="2">
        <v>0</v>
      </c>
      <c r="EJ113" s="2">
        <v>0</v>
      </c>
      <c r="EK113" s="2">
        <v>0</v>
      </c>
      <c r="EL113" s="2">
        <v>47</v>
      </c>
      <c r="EM113" s="2">
        <v>0</v>
      </c>
      <c r="EN113" s="2">
        <v>0</v>
      </c>
      <c r="EO113" s="3">
        <v>0</v>
      </c>
      <c r="EP113" s="2">
        <v>0</v>
      </c>
      <c r="EQ113" s="2">
        <v>0</v>
      </c>
      <c r="ER113" s="2">
        <v>0</v>
      </c>
      <c r="ES113" s="2">
        <v>67</v>
      </c>
      <c r="ET113" s="2">
        <v>0</v>
      </c>
      <c r="EU113" s="2">
        <v>0</v>
      </c>
      <c r="EV113" s="3">
        <v>0</v>
      </c>
      <c r="EW113" s="2">
        <v>0</v>
      </c>
      <c r="EX113" s="2">
        <v>0</v>
      </c>
      <c r="EY113" s="2">
        <v>0</v>
      </c>
      <c r="EZ113" s="2">
        <v>0</v>
      </c>
      <c r="FA113" s="2">
        <v>0</v>
      </c>
      <c r="FB113" s="2">
        <v>0</v>
      </c>
      <c r="FC113" s="3">
        <v>0</v>
      </c>
      <c r="FD113" s="2">
        <v>0</v>
      </c>
      <c r="FE113" s="2">
        <v>0</v>
      </c>
      <c r="FF113" s="2">
        <v>0</v>
      </c>
      <c r="FG113" s="2">
        <v>0</v>
      </c>
      <c r="FH113" s="2">
        <v>0</v>
      </c>
      <c r="FI113" s="2">
        <v>0</v>
      </c>
      <c r="FJ113" s="3">
        <v>0</v>
      </c>
      <c r="FK113" s="2">
        <v>0</v>
      </c>
      <c r="FL113" s="2">
        <v>0</v>
      </c>
      <c r="FM113" s="2">
        <v>0</v>
      </c>
      <c r="FN113" s="2">
        <v>0</v>
      </c>
      <c r="FO113" s="2">
        <v>0</v>
      </c>
      <c r="FP113" s="2">
        <v>0</v>
      </c>
      <c r="FQ113" s="3">
        <v>0</v>
      </c>
      <c r="FR113" s="2">
        <v>0</v>
      </c>
      <c r="FS113" s="2">
        <v>64</v>
      </c>
      <c r="FT113" s="2">
        <v>66</v>
      </c>
      <c r="FU113" s="2">
        <v>0</v>
      </c>
      <c r="FV113" s="2">
        <v>0</v>
      </c>
      <c r="FW113" s="2">
        <v>0</v>
      </c>
      <c r="FX113" s="3">
        <v>0</v>
      </c>
      <c r="FY113" s="2">
        <v>0</v>
      </c>
      <c r="FZ113" s="2">
        <v>0</v>
      </c>
      <c r="GA113" s="2">
        <v>0</v>
      </c>
      <c r="GB113" s="2">
        <v>0</v>
      </c>
      <c r="GC113" s="2">
        <v>0</v>
      </c>
      <c r="GD113" s="2">
        <v>0</v>
      </c>
      <c r="GE113" s="3">
        <v>0</v>
      </c>
      <c r="GF113" s="2">
        <v>55</v>
      </c>
      <c r="GG113" s="2">
        <v>0</v>
      </c>
      <c r="GH113" s="2">
        <v>58</v>
      </c>
      <c r="GI113" s="2">
        <v>0</v>
      </c>
      <c r="GJ113" s="2">
        <v>0</v>
      </c>
      <c r="GK113" s="2">
        <v>0</v>
      </c>
      <c r="GL113" s="3">
        <v>0</v>
      </c>
      <c r="GM113" s="2">
        <v>0</v>
      </c>
      <c r="GN113" s="2">
        <v>60</v>
      </c>
      <c r="GO113" s="2">
        <v>0</v>
      </c>
      <c r="GP113" s="2">
        <v>0</v>
      </c>
      <c r="GQ113" s="2">
        <v>0</v>
      </c>
      <c r="GR113" s="2">
        <v>0</v>
      </c>
      <c r="GS113" s="3">
        <v>0</v>
      </c>
      <c r="GT113" s="2">
        <v>0</v>
      </c>
      <c r="GU113" s="2">
        <v>53</v>
      </c>
      <c r="GV113" s="2">
        <v>0</v>
      </c>
      <c r="GW113" s="2">
        <v>72</v>
      </c>
      <c r="GX113" s="2">
        <v>0</v>
      </c>
      <c r="GY113" s="2">
        <v>0</v>
      </c>
      <c r="GZ113" s="3">
        <v>14</v>
      </c>
      <c r="HA113" s="2">
        <v>74</v>
      </c>
      <c r="HB113" s="2">
        <v>0</v>
      </c>
      <c r="HC113" s="2">
        <v>0</v>
      </c>
      <c r="HD113" s="2">
        <v>0</v>
      </c>
      <c r="HE113" s="2">
        <v>0</v>
      </c>
      <c r="HF113" s="2">
        <v>0</v>
      </c>
      <c r="HG113" s="2">
        <v>0</v>
      </c>
      <c r="HH113" s="2">
        <v>0</v>
      </c>
      <c r="HI113" s="2">
        <v>0</v>
      </c>
      <c r="HJ113" s="2">
        <v>0</v>
      </c>
      <c r="HK113" s="2">
        <v>0</v>
      </c>
      <c r="HL113" s="2">
        <v>0</v>
      </c>
      <c r="HM113" s="2">
        <v>0</v>
      </c>
      <c r="HN113" s="2">
        <v>0</v>
      </c>
      <c r="HO113" s="91">
        <v>8</v>
      </c>
      <c r="HP113" s="2">
        <v>0</v>
      </c>
      <c r="HQ113" s="2">
        <v>0</v>
      </c>
      <c r="HR113" s="2">
        <v>0</v>
      </c>
      <c r="HS113" s="2">
        <v>0</v>
      </c>
      <c r="HT113" s="2">
        <v>0</v>
      </c>
      <c r="HU113" s="3">
        <v>0</v>
      </c>
    </row>
    <row r="114" spans="1:229">
      <c r="A114" s="2">
        <f>T114*N114</f>
        <v>0</v>
      </c>
      <c r="B114" s="2">
        <f>U114*N114</f>
        <v>0</v>
      </c>
      <c r="C114" s="2">
        <f>V114*N114</f>
        <v>0</v>
      </c>
      <c r="D114" s="2">
        <f>W114*N114</f>
        <v>0</v>
      </c>
      <c r="E114" s="2">
        <f>X114*N114</f>
        <v>0</v>
      </c>
      <c r="F114" s="2">
        <f>Y114*N114</f>
        <v>0</v>
      </c>
      <c r="G114" s="2">
        <f>Z114*N114</f>
        <v>0</v>
      </c>
      <c r="H114" s="242">
        <f>N114</f>
        <v>0.5</v>
      </c>
      <c r="I114" s="242">
        <f>N114</f>
        <v>0.5</v>
      </c>
      <c r="J114" s="242">
        <f>N114</f>
        <v>0.5</v>
      </c>
      <c r="K114" s="242">
        <f>N114</f>
        <v>0.5</v>
      </c>
      <c r="L114" s="242">
        <f>N114</f>
        <v>0.5</v>
      </c>
      <c r="M114" s="242">
        <f>N114</f>
        <v>0.5</v>
      </c>
      <c r="N114" s="242">
        <v>0.5</v>
      </c>
      <c r="O114" s="100" t="s">
        <v>4706</v>
      </c>
      <c r="P114" s="179">
        <f>(SUM(T114:Z114))</f>
        <v>0</v>
      </c>
      <c r="Q114" s="4">
        <v>7</v>
      </c>
      <c r="R114" s="4">
        <v>1</v>
      </c>
      <c r="S114" s="179">
        <f>P114-Q114</f>
        <v>-7</v>
      </c>
      <c r="AA114" s="2">
        <v>0</v>
      </c>
      <c r="AB114" s="2">
        <v>0</v>
      </c>
      <c r="AC114" s="2">
        <v>1</v>
      </c>
      <c r="AD114" s="2">
        <v>1</v>
      </c>
      <c r="AE114" s="2">
        <v>1</v>
      </c>
      <c r="AF114" s="2">
        <v>0</v>
      </c>
      <c r="AG114" s="3">
        <v>0</v>
      </c>
      <c r="AH114" s="2">
        <v>0</v>
      </c>
      <c r="AI114" s="2">
        <v>0</v>
      </c>
      <c r="AJ114" s="2">
        <v>0</v>
      </c>
      <c r="AK114" s="2">
        <v>0</v>
      </c>
      <c r="AL114" s="2">
        <v>1</v>
      </c>
      <c r="AM114" s="2">
        <v>1</v>
      </c>
      <c r="AN114" s="3">
        <v>1</v>
      </c>
      <c r="AO114" s="2">
        <v>0</v>
      </c>
      <c r="AP114" s="2">
        <v>0</v>
      </c>
      <c r="AQ114" s="2">
        <v>0</v>
      </c>
      <c r="AR114" s="2">
        <v>1</v>
      </c>
      <c r="AS114" s="2">
        <v>1</v>
      </c>
      <c r="AT114" s="2">
        <v>1</v>
      </c>
      <c r="AU114" s="3">
        <v>1</v>
      </c>
      <c r="AV114" s="2">
        <v>1</v>
      </c>
      <c r="AW114" s="2">
        <v>1</v>
      </c>
      <c r="AX114" s="2">
        <v>0</v>
      </c>
      <c r="AY114" s="2">
        <v>0</v>
      </c>
      <c r="AZ114" s="2">
        <v>0</v>
      </c>
      <c r="BA114" s="2">
        <v>1</v>
      </c>
      <c r="BB114" s="3">
        <v>0</v>
      </c>
      <c r="BC114" s="2">
        <v>0</v>
      </c>
      <c r="BD114" s="2">
        <v>0</v>
      </c>
      <c r="BE114" s="2">
        <v>0</v>
      </c>
      <c r="BF114" s="2">
        <v>0</v>
      </c>
      <c r="BG114" s="2">
        <v>0</v>
      </c>
      <c r="BH114" s="2">
        <v>1</v>
      </c>
      <c r="BI114" s="3">
        <v>1</v>
      </c>
      <c r="BJ114" s="2">
        <v>1</v>
      </c>
      <c r="BK114" s="2">
        <v>1</v>
      </c>
      <c r="BL114" s="2">
        <v>1</v>
      </c>
      <c r="BM114" s="2">
        <v>1</v>
      </c>
      <c r="BN114" s="2">
        <v>1</v>
      </c>
      <c r="BO114" s="2">
        <v>1</v>
      </c>
      <c r="BP114" s="3">
        <v>1</v>
      </c>
      <c r="BQ114" s="2">
        <v>1</v>
      </c>
      <c r="BR114" s="2">
        <v>1</v>
      </c>
      <c r="BS114" s="2">
        <v>1</v>
      </c>
      <c r="BT114" s="2">
        <v>1</v>
      </c>
      <c r="BU114" s="2">
        <v>1</v>
      </c>
      <c r="BV114" s="2">
        <v>1</v>
      </c>
      <c r="BW114" s="3">
        <v>1</v>
      </c>
      <c r="BX114" s="2">
        <v>0</v>
      </c>
      <c r="BY114" s="2">
        <v>0</v>
      </c>
      <c r="BZ114" s="2">
        <v>0</v>
      </c>
      <c r="CA114" s="2">
        <v>0</v>
      </c>
      <c r="CB114" s="2">
        <v>0</v>
      </c>
      <c r="CC114" s="2">
        <v>1</v>
      </c>
      <c r="CD114" s="3">
        <v>1</v>
      </c>
      <c r="CE114" s="2">
        <v>2</v>
      </c>
      <c r="CF114" s="2">
        <v>0</v>
      </c>
      <c r="CG114" s="2">
        <v>2</v>
      </c>
      <c r="CH114" s="2">
        <v>3</v>
      </c>
      <c r="CI114" s="2">
        <v>2</v>
      </c>
      <c r="CJ114" s="2">
        <v>0</v>
      </c>
      <c r="CK114" s="3">
        <v>0</v>
      </c>
      <c r="CL114" s="2">
        <v>0</v>
      </c>
      <c r="CM114" s="2">
        <v>0</v>
      </c>
      <c r="CN114" s="2">
        <v>0</v>
      </c>
      <c r="CO114" s="2">
        <v>2</v>
      </c>
      <c r="CP114" s="2">
        <v>0</v>
      </c>
      <c r="CQ114" s="2">
        <v>0</v>
      </c>
      <c r="CR114" s="3">
        <v>1</v>
      </c>
      <c r="CS114" s="2">
        <v>2</v>
      </c>
      <c r="CT114" s="2">
        <v>0</v>
      </c>
      <c r="CU114" s="2">
        <v>0</v>
      </c>
      <c r="CV114" s="2">
        <v>0</v>
      </c>
      <c r="CW114" s="2">
        <v>3</v>
      </c>
      <c r="CX114" s="2">
        <v>3</v>
      </c>
      <c r="CY114" s="3">
        <v>0</v>
      </c>
      <c r="CZ114" s="2">
        <v>0</v>
      </c>
      <c r="DA114" s="2">
        <v>0</v>
      </c>
      <c r="DB114" s="2">
        <v>0</v>
      </c>
      <c r="DC114" s="2">
        <v>2</v>
      </c>
      <c r="DD114" s="2">
        <v>2</v>
      </c>
      <c r="DE114" s="2">
        <v>0</v>
      </c>
      <c r="DF114" s="3">
        <v>2</v>
      </c>
      <c r="DG114" s="2">
        <v>0</v>
      </c>
      <c r="DH114" s="2">
        <v>0</v>
      </c>
      <c r="DI114" s="2">
        <v>0</v>
      </c>
      <c r="DJ114" s="2">
        <v>2</v>
      </c>
      <c r="DK114" s="2">
        <v>1.5</v>
      </c>
      <c r="DL114" s="2">
        <v>4</v>
      </c>
      <c r="DM114" s="3">
        <v>3</v>
      </c>
      <c r="DN114" s="2">
        <v>3</v>
      </c>
      <c r="DO114" s="2">
        <v>0</v>
      </c>
      <c r="DP114" s="2">
        <v>1</v>
      </c>
      <c r="DQ114" s="2">
        <v>1</v>
      </c>
      <c r="DR114" s="2">
        <v>2</v>
      </c>
      <c r="DS114" s="2">
        <v>2</v>
      </c>
      <c r="DT114" s="3">
        <v>3</v>
      </c>
      <c r="DU114" s="2">
        <v>1</v>
      </c>
      <c r="DV114" s="2">
        <v>0</v>
      </c>
      <c r="DW114" s="2">
        <v>0</v>
      </c>
      <c r="DX114" s="2">
        <v>1</v>
      </c>
      <c r="DY114" s="2">
        <v>2</v>
      </c>
      <c r="DZ114" s="2">
        <v>1</v>
      </c>
      <c r="EA114" s="3">
        <v>0</v>
      </c>
      <c r="EB114" s="2">
        <v>1</v>
      </c>
      <c r="EC114" s="2">
        <v>1</v>
      </c>
      <c r="ED114" s="2">
        <v>0</v>
      </c>
      <c r="EE114" s="2">
        <v>0</v>
      </c>
      <c r="EF114" s="2">
        <v>1</v>
      </c>
      <c r="EG114" s="2">
        <v>1</v>
      </c>
      <c r="EH114" s="3">
        <v>1</v>
      </c>
      <c r="EI114" s="2">
        <v>0</v>
      </c>
      <c r="EJ114" s="2">
        <v>0</v>
      </c>
      <c r="EK114" s="2">
        <v>0</v>
      </c>
      <c r="EL114" s="2">
        <v>0</v>
      </c>
      <c r="EM114" s="2">
        <v>1</v>
      </c>
      <c r="EN114" s="2">
        <v>1</v>
      </c>
      <c r="EO114" s="3">
        <v>1</v>
      </c>
      <c r="EP114" s="2">
        <v>1</v>
      </c>
      <c r="EQ114" s="2">
        <v>1</v>
      </c>
      <c r="ER114" s="2">
        <v>1</v>
      </c>
      <c r="ES114" s="2">
        <v>0</v>
      </c>
      <c r="ET114" s="2">
        <v>1</v>
      </c>
      <c r="EU114" s="2">
        <v>1</v>
      </c>
      <c r="EV114" s="3">
        <v>0</v>
      </c>
      <c r="EW114" s="2">
        <v>0</v>
      </c>
      <c r="EX114" s="2">
        <v>0</v>
      </c>
      <c r="EY114" s="2">
        <v>1</v>
      </c>
      <c r="EZ114" s="2">
        <v>0</v>
      </c>
      <c r="FA114" s="2">
        <v>1</v>
      </c>
      <c r="FB114" s="2">
        <v>1</v>
      </c>
      <c r="FC114" s="3">
        <v>1</v>
      </c>
      <c r="FD114" s="2">
        <v>0</v>
      </c>
      <c r="FE114" s="2">
        <v>0</v>
      </c>
      <c r="FF114" s="2">
        <v>0</v>
      </c>
      <c r="FG114" s="2">
        <v>0</v>
      </c>
      <c r="FH114" s="2">
        <v>0</v>
      </c>
      <c r="FI114" s="2">
        <v>1</v>
      </c>
      <c r="FJ114" s="3">
        <v>1</v>
      </c>
      <c r="FK114" s="2">
        <v>1</v>
      </c>
      <c r="FL114" s="2">
        <v>1</v>
      </c>
      <c r="FM114" s="2">
        <v>1</v>
      </c>
      <c r="FN114" s="2">
        <v>0</v>
      </c>
      <c r="FO114" s="2">
        <v>1</v>
      </c>
      <c r="FP114" s="2">
        <v>1</v>
      </c>
      <c r="FQ114" s="3">
        <v>1</v>
      </c>
      <c r="FR114" s="2">
        <v>1</v>
      </c>
      <c r="FS114" s="2">
        <v>1</v>
      </c>
      <c r="FT114" s="2">
        <v>0</v>
      </c>
      <c r="FU114" s="2">
        <v>0</v>
      </c>
      <c r="FV114" s="2">
        <v>1</v>
      </c>
      <c r="FW114" s="2">
        <v>1</v>
      </c>
      <c r="FX114" s="3">
        <v>1</v>
      </c>
      <c r="FY114" s="2">
        <v>0</v>
      </c>
      <c r="FZ114" s="2">
        <v>1</v>
      </c>
      <c r="GA114" s="2">
        <v>1</v>
      </c>
      <c r="GB114" s="2">
        <v>1</v>
      </c>
      <c r="GC114" s="2">
        <v>0</v>
      </c>
      <c r="GD114" s="2">
        <v>0</v>
      </c>
      <c r="GE114" s="3">
        <v>1</v>
      </c>
      <c r="GF114" s="2">
        <v>0</v>
      </c>
      <c r="GG114" s="2">
        <v>0</v>
      </c>
      <c r="GH114" s="2">
        <v>0</v>
      </c>
      <c r="GI114" s="2">
        <v>1</v>
      </c>
      <c r="GJ114" s="2">
        <v>1</v>
      </c>
      <c r="GK114" s="2">
        <v>1</v>
      </c>
      <c r="GL114" s="3">
        <v>1</v>
      </c>
      <c r="GM114" s="2">
        <v>0</v>
      </c>
      <c r="GN114" s="2">
        <v>0</v>
      </c>
      <c r="GO114" s="2">
        <v>1</v>
      </c>
      <c r="GP114" s="2">
        <v>0</v>
      </c>
      <c r="GQ114" s="2">
        <v>1</v>
      </c>
      <c r="GR114" s="2">
        <v>1</v>
      </c>
      <c r="GS114" s="3">
        <v>1</v>
      </c>
      <c r="GT114" s="2">
        <v>1</v>
      </c>
      <c r="GU114" s="2">
        <v>0</v>
      </c>
      <c r="GV114" s="2">
        <v>1</v>
      </c>
      <c r="GW114" s="2">
        <v>1</v>
      </c>
      <c r="GX114" s="2">
        <v>1</v>
      </c>
      <c r="GY114" s="2">
        <v>1</v>
      </c>
      <c r="GZ114" s="3">
        <v>1</v>
      </c>
      <c r="HA114" s="2">
        <v>1</v>
      </c>
      <c r="HB114" s="2">
        <v>1</v>
      </c>
      <c r="HC114" s="2">
        <v>1</v>
      </c>
      <c r="HD114" s="2">
        <v>1</v>
      </c>
      <c r="HE114" s="2">
        <v>1</v>
      </c>
      <c r="HF114" s="2">
        <v>1</v>
      </c>
      <c r="HG114" s="2">
        <v>1</v>
      </c>
      <c r="HH114" s="2">
        <v>1</v>
      </c>
      <c r="HI114" s="2">
        <v>1</v>
      </c>
      <c r="HJ114" s="2">
        <v>0</v>
      </c>
      <c r="HK114" s="2">
        <v>0</v>
      </c>
      <c r="HL114" s="2">
        <v>1</v>
      </c>
      <c r="HM114" s="2">
        <v>1</v>
      </c>
      <c r="HN114" s="2">
        <v>1</v>
      </c>
      <c r="HO114" s="91">
        <v>0</v>
      </c>
      <c r="HP114" s="2">
        <v>1</v>
      </c>
      <c r="HQ114" s="2">
        <v>1</v>
      </c>
      <c r="HR114" s="2">
        <v>0</v>
      </c>
      <c r="HS114" s="2">
        <v>1</v>
      </c>
      <c r="HT114" s="2">
        <v>1</v>
      </c>
      <c r="HU114" s="3">
        <v>1</v>
      </c>
    </row>
    <row r="115" spans="1:229">
      <c r="A115" s="2">
        <f>T115*N115</f>
        <v>0</v>
      </c>
      <c r="B115" s="2">
        <f>U115*N115</f>
        <v>0</v>
      </c>
      <c r="C115" s="2">
        <f>V115*N115</f>
        <v>0</v>
      </c>
      <c r="D115" s="2">
        <f>W115*N115</f>
        <v>0</v>
      </c>
      <c r="E115" s="2">
        <f>X115*N115</f>
        <v>0</v>
      </c>
      <c r="F115" s="2">
        <f>Y115*N115</f>
        <v>0</v>
      </c>
      <c r="G115" s="2">
        <f>Z115*N115</f>
        <v>0</v>
      </c>
      <c r="H115" s="242">
        <f>N115</f>
        <v>0.5</v>
      </c>
      <c r="I115" s="242">
        <f>N115</f>
        <v>0.5</v>
      </c>
      <c r="J115" s="242">
        <f>N115</f>
        <v>0.5</v>
      </c>
      <c r="K115" s="242">
        <f>N115</f>
        <v>0.5</v>
      </c>
      <c r="L115" s="242">
        <f>N115</f>
        <v>0.5</v>
      </c>
      <c r="M115" s="242">
        <f>N115</f>
        <v>0.5</v>
      </c>
      <c r="N115" s="242">
        <v>0.5</v>
      </c>
      <c r="O115" s="100" t="s">
        <v>7644</v>
      </c>
      <c r="P115" s="179">
        <f>(SUM(T115:Z115))</f>
        <v>0</v>
      </c>
      <c r="Q115" s="4">
        <v>7</v>
      </c>
      <c r="R115" s="4">
        <v>1</v>
      </c>
      <c r="S115" s="179">
        <f>P115-Q115</f>
        <v>-7</v>
      </c>
      <c r="AA115" s="2">
        <v>0</v>
      </c>
      <c r="AB115" s="2">
        <v>0</v>
      </c>
      <c r="AC115" s="2">
        <v>0</v>
      </c>
      <c r="AD115" s="2">
        <v>0</v>
      </c>
      <c r="AE115" s="2">
        <v>0</v>
      </c>
      <c r="AF115" s="2">
        <v>0</v>
      </c>
      <c r="AG115" s="3">
        <v>0</v>
      </c>
      <c r="AH115" s="2">
        <v>0</v>
      </c>
      <c r="AI115" s="2">
        <v>0</v>
      </c>
      <c r="AJ115" s="2">
        <v>0</v>
      </c>
      <c r="AK115" s="2">
        <v>0</v>
      </c>
      <c r="AL115" s="2">
        <v>1</v>
      </c>
      <c r="AM115" s="2">
        <v>1</v>
      </c>
      <c r="AN115" s="3">
        <v>1</v>
      </c>
      <c r="AO115" s="2">
        <v>0</v>
      </c>
      <c r="AP115" s="2">
        <v>0</v>
      </c>
      <c r="AQ115" s="2">
        <v>0</v>
      </c>
      <c r="AR115" s="2">
        <v>0</v>
      </c>
      <c r="AS115" s="2">
        <v>1</v>
      </c>
      <c r="AT115" s="2">
        <v>1</v>
      </c>
      <c r="AU115" s="3">
        <v>1</v>
      </c>
      <c r="AV115" s="2">
        <v>1</v>
      </c>
      <c r="AW115" s="2">
        <v>1</v>
      </c>
      <c r="AX115" s="2">
        <v>1</v>
      </c>
      <c r="AY115" s="2">
        <v>1</v>
      </c>
      <c r="AZ115" s="2">
        <v>1</v>
      </c>
      <c r="BA115" s="2">
        <v>1</v>
      </c>
      <c r="BB115" s="3">
        <v>1</v>
      </c>
      <c r="BC115" s="2">
        <v>1</v>
      </c>
      <c r="BD115" s="2">
        <v>1</v>
      </c>
      <c r="BE115" s="2">
        <v>1</v>
      </c>
      <c r="BF115" s="2">
        <v>1</v>
      </c>
      <c r="BG115" s="2">
        <v>1</v>
      </c>
      <c r="BH115" s="2">
        <v>1</v>
      </c>
      <c r="BI115" s="3">
        <v>1</v>
      </c>
      <c r="BJ115" s="2">
        <v>1</v>
      </c>
      <c r="BK115" s="2">
        <v>1</v>
      </c>
      <c r="BL115" s="2">
        <v>1</v>
      </c>
      <c r="BM115" s="2">
        <v>1</v>
      </c>
      <c r="BN115" s="2">
        <v>1</v>
      </c>
      <c r="BO115" s="2">
        <v>1</v>
      </c>
      <c r="BP115" s="3">
        <v>1</v>
      </c>
      <c r="BQ115" s="2">
        <v>1</v>
      </c>
      <c r="BR115" s="2">
        <v>1</v>
      </c>
      <c r="BS115" s="2">
        <v>1</v>
      </c>
      <c r="BT115" s="2">
        <v>1</v>
      </c>
      <c r="BU115" s="2">
        <v>1</v>
      </c>
      <c r="BV115" s="2">
        <v>1</v>
      </c>
      <c r="BW115" s="3">
        <v>1</v>
      </c>
      <c r="BX115" s="2">
        <v>0</v>
      </c>
      <c r="BY115" s="2">
        <v>0</v>
      </c>
      <c r="BZ115" s="2">
        <v>0</v>
      </c>
      <c r="CA115" s="2">
        <v>0</v>
      </c>
      <c r="CB115" s="2">
        <v>0</v>
      </c>
      <c r="CC115" s="2">
        <v>1</v>
      </c>
      <c r="CD115" s="3">
        <v>1</v>
      </c>
      <c r="CE115" s="2">
        <v>1</v>
      </c>
      <c r="CF115" s="2">
        <v>1</v>
      </c>
      <c r="CG115" s="2">
        <v>2</v>
      </c>
      <c r="CH115" s="2">
        <v>2</v>
      </c>
      <c r="CI115" s="2">
        <v>2</v>
      </c>
      <c r="CJ115" s="2">
        <v>0</v>
      </c>
      <c r="CK115" s="3">
        <v>0</v>
      </c>
      <c r="CL115" s="2">
        <v>0</v>
      </c>
      <c r="CM115" s="2">
        <v>0</v>
      </c>
      <c r="CN115" s="2">
        <v>0</v>
      </c>
      <c r="CO115" s="2">
        <v>0</v>
      </c>
      <c r="CP115" s="2">
        <v>0</v>
      </c>
      <c r="CQ115" s="2">
        <v>0</v>
      </c>
      <c r="CR115" s="3">
        <v>2</v>
      </c>
      <c r="CS115" s="2">
        <v>2</v>
      </c>
      <c r="CT115" s="2">
        <v>0</v>
      </c>
      <c r="CU115" s="2">
        <v>0</v>
      </c>
      <c r="CV115" s="2">
        <v>0</v>
      </c>
      <c r="CW115" s="2">
        <v>2</v>
      </c>
      <c r="CX115" s="2">
        <v>2</v>
      </c>
      <c r="CY115" s="3">
        <v>0</v>
      </c>
      <c r="CZ115" s="2">
        <v>0</v>
      </c>
      <c r="DA115" s="2">
        <v>0</v>
      </c>
      <c r="DB115" s="2">
        <v>2</v>
      </c>
      <c r="DC115" s="2">
        <v>2</v>
      </c>
      <c r="DD115" s="2">
        <v>2</v>
      </c>
      <c r="DE115" s="2">
        <v>2</v>
      </c>
      <c r="DF115" s="3">
        <v>2</v>
      </c>
      <c r="DG115" s="2">
        <v>0</v>
      </c>
      <c r="DH115" s="2">
        <v>0</v>
      </c>
      <c r="DI115" s="2">
        <v>0</v>
      </c>
      <c r="DJ115" s="2">
        <v>0</v>
      </c>
      <c r="DK115" s="2">
        <v>0</v>
      </c>
      <c r="DL115" s="2">
        <v>2</v>
      </c>
      <c r="DM115" s="3">
        <v>2</v>
      </c>
      <c r="DN115" s="2">
        <v>2</v>
      </c>
      <c r="DO115" s="2">
        <v>2</v>
      </c>
      <c r="DP115" s="2">
        <v>2</v>
      </c>
      <c r="DQ115" s="2">
        <v>2</v>
      </c>
      <c r="DR115" s="2">
        <v>2</v>
      </c>
      <c r="DS115" s="2">
        <v>2</v>
      </c>
      <c r="DT115" s="3">
        <v>2</v>
      </c>
      <c r="DU115" s="2">
        <v>2</v>
      </c>
      <c r="DV115" s="2">
        <v>0</v>
      </c>
      <c r="DW115" s="2">
        <v>0</v>
      </c>
      <c r="DX115" s="2">
        <v>0</v>
      </c>
      <c r="DY115" s="2">
        <v>2</v>
      </c>
      <c r="DZ115" s="2">
        <v>2</v>
      </c>
      <c r="EA115" s="3">
        <v>0</v>
      </c>
      <c r="EB115" s="2">
        <v>2</v>
      </c>
      <c r="EC115" s="2">
        <v>2</v>
      </c>
      <c r="ED115" s="2">
        <v>0</v>
      </c>
      <c r="EE115" s="2">
        <v>0</v>
      </c>
      <c r="EF115" s="2">
        <v>2</v>
      </c>
      <c r="EG115" s="2">
        <v>2</v>
      </c>
      <c r="EH115" s="3">
        <v>0</v>
      </c>
      <c r="EI115" s="2">
        <v>0</v>
      </c>
      <c r="EJ115" s="2">
        <v>0</v>
      </c>
      <c r="EK115" s="2">
        <v>0</v>
      </c>
      <c r="EL115" s="2">
        <v>0</v>
      </c>
      <c r="EM115" s="2">
        <v>0</v>
      </c>
      <c r="EN115" s="2">
        <v>0</v>
      </c>
      <c r="EO115" s="3">
        <v>0</v>
      </c>
      <c r="EP115" s="2">
        <v>0</v>
      </c>
      <c r="EQ115" s="2">
        <v>0</v>
      </c>
      <c r="ER115" s="2">
        <v>0</v>
      </c>
      <c r="ES115" s="2">
        <v>0</v>
      </c>
      <c r="ET115" s="2">
        <v>0</v>
      </c>
      <c r="EU115" s="2">
        <v>0</v>
      </c>
      <c r="EV115" s="3">
        <v>0</v>
      </c>
      <c r="EW115" s="2">
        <v>0</v>
      </c>
      <c r="EX115" s="2">
        <v>0</v>
      </c>
      <c r="EY115" s="2">
        <v>0</v>
      </c>
      <c r="EZ115" s="2">
        <v>0</v>
      </c>
      <c r="FA115" s="2">
        <v>0</v>
      </c>
      <c r="FB115" s="2">
        <v>0</v>
      </c>
      <c r="FC115" s="3">
        <v>0</v>
      </c>
      <c r="FD115" s="2">
        <v>0</v>
      </c>
      <c r="FE115" s="2">
        <v>0</v>
      </c>
      <c r="FF115" s="2">
        <v>0</v>
      </c>
      <c r="FG115" s="2">
        <v>0</v>
      </c>
      <c r="FH115" s="2">
        <v>0</v>
      </c>
      <c r="FI115" s="2">
        <v>0</v>
      </c>
      <c r="FJ115" s="3">
        <v>0</v>
      </c>
      <c r="FK115" s="2">
        <v>0</v>
      </c>
      <c r="FL115" s="2">
        <v>0</v>
      </c>
      <c r="FM115" s="2">
        <v>0</v>
      </c>
      <c r="FN115" s="2">
        <v>0</v>
      </c>
      <c r="FO115" s="2">
        <v>0</v>
      </c>
      <c r="FP115" s="2">
        <v>0</v>
      </c>
      <c r="FQ115" s="3">
        <v>0</v>
      </c>
      <c r="FR115" s="2">
        <v>0</v>
      </c>
      <c r="FS115" s="2">
        <v>0</v>
      </c>
      <c r="FT115" s="2">
        <v>0</v>
      </c>
      <c r="FU115" s="2">
        <v>0</v>
      </c>
      <c r="FV115" s="2">
        <v>0</v>
      </c>
      <c r="FW115" s="2">
        <v>0</v>
      </c>
      <c r="FX115" s="3">
        <v>0</v>
      </c>
      <c r="FY115" s="2">
        <v>0</v>
      </c>
      <c r="FZ115" s="2">
        <v>0</v>
      </c>
      <c r="GA115" s="2">
        <v>0</v>
      </c>
      <c r="GB115" s="2">
        <v>0</v>
      </c>
      <c r="GC115" s="2">
        <v>0</v>
      </c>
      <c r="GD115" s="2">
        <v>0</v>
      </c>
      <c r="GE115" s="3">
        <v>0</v>
      </c>
      <c r="GF115" s="2">
        <v>0</v>
      </c>
      <c r="GG115" s="2">
        <v>0</v>
      </c>
      <c r="GH115" s="2">
        <v>0</v>
      </c>
      <c r="GI115" s="2">
        <v>0</v>
      </c>
      <c r="GJ115" s="2">
        <v>0</v>
      </c>
      <c r="GK115" s="2">
        <v>0</v>
      </c>
      <c r="GL115" s="3">
        <v>0</v>
      </c>
      <c r="GM115" s="2">
        <v>0</v>
      </c>
      <c r="GN115" s="2">
        <v>0</v>
      </c>
      <c r="GO115" s="2">
        <v>0</v>
      </c>
      <c r="GP115" s="2">
        <v>0</v>
      </c>
      <c r="GQ115" s="2">
        <v>0</v>
      </c>
      <c r="GR115" s="2">
        <v>0</v>
      </c>
      <c r="GS115" s="3">
        <v>0</v>
      </c>
      <c r="GT115" s="2">
        <v>0</v>
      </c>
      <c r="GU115" s="2">
        <v>0</v>
      </c>
      <c r="GV115" s="2">
        <v>0</v>
      </c>
      <c r="GW115" s="2">
        <v>0</v>
      </c>
      <c r="GX115" s="2">
        <v>0</v>
      </c>
      <c r="GY115" s="2">
        <v>0</v>
      </c>
      <c r="GZ115" s="3">
        <v>0</v>
      </c>
      <c r="HA115" s="2">
        <v>0</v>
      </c>
      <c r="HB115" s="2">
        <v>0</v>
      </c>
      <c r="HC115" s="2">
        <v>0</v>
      </c>
      <c r="HD115" s="2">
        <v>0</v>
      </c>
      <c r="HE115" s="2">
        <v>0</v>
      </c>
      <c r="HF115" s="2">
        <v>0</v>
      </c>
      <c r="HG115" s="2">
        <v>0</v>
      </c>
      <c r="HH115" s="2">
        <v>0</v>
      </c>
      <c r="HI115" s="2">
        <v>0</v>
      </c>
      <c r="HJ115" s="2">
        <v>0</v>
      </c>
      <c r="HK115" s="2">
        <v>0</v>
      </c>
      <c r="HL115" s="2">
        <v>0</v>
      </c>
      <c r="HM115" s="2">
        <v>0</v>
      </c>
      <c r="HN115" s="2">
        <v>0</v>
      </c>
      <c r="HO115" s="91">
        <v>0</v>
      </c>
      <c r="HP115" s="2">
        <v>0</v>
      </c>
      <c r="HQ115" s="2">
        <v>0</v>
      </c>
      <c r="HR115" s="2">
        <v>0</v>
      </c>
      <c r="HS115" s="2">
        <v>0</v>
      </c>
      <c r="HT115" s="2">
        <v>0</v>
      </c>
      <c r="HU115" s="3">
        <v>0</v>
      </c>
    </row>
    <row r="116" spans="1:229">
      <c r="A116" s="2">
        <f>T116*N116</f>
        <v>0</v>
      </c>
      <c r="B116" s="2">
        <f>U116*N116</f>
        <v>0</v>
      </c>
      <c r="C116" s="2">
        <f>V116*N116</f>
        <v>0</v>
      </c>
      <c r="D116" s="2">
        <f>W116*N116</f>
        <v>0</v>
      </c>
      <c r="E116" s="2">
        <f>X116*N116</f>
        <v>0</v>
      </c>
      <c r="F116" s="2">
        <f>Y116*N116</f>
        <v>0</v>
      </c>
      <c r="G116" s="2">
        <f>Z116*N116</f>
        <v>0</v>
      </c>
      <c r="H116" s="242">
        <f>N116</f>
        <v>1</v>
      </c>
      <c r="I116" s="242">
        <f>N116</f>
        <v>1</v>
      </c>
      <c r="J116" s="242">
        <f>N116</f>
        <v>1</v>
      </c>
      <c r="K116" s="242">
        <f>N116</f>
        <v>1</v>
      </c>
      <c r="L116" s="242">
        <f>N116</f>
        <v>1</v>
      </c>
      <c r="M116" s="242">
        <f>N116</f>
        <v>1</v>
      </c>
      <c r="N116" s="242">
        <v>1</v>
      </c>
      <c r="O116" s="100" t="s">
        <v>8095</v>
      </c>
      <c r="P116" s="179">
        <f>(SUM(T116:Z116))</f>
        <v>0</v>
      </c>
      <c r="Q116" s="4">
        <f>R116*5</f>
        <v>5</v>
      </c>
      <c r="R116" s="4">
        <v>1</v>
      </c>
      <c r="S116" s="179">
        <f>P116-Q116</f>
        <v>-5</v>
      </c>
      <c r="AA116" s="2">
        <v>0</v>
      </c>
      <c r="AB116" s="2">
        <v>0</v>
      </c>
      <c r="AC116" s="2">
        <v>1</v>
      </c>
      <c r="AD116" s="2">
        <v>1</v>
      </c>
      <c r="AE116" s="2">
        <v>1</v>
      </c>
      <c r="AF116" s="2">
        <v>1</v>
      </c>
      <c r="AG116" s="3">
        <v>1</v>
      </c>
      <c r="AH116" s="2">
        <v>0</v>
      </c>
      <c r="AI116" s="2">
        <v>0</v>
      </c>
      <c r="AJ116" s="2">
        <v>0</v>
      </c>
      <c r="AK116" s="2">
        <v>0</v>
      </c>
      <c r="AL116" s="2">
        <v>0</v>
      </c>
      <c r="AM116" s="2">
        <v>0</v>
      </c>
      <c r="AN116" s="3">
        <v>4</v>
      </c>
      <c r="AO116" s="2">
        <v>0</v>
      </c>
      <c r="AP116" s="2">
        <v>0</v>
      </c>
      <c r="AQ116" s="2">
        <v>0</v>
      </c>
      <c r="AR116" s="2">
        <v>0</v>
      </c>
      <c r="AS116" s="2">
        <v>0</v>
      </c>
      <c r="AT116" s="2">
        <v>0</v>
      </c>
      <c r="AU116" s="3">
        <v>1</v>
      </c>
      <c r="AV116" s="2">
        <v>0</v>
      </c>
      <c r="AW116" s="2">
        <v>0</v>
      </c>
      <c r="AX116" s="2">
        <v>6</v>
      </c>
      <c r="AY116" s="2">
        <v>0</v>
      </c>
      <c r="AZ116" s="2">
        <v>0</v>
      </c>
      <c r="BA116" s="2">
        <v>1</v>
      </c>
      <c r="BB116" s="3">
        <v>0</v>
      </c>
      <c r="BC116" s="2">
        <v>0</v>
      </c>
      <c r="BD116" s="2">
        <v>0</v>
      </c>
      <c r="BE116" s="2">
        <v>0</v>
      </c>
      <c r="BF116" s="2">
        <v>0</v>
      </c>
      <c r="BG116" s="2">
        <v>0</v>
      </c>
      <c r="BH116" s="2">
        <v>0</v>
      </c>
      <c r="BI116" s="3">
        <v>0</v>
      </c>
      <c r="BJ116" s="2">
        <v>0</v>
      </c>
      <c r="BK116" s="2">
        <v>0</v>
      </c>
      <c r="BL116" s="2">
        <v>0</v>
      </c>
      <c r="BM116" s="2">
        <v>0</v>
      </c>
      <c r="BN116" s="2">
        <v>0</v>
      </c>
      <c r="BO116" s="2">
        <v>0</v>
      </c>
      <c r="BP116" s="3">
        <v>1</v>
      </c>
      <c r="BQ116" s="2">
        <v>0</v>
      </c>
      <c r="BR116" s="2">
        <v>0</v>
      </c>
      <c r="BS116" s="2">
        <v>5</v>
      </c>
      <c r="BT116" s="2">
        <v>3</v>
      </c>
      <c r="BU116" s="2">
        <v>5</v>
      </c>
      <c r="BV116" s="2">
        <v>7.5</v>
      </c>
      <c r="BW116" s="3">
        <v>9</v>
      </c>
      <c r="BX116" s="2">
        <v>0</v>
      </c>
      <c r="BY116" s="2">
        <v>0</v>
      </c>
      <c r="BZ116" s="2">
        <v>0</v>
      </c>
      <c r="CA116" s="2">
        <v>0</v>
      </c>
      <c r="CB116" s="2">
        <v>0</v>
      </c>
      <c r="CC116" s="2">
        <v>0</v>
      </c>
      <c r="CD116" s="3">
        <v>8</v>
      </c>
      <c r="CE116" s="2">
        <v>0</v>
      </c>
      <c r="CF116" s="2">
        <v>0</v>
      </c>
      <c r="CG116" s="2">
        <v>0</v>
      </c>
      <c r="CH116" s="2">
        <v>0</v>
      </c>
      <c r="CI116" s="2">
        <v>0</v>
      </c>
      <c r="CJ116" s="2">
        <v>0</v>
      </c>
      <c r="CK116" s="3">
        <v>0</v>
      </c>
      <c r="CL116" s="2">
        <v>0</v>
      </c>
      <c r="CM116" s="2">
        <v>0</v>
      </c>
      <c r="CN116" s="2">
        <v>0</v>
      </c>
      <c r="CO116" s="2">
        <v>0</v>
      </c>
      <c r="CP116" s="2">
        <v>0</v>
      </c>
      <c r="CQ116" s="2">
        <v>0</v>
      </c>
      <c r="CR116" s="3">
        <v>0</v>
      </c>
      <c r="CS116" s="2">
        <v>0</v>
      </c>
      <c r="CT116" s="2">
        <v>0</v>
      </c>
      <c r="CU116" s="2">
        <v>0</v>
      </c>
      <c r="CV116" s="2">
        <v>0</v>
      </c>
      <c r="CW116" s="2">
        <v>0</v>
      </c>
      <c r="CX116" s="2">
        <v>3</v>
      </c>
      <c r="CY116" s="3">
        <v>0</v>
      </c>
      <c r="CZ116" s="2">
        <v>0</v>
      </c>
      <c r="DA116" s="2">
        <v>0</v>
      </c>
      <c r="DB116" s="2">
        <v>0</v>
      </c>
      <c r="DC116" s="2">
        <v>0</v>
      </c>
      <c r="DD116" s="2">
        <v>0</v>
      </c>
      <c r="DE116" s="2">
        <v>0</v>
      </c>
      <c r="DF116" s="3">
        <v>0</v>
      </c>
      <c r="DG116" s="2">
        <v>0</v>
      </c>
      <c r="DH116" s="2">
        <v>0</v>
      </c>
      <c r="DI116" s="2">
        <v>0</v>
      </c>
      <c r="DJ116" s="2">
        <v>0</v>
      </c>
      <c r="DK116" s="2">
        <v>0</v>
      </c>
      <c r="DL116" s="2">
        <v>0</v>
      </c>
      <c r="DM116" s="3">
        <v>3</v>
      </c>
      <c r="DN116" s="2">
        <v>0</v>
      </c>
      <c r="DO116" s="2">
        <v>0</v>
      </c>
      <c r="DP116" s="2">
        <v>0</v>
      </c>
      <c r="DQ116" s="2">
        <v>0</v>
      </c>
      <c r="DR116" s="2">
        <v>0</v>
      </c>
      <c r="DS116" s="2">
        <v>0</v>
      </c>
      <c r="DT116" s="3">
        <v>0</v>
      </c>
      <c r="DU116" s="2">
        <v>0</v>
      </c>
      <c r="DV116" s="2">
        <v>0</v>
      </c>
      <c r="DW116" s="2">
        <v>0</v>
      </c>
      <c r="DX116" s="2">
        <v>0</v>
      </c>
      <c r="DY116" s="2">
        <v>5</v>
      </c>
      <c r="DZ116" s="2">
        <v>0</v>
      </c>
      <c r="EA116" s="3">
        <v>0</v>
      </c>
      <c r="EB116" s="2">
        <v>0</v>
      </c>
      <c r="EC116" s="2">
        <v>6</v>
      </c>
      <c r="ED116" s="2">
        <v>0</v>
      </c>
      <c r="EE116" s="2">
        <v>0</v>
      </c>
      <c r="EF116" s="2">
        <v>0</v>
      </c>
      <c r="EG116" s="2">
        <v>0</v>
      </c>
      <c r="EH116" s="3">
        <v>6</v>
      </c>
      <c r="EI116" s="2">
        <v>0</v>
      </c>
      <c r="EJ116" s="2">
        <v>0</v>
      </c>
      <c r="EK116" s="2">
        <v>0</v>
      </c>
      <c r="EL116" s="2">
        <v>0</v>
      </c>
      <c r="EM116" s="2">
        <v>0</v>
      </c>
      <c r="EN116" s="2">
        <v>0</v>
      </c>
      <c r="EO116" s="3">
        <v>1</v>
      </c>
      <c r="EP116" s="2">
        <v>8</v>
      </c>
      <c r="EQ116" s="2">
        <v>7</v>
      </c>
      <c r="ER116" s="2">
        <v>6</v>
      </c>
      <c r="ES116" s="2">
        <v>0</v>
      </c>
      <c r="ET116" s="2">
        <v>0</v>
      </c>
      <c r="EU116" s="2">
        <v>5</v>
      </c>
      <c r="EV116" s="3">
        <v>0</v>
      </c>
      <c r="EW116" s="2">
        <v>0</v>
      </c>
      <c r="EX116" s="2">
        <v>0</v>
      </c>
      <c r="EY116" s="2">
        <v>0</v>
      </c>
      <c r="EZ116" s="2">
        <v>7</v>
      </c>
      <c r="FA116" s="2">
        <v>10</v>
      </c>
      <c r="FB116" s="2">
        <v>6</v>
      </c>
      <c r="FC116" s="3">
        <v>0</v>
      </c>
      <c r="FD116" s="2">
        <v>0</v>
      </c>
      <c r="FE116" s="2">
        <v>0</v>
      </c>
      <c r="FF116" s="2">
        <v>0</v>
      </c>
      <c r="FG116" s="2">
        <v>0</v>
      </c>
      <c r="FH116" s="2">
        <v>0</v>
      </c>
      <c r="FI116" s="2">
        <v>5</v>
      </c>
      <c r="FJ116" s="3">
        <v>6</v>
      </c>
      <c r="FK116" s="2">
        <v>0</v>
      </c>
      <c r="FL116" s="2">
        <v>0</v>
      </c>
      <c r="FM116" s="2">
        <v>3</v>
      </c>
      <c r="FN116" s="2">
        <v>0</v>
      </c>
      <c r="FO116" s="2">
        <v>0</v>
      </c>
      <c r="FP116" s="2">
        <v>5</v>
      </c>
      <c r="FQ116" s="3">
        <v>6</v>
      </c>
      <c r="FR116" s="2">
        <v>0</v>
      </c>
      <c r="FS116" s="2">
        <v>0</v>
      </c>
      <c r="FT116" s="2">
        <v>0</v>
      </c>
      <c r="FU116" s="2">
        <v>0</v>
      </c>
      <c r="FV116" s="2">
        <v>0</v>
      </c>
      <c r="FW116" s="2">
        <v>8</v>
      </c>
      <c r="FX116" s="3">
        <v>0</v>
      </c>
      <c r="FY116" s="2">
        <v>0</v>
      </c>
      <c r="FZ116" s="2">
        <v>7</v>
      </c>
      <c r="GA116" s="2">
        <v>2</v>
      </c>
      <c r="GB116" s="2">
        <v>10</v>
      </c>
      <c r="GC116" s="2">
        <v>0</v>
      </c>
      <c r="GD116" s="2">
        <v>0</v>
      </c>
      <c r="GE116" s="3">
        <v>0</v>
      </c>
      <c r="GF116" s="2">
        <v>0</v>
      </c>
      <c r="GG116" s="2">
        <v>10</v>
      </c>
      <c r="GH116" s="2">
        <v>10</v>
      </c>
      <c r="GI116" s="2">
        <v>10</v>
      </c>
      <c r="GJ116" s="2">
        <v>7</v>
      </c>
      <c r="GK116" s="2">
        <v>0</v>
      </c>
      <c r="GL116" s="3">
        <v>7</v>
      </c>
      <c r="GM116" s="2">
        <v>90</v>
      </c>
      <c r="GN116" s="2">
        <v>90</v>
      </c>
      <c r="GO116" s="2">
        <v>69</v>
      </c>
      <c r="GP116" s="2">
        <v>65</v>
      </c>
      <c r="GQ116" s="2">
        <v>95</v>
      </c>
      <c r="GR116" s="2">
        <v>82</v>
      </c>
      <c r="GS116" s="3">
        <v>82</v>
      </c>
      <c r="GT116" s="2">
        <v>2</v>
      </c>
      <c r="GU116" s="2">
        <v>1</v>
      </c>
      <c r="GV116" s="2">
        <v>1</v>
      </c>
      <c r="GW116" s="2">
        <v>0</v>
      </c>
      <c r="GX116" s="2">
        <v>2</v>
      </c>
      <c r="GY116" s="2">
        <v>0</v>
      </c>
      <c r="GZ116" s="3">
        <v>0</v>
      </c>
      <c r="HA116" s="2">
        <v>0</v>
      </c>
      <c r="HB116" s="2">
        <v>1</v>
      </c>
      <c r="HC116" s="2">
        <v>2</v>
      </c>
      <c r="HD116" s="2">
        <v>2</v>
      </c>
      <c r="HE116" s="2">
        <v>2</v>
      </c>
      <c r="HF116" s="2">
        <v>2</v>
      </c>
      <c r="HG116" s="2">
        <v>2</v>
      </c>
      <c r="HH116" s="2">
        <v>1</v>
      </c>
      <c r="HI116" s="2">
        <v>1</v>
      </c>
      <c r="HJ116" s="2">
        <v>0</v>
      </c>
      <c r="HK116" s="2">
        <v>1</v>
      </c>
      <c r="HL116" s="2">
        <v>1</v>
      </c>
      <c r="HM116" s="2">
        <v>0</v>
      </c>
      <c r="HN116" s="2">
        <v>1</v>
      </c>
      <c r="HO116" s="91">
        <v>0</v>
      </c>
      <c r="HP116" s="2">
        <v>1</v>
      </c>
      <c r="HQ116" s="2">
        <v>1</v>
      </c>
      <c r="HR116" s="2">
        <v>0</v>
      </c>
      <c r="HS116" s="2">
        <v>0</v>
      </c>
      <c r="HT116" s="2">
        <v>1</v>
      </c>
      <c r="HU116" s="3">
        <v>1</v>
      </c>
    </row>
    <row r="117" spans="1:229" ht="16.5" thickBot="1">
      <c r="A117" s="2">
        <f>T117*N117</f>
        <v>0</v>
      </c>
      <c r="B117" s="2">
        <f>U117*N117</f>
        <v>0</v>
      </c>
      <c r="C117" s="2">
        <f>V117*N117</f>
        <v>0</v>
      </c>
      <c r="D117" s="2">
        <f>W117*N117</f>
        <v>0</v>
      </c>
      <c r="E117" s="2">
        <f>X117*N117</f>
        <v>0</v>
      </c>
      <c r="F117" s="2">
        <f>Y117*N117</f>
        <v>0</v>
      </c>
      <c r="G117" s="2">
        <f>Z117*N117</f>
        <v>0</v>
      </c>
      <c r="H117" s="242">
        <f>N117</f>
        <v>1</v>
      </c>
      <c r="I117" s="242">
        <f>N117</f>
        <v>1</v>
      </c>
      <c r="J117" s="242">
        <f>N117</f>
        <v>1</v>
      </c>
      <c r="K117" s="242">
        <f>N117</f>
        <v>1</v>
      </c>
      <c r="L117" s="242">
        <f>N117</f>
        <v>1</v>
      </c>
      <c r="M117" s="242">
        <f>N117</f>
        <v>1</v>
      </c>
      <c r="N117" s="242">
        <v>1</v>
      </c>
      <c r="O117" s="100" t="s">
        <v>9157</v>
      </c>
      <c r="P117" s="179">
        <f>(SUM(T117:Z117))</f>
        <v>0</v>
      </c>
      <c r="Q117" s="4">
        <v>7</v>
      </c>
      <c r="R117" s="4">
        <v>1</v>
      </c>
      <c r="S117" s="179">
        <f>P117-Q117</f>
        <v>-7</v>
      </c>
      <c r="AA117" s="2">
        <v>0</v>
      </c>
      <c r="AB117" s="2">
        <v>0</v>
      </c>
      <c r="AC117" s="2">
        <v>0</v>
      </c>
      <c r="AD117" s="2">
        <v>0</v>
      </c>
      <c r="AE117" s="2">
        <v>0</v>
      </c>
      <c r="AF117" s="2">
        <v>0</v>
      </c>
      <c r="AG117" s="3">
        <v>0</v>
      </c>
      <c r="AH117" s="2">
        <v>0</v>
      </c>
      <c r="AI117" s="2">
        <v>0</v>
      </c>
      <c r="AJ117" s="2">
        <v>0</v>
      </c>
      <c r="AK117" s="2">
        <v>0</v>
      </c>
      <c r="AL117" s="2">
        <v>1</v>
      </c>
      <c r="AM117" s="2">
        <v>1</v>
      </c>
      <c r="AN117" s="3">
        <v>1</v>
      </c>
      <c r="AO117" s="2">
        <v>0</v>
      </c>
      <c r="AP117" s="2">
        <v>0</v>
      </c>
      <c r="AQ117" s="2">
        <v>0</v>
      </c>
      <c r="AR117" s="2">
        <v>0</v>
      </c>
      <c r="AS117" s="2">
        <v>0</v>
      </c>
      <c r="AT117" s="2">
        <v>1</v>
      </c>
      <c r="AU117" s="3">
        <v>1</v>
      </c>
      <c r="AV117" s="2">
        <v>0</v>
      </c>
      <c r="AW117" s="2">
        <v>1</v>
      </c>
      <c r="AX117" s="2">
        <v>0</v>
      </c>
      <c r="AY117" s="2">
        <v>0</v>
      </c>
      <c r="AZ117" s="2">
        <v>0</v>
      </c>
      <c r="BA117" s="2">
        <v>0</v>
      </c>
      <c r="BB117" s="3">
        <v>0</v>
      </c>
      <c r="BC117" s="2">
        <v>0</v>
      </c>
      <c r="BD117" s="2">
        <v>0</v>
      </c>
      <c r="BE117" s="2">
        <v>0</v>
      </c>
      <c r="BF117" s="2">
        <v>0</v>
      </c>
      <c r="BG117" s="2">
        <v>0</v>
      </c>
      <c r="BH117" s="2">
        <v>1</v>
      </c>
      <c r="BI117" s="3">
        <v>1</v>
      </c>
      <c r="BJ117" s="2">
        <v>1</v>
      </c>
      <c r="BK117" s="2">
        <v>0</v>
      </c>
      <c r="BL117" s="2">
        <v>0</v>
      </c>
      <c r="BM117" s="2">
        <v>0</v>
      </c>
      <c r="BN117" s="2">
        <v>0</v>
      </c>
      <c r="BO117" s="2">
        <v>0</v>
      </c>
      <c r="BP117" s="3">
        <v>1</v>
      </c>
      <c r="BQ117" s="2">
        <v>0</v>
      </c>
      <c r="BR117" s="2">
        <v>0</v>
      </c>
      <c r="BS117" s="2">
        <v>0</v>
      </c>
      <c r="BT117" s="2">
        <v>0</v>
      </c>
      <c r="BU117" s="2">
        <v>0</v>
      </c>
      <c r="BV117" s="2">
        <v>1</v>
      </c>
      <c r="BW117" s="3">
        <v>2</v>
      </c>
      <c r="BX117" s="2">
        <v>0</v>
      </c>
      <c r="BY117" s="2">
        <v>0</v>
      </c>
      <c r="BZ117" s="2">
        <v>0</v>
      </c>
      <c r="CA117" s="2">
        <v>0</v>
      </c>
      <c r="CB117" s="2">
        <v>0</v>
      </c>
      <c r="CC117" s="2">
        <v>0</v>
      </c>
      <c r="CD117" s="3">
        <v>0</v>
      </c>
      <c r="CE117" s="2">
        <v>2</v>
      </c>
      <c r="CF117" s="2">
        <v>0</v>
      </c>
      <c r="CG117" s="2">
        <v>0</v>
      </c>
      <c r="CH117" s="2">
        <v>1</v>
      </c>
      <c r="CI117" s="2">
        <v>2</v>
      </c>
      <c r="CJ117" s="2">
        <v>0</v>
      </c>
      <c r="CK117" s="3">
        <v>0</v>
      </c>
      <c r="CL117" s="2">
        <v>0</v>
      </c>
      <c r="CM117" s="2">
        <v>0</v>
      </c>
      <c r="CN117" s="2">
        <v>0</v>
      </c>
      <c r="CO117" s="2">
        <v>0</v>
      </c>
      <c r="CP117" s="2">
        <v>0</v>
      </c>
      <c r="CQ117" s="2">
        <v>0</v>
      </c>
      <c r="CR117" s="3">
        <v>2</v>
      </c>
      <c r="CS117" s="2">
        <v>1</v>
      </c>
      <c r="CT117" s="2">
        <v>0</v>
      </c>
      <c r="CU117" s="2">
        <v>0</v>
      </c>
      <c r="CV117" s="2">
        <v>0</v>
      </c>
      <c r="CW117" s="2">
        <v>0</v>
      </c>
      <c r="CX117" s="2">
        <v>0</v>
      </c>
      <c r="CY117" s="3">
        <v>0</v>
      </c>
      <c r="CZ117" s="2">
        <v>0</v>
      </c>
      <c r="DA117" s="2">
        <v>0</v>
      </c>
      <c r="DB117" s="2">
        <v>0</v>
      </c>
      <c r="DC117" s="2">
        <v>1</v>
      </c>
      <c r="DD117" s="2">
        <v>1</v>
      </c>
      <c r="DE117" s="2">
        <v>1</v>
      </c>
      <c r="DF117" s="3">
        <v>2</v>
      </c>
      <c r="DG117" s="2">
        <v>0</v>
      </c>
      <c r="DH117" s="2">
        <v>0</v>
      </c>
      <c r="DI117" s="2">
        <v>0</v>
      </c>
      <c r="DJ117" s="2">
        <v>0</v>
      </c>
      <c r="DK117" s="2">
        <v>1</v>
      </c>
      <c r="DL117" s="2">
        <v>1</v>
      </c>
      <c r="DM117" s="3">
        <v>1</v>
      </c>
      <c r="DN117" s="2">
        <v>1</v>
      </c>
      <c r="DO117" s="2">
        <v>0</v>
      </c>
      <c r="DP117" s="2">
        <v>0</v>
      </c>
      <c r="DQ117" s="2">
        <v>0</v>
      </c>
      <c r="DR117" s="2">
        <v>0</v>
      </c>
      <c r="DS117" s="2">
        <v>0</v>
      </c>
      <c r="DT117" s="3">
        <v>0</v>
      </c>
      <c r="DU117" s="2">
        <v>0</v>
      </c>
      <c r="DV117" s="2">
        <v>0</v>
      </c>
      <c r="DW117" s="2">
        <v>0</v>
      </c>
      <c r="DX117" s="2">
        <v>0</v>
      </c>
      <c r="DY117" s="2">
        <v>0</v>
      </c>
      <c r="DZ117" s="2">
        <v>0</v>
      </c>
      <c r="EA117" s="3">
        <v>0</v>
      </c>
      <c r="EB117" s="2">
        <v>0</v>
      </c>
      <c r="EC117" s="2">
        <v>0</v>
      </c>
      <c r="ED117" s="2">
        <v>0</v>
      </c>
      <c r="EE117" s="2">
        <v>0</v>
      </c>
      <c r="EF117" s="2">
        <v>0</v>
      </c>
      <c r="EG117" s="2">
        <v>0</v>
      </c>
      <c r="EH117" s="3">
        <v>4</v>
      </c>
      <c r="EI117" s="2">
        <v>0</v>
      </c>
      <c r="EJ117" s="2">
        <v>0</v>
      </c>
      <c r="EK117" s="2">
        <v>0</v>
      </c>
      <c r="EL117" s="2">
        <v>0</v>
      </c>
      <c r="EM117" s="2">
        <v>1</v>
      </c>
      <c r="EN117" s="2">
        <v>1</v>
      </c>
      <c r="EO117" s="3">
        <v>2</v>
      </c>
      <c r="EP117" s="2">
        <v>0</v>
      </c>
      <c r="EQ117" s="2">
        <v>0</v>
      </c>
      <c r="ER117" s="2">
        <v>1</v>
      </c>
      <c r="ES117" s="2">
        <v>0</v>
      </c>
      <c r="ET117" s="2">
        <v>2</v>
      </c>
      <c r="EU117" s="2">
        <v>2</v>
      </c>
      <c r="EV117" s="3">
        <v>0</v>
      </c>
      <c r="EW117" s="2">
        <v>0</v>
      </c>
      <c r="EX117" s="2">
        <v>0</v>
      </c>
      <c r="EY117" s="2">
        <v>0</v>
      </c>
      <c r="EZ117" s="2">
        <v>0</v>
      </c>
      <c r="FA117" s="2">
        <v>0</v>
      </c>
      <c r="FB117" s="2">
        <v>0</v>
      </c>
      <c r="FC117" s="3">
        <v>1</v>
      </c>
      <c r="FD117" s="2">
        <v>0</v>
      </c>
      <c r="FE117" s="2">
        <v>0</v>
      </c>
      <c r="FF117" s="2">
        <v>0</v>
      </c>
      <c r="FG117" s="2">
        <v>0</v>
      </c>
      <c r="FH117" s="2">
        <v>0</v>
      </c>
      <c r="FJ117" s="3">
        <v>0</v>
      </c>
      <c r="FK117" s="2">
        <v>1</v>
      </c>
      <c r="FL117" s="2">
        <v>0</v>
      </c>
      <c r="FM117" s="2">
        <v>0</v>
      </c>
      <c r="FN117" s="2">
        <v>0</v>
      </c>
      <c r="FO117" s="2">
        <v>0</v>
      </c>
      <c r="FP117" s="2">
        <v>1</v>
      </c>
      <c r="FQ117" s="3">
        <v>1</v>
      </c>
      <c r="FR117" s="2">
        <v>1</v>
      </c>
      <c r="FS117" s="2">
        <v>1</v>
      </c>
      <c r="FT117" s="2">
        <v>0</v>
      </c>
      <c r="FU117" s="2">
        <v>1</v>
      </c>
      <c r="FV117" s="2">
        <v>1</v>
      </c>
      <c r="FW117" s="2">
        <v>1</v>
      </c>
      <c r="FX117" s="3">
        <v>1</v>
      </c>
      <c r="FY117" s="2">
        <v>1</v>
      </c>
      <c r="FZ117" s="2">
        <v>0</v>
      </c>
      <c r="GA117" s="2">
        <v>0</v>
      </c>
      <c r="GB117" s="2">
        <v>1</v>
      </c>
      <c r="GC117" s="2">
        <v>1</v>
      </c>
      <c r="GD117" s="2">
        <v>0</v>
      </c>
      <c r="GE117" s="3">
        <v>1</v>
      </c>
      <c r="GF117" s="2">
        <v>0</v>
      </c>
      <c r="GG117" s="2">
        <v>0</v>
      </c>
      <c r="GH117" s="2">
        <v>0</v>
      </c>
      <c r="GI117" s="2">
        <v>1</v>
      </c>
      <c r="GJ117" s="2">
        <v>0</v>
      </c>
      <c r="GK117" s="2">
        <v>0</v>
      </c>
      <c r="GL117" s="3">
        <v>0</v>
      </c>
      <c r="GM117" s="2">
        <v>0</v>
      </c>
      <c r="GN117" s="2">
        <v>0</v>
      </c>
      <c r="GO117" s="2">
        <v>0</v>
      </c>
      <c r="GP117" s="2">
        <v>0</v>
      </c>
      <c r="GQ117" s="2">
        <v>0</v>
      </c>
      <c r="GR117" s="2">
        <v>0</v>
      </c>
      <c r="GS117" s="3">
        <v>0</v>
      </c>
      <c r="GT117" s="2">
        <v>0</v>
      </c>
      <c r="GU117" s="2">
        <v>0</v>
      </c>
      <c r="GV117" s="2">
        <v>0</v>
      </c>
      <c r="GW117" s="2">
        <v>0</v>
      </c>
      <c r="GX117" s="2">
        <v>0</v>
      </c>
      <c r="GY117" s="2">
        <v>0</v>
      </c>
      <c r="GZ117" s="3">
        <v>0</v>
      </c>
      <c r="HA117" s="2">
        <v>0</v>
      </c>
      <c r="HB117" s="2">
        <v>0</v>
      </c>
      <c r="HC117" s="2">
        <v>0</v>
      </c>
      <c r="HD117" s="2">
        <v>0</v>
      </c>
      <c r="HE117" s="2">
        <v>0</v>
      </c>
      <c r="HF117" s="2">
        <v>0</v>
      </c>
      <c r="HG117" s="2">
        <v>0</v>
      </c>
      <c r="HH117" s="2">
        <v>0</v>
      </c>
      <c r="HI117" s="2">
        <v>0</v>
      </c>
      <c r="HJ117" s="2">
        <v>0</v>
      </c>
      <c r="HK117" s="2">
        <v>0</v>
      </c>
      <c r="HL117" s="2">
        <v>0</v>
      </c>
      <c r="HM117" s="2">
        <v>0</v>
      </c>
      <c r="HN117" s="2">
        <v>0</v>
      </c>
      <c r="HO117" s="91">
        <v>0</v>
      </c>
      <c r="HP117" s="2">
        <v>0</v>
      </c>
      <c r="HQ117" s="2">
        <v>0</v>
      </c>
      <c r="HR117" s="2">
        <v>0</v>
      </c>
      <c r="HS117" s="2">
        <v>0</v>
      </c>
      <c r="HT117" s="2">
        <v>0</v>
      </c>
      <c r="HU117" s="3">
        <v>0</v>
      </c>
    </row>
    <row r="118" spans="1:229" s="299" customFormat="1">
      <c r="A118" s="299">
        <f t="shared" si="238"/>
        <v>0</v>
      </c>
      <c r="B118" s="299">
        <f t="shared" si="239"/>
        <v>0</v>
      </c>
      <c r="C118" s="299">
        <f t="shared" si="240"/>
        <v>0</v>
      </c>
      <c r="D118" s="299">
        <f t="shared" si="241"/>
        <v>0</v>
      </c>
      <c r="E118" s="299">
        <f t="shared" si="242"/>
        <v>0</v>
      </c>
      <c r="F118" s="299">
        <f t="shared" si="243"/>
        <v>0</v>
      </c>
      <c r="G118" s="299">
        <f t="shared" si="221"/>
        <v>0</v>
      </c>
      <c r="H118" s="300">
        <f t="shared" si="222"/>
        <v>5</v>
      </c>
      <c r="I118" s="300">
        <f t="shared" si="223"/>
        <v>5</v>
      </c>
      <c r="J118" s="300">
        <f t="shared" si="224"/>
        <v>5</v>
      </c>
      <c r="K118" s="300">
        <f t="shared" si="225"/>
        <v>5</v>
      </c>
      <c r="L118" s="300">
        <f t="shared" si="226"/>
        <v>5</v>
      </c>
      <c r="M118" s="300">
        <f t="shared" si="227"/>
        <v>5</v>
      </c>
      <c r="N118" s="300">
        <v>5</v>
      </c>
      <c r="O118" s="301" t="s">
        <v>9262</v>
      </c>
      <c r="P118" s="302">
        <f t="shared" si="229"/>
        <v>0</v>
      </c>
      <c r="Q118" s="303" t="s">
        <v>62</v>
      </c>
      <c r="R118" s="303">
        <v>1</v>
      </c>
      <c r="S118" s="302" t="s">
        <v>62</v>
      </c>
      <c r="Z118" s="304"/>
      <c r="AA118" s="299">
        <v>0</v>
      </c>
      <c r="AB118" s="299">
        <v>0</v>
      </c>
      <c r="AC118" s="299">
        <v>0</v>
      </c>
      <c r="AD118" s="299">
        <v>0</v>
      </c>
      <c r="AE118" s="299">
        <v>0</v>
      </c>
      <c r="AF118" s="299">
        <v>0</v>
      </c>
      <c r="AG118" s="304">
        <v>0</v>
      </c>
      <c r="AH118" s="299">
        <v>0</v>
      </c>
      <c r="AI118" s="299">
        <v>0</v>
      </c>
      <c r="AJ118" s="299">
        <v>0</v>
      </c>
      <c r="AK118" s="299">
        <v>0</v>
      </c>
      <c r="AL118" s="299">
        <v>0</v>
      </c>
      <c r="AM118" s="299">
        <v>0</v>
      </c>
      <c r="AN118" s="304">
        <v>0</v>
      </c>
      <c r="AO118" s="299">
        <v>1</v>
      </c>
      <c r="AP118" s="299">
        <v>0</v>
      </c>
      <c r="AQ118" s="299">
        <v>1</v>
      </c>
      <c r="AR118" s="299">
        <v>0</v>
      </c>
      <c r="AS118" s="299">
        <v>1</v>
      </c>
      <c r="AT118" s="299">
        <v>1</v>
      </c>
      <c r="AU118" s="304">
        <v>0</v>
      </c>
      <c r="AV118" s="299">
        <v>1</v>
      </c>
      <c r="AW118" s="299">
        <v>1</v>
      </c>
      <c r="AX118" s="299">
        <v>1</v>
      </c>
      <c r="AY118" s="299">
        <v>1</v>
      </c>
      <c r="AZ118" s="299">
        <v>1</v>
      </c>
      <c r="BA118" s="299">
        <v>1</v>
      </c>
      <c r="BB118" s="304">
        <v>1</v>
      </c>
      <c r="BC118" s="299">
        <v>1</v>
      </c>
      <c r="BD118" s="299">
        <v>1</v>
      </c>
      <c r="BE118" s="299">
        <v>1</v>
      </c>
      <c r="BF118" s="299">
        <v>1</v>
      </c>
      <c r="BG118" s="299">
        <v>1</v>
      </c>
      <c r="BH118" s="299">
        <v>1</v>
      </c>
      <c r="BI118" s="304">
        <v>1</v>
      </c>
      <c r="BJ118" s="299">
        <v>1</v>
      </c>
      <c r="BK118" s="299">
        <v>1</v>
      </c>
      <c r="BL118" s="299">
        <v>1</v>
      </c>
      <c r="BM118" s="299">
        <v>1</v>
      </c>
      <c r="BN118" s="299">
        <v>1</v>
      </c>
      <c r="BO118" s="299">
        <v>1</v>
      </c>
      <c r="BP118" s="304">
        <v>0</v>
      </c>
      <c r="BQ118" s="299">
        <v>1</v>
      </c>
      <c r="BR118" s="299">
        <v>1</v>
      </c>
      <c r="BS118" s="299">
        <v>1</v>
      </c>
      <c r="BT118" s="299">
        <v>1</v>
      </c>
      <c r="BU118" s="299">
        <v>1</v>
      </c>
      <c r="BV118" s="299">
        <v>1</v>
      </c>
      <c r="BW118" s="304">
        <v>0</v>
      </c>
      <c r="BX118" s="299">
        <v>1</v>
      </c>
      <c r="BY118" s="299">
        <v>0</v>
      </c>
      <c r="BZ118" s="299">
        <v>1</v>
      </c>
      <c r="CA118" s="299">
        <v>1</v>
      </c>
      <c r="CB118" s="299">
        <v>1</v>
      </c>
      <c r="CC118" s="299">
        <v>0</v>
      </c>
      <c r="CD118" s="304">
        <v>0</v>
      </c>
      <c r="CE118" s="299">
        <v>1</v>
      </c>
      <c r="CF118" s="299">
        <v>1</v>
      </c>
      <c r="CG118" s="299">
        <v>1</v>
      </c>
      <c r="CH118" s="299">
        <v>1</v>
      </c>
      <c r="CI118" s="299">
        <v>0</v>
      </c>
      <c r="CJ118" s="299">
        <v>0</v>
      </c>
      <c r="CK118" s="304">
        <v>0</v>
      </c>
      <c r="CL118" s="299">
        <v>0</v>
      </c>
      <c r="CM118" s="299">
        <v>0</v>
      </c>
      <c r="CN118" s="299">
        <v>0</v>
      </c>
      <c r="CO118" s="299">
        <v>0</v>
      </c>
      <c r="CP118" s="299">
        <v>0</v>
      </c>
      <c r="CQ118" s="299">
        <v>0</v>
      </c>
      <c r="CR118" s="304">
        <v>0</v>
      </c>
      <c r="CS118" s="299">
        <v>0</v>
      </c>
      <c r="CT118" s="299">
        <v>0</v>
      </c>
      <c r="CU118" s="299">
        <v>0</v>
      </c>
      <c r="CV118" s="299">
        <v>0</v>
      </c>
      <c r="CW118" s="299">
        <v>0</v>
      </c>
      <c r="CX118" s="299">
        <v>0</v>
      </c>
      <c r="CY118" s="304">
        <v>0</v>
      </c>
      <c r="CZ118" s="299">
        <v>0</v>
      </c>
      <c r="DA118" s="299">
        <v>0</v>
      </c>
      <c r="DB118" s="299">
        <v>0</v>
      </c>
      <c r="DC118" s="299">
        <v>0</v>
      </c>
      <c r="DD118" s="299">
        <v>0</v>
      </c>
      <c r="DE118" s="299">
        <v>0</v>
      </c>
      <c r="DF118" s="304">
        <v>0</v>
      </c>
      <c r="DG118" s="299">
        <v>0</v>
      </c>
      <c r="DH118" s="299">
        <v>0</v>
      </c>
      <c r="DI118" s="299">
        <v>0</v>
      </c>
      <c r="DJ118" s="299">
        <v>0</v>
      </c>
      <c r="DK118" s="299">
        <v>0</v>
      </c>
      <c r="DL118" s="299">
        <v>0</v>
      </c>
      <c r="DM118" s="304">
        <v>0</v>
      </c>
      <c r="DN118" s="299">
        <v>0</v>
      </c>
      <c r="DO118" s="299">
        <v>0</v>
      </c>
      <c r="DP118" s="299">
        <v>0</v>
      </c>
      <c r="DQ118" s="299">
        <v>0</v>
      </c>
      <c r="DR118" s="299">
        <v>0</v>
      </c>
      <c r="DS118" s="299">
        <v>0</v>
      </c>
      <c r="DT118" s="304">
        <v>0</v>
      </c>
      <c r="DU118" s="299">
        <v>0</v>
      </c>
      <c r="DV118" s="299">
        <v>5.9</v>
      </c>
      <c r="DW118" s="299">
        <v>0</v>
      </c>
      <c r="DX118" s="299">
        <v>0</v>
      </c>
      <c r="DY118" s="299">
        <v>0</v>
      </c>
      <c r="DZ118" s="299">
        <v>0</v>
      </c>
      <c r="EA118" s="304">
        <v>0</v>
      </c>
      <c r="EB118" s="299">
        <v>0</v>
      </c>
      <c r="EC118" s="299">
        <v>0</v>
      </c>
      <c r="ED118" s="299">
        <v>0</v>
      </c>
      <c r="EE118" s="299">
        <v>0</v>
      </c>
      <c r="EF118" s="299">
        <v>0</v>
      </c>
      <c r="EG118" s="299">
        <v>0</v>
      </c>
      <c r="EH118" s="304">
        <v>0</v>
      </c>
      <c r="EI118" s="299">
        <v>0</v>
      </c>
      <c r="EJ118" s="299">
        <v>0</v>
      </c>
      <c r="EK118" s="299">
        <v>0</v>
      </c>
      <c r="EL118" s="299">
        <v>0</v>
      </c>
      <c r="EM118" s="299">
        <v>85</v>
      </c>
      <c r="EN118" s="299">
        <v>0</v>
      </c>
      <c r="EO118" s="304">
        <v>0</v>
      </c>
      <c r="EP118" s="299">
        <v>0</v>
      </c>
      <c r="EQ118" s="299">
        <v>75</v>
      </c>
      <c r="ER118" s="299">
        <v>0</v>
      </c>
      <c r="ES118" s="299">
        <v>0</v>
      </c>
      <c r="ET118" s="299">
        <v>0</v>
      </c>
      <c r="EU118" s="299">
        <v>0</v>
      </c>
      <c r="EV118" s="304">
        <v>0</v>
      </c>
      <c r="EW118" s="299">
        <v>0</v>
      </c>
      <c r="EX118" s="299">
        <v>0</v>
      </c>
      <c r="EY118" s="299">
        <v>0</v>
      </c>
      <c r="EZ118" s="299">
        <v>0</v>
      </c>
      <c r="FA118" s="299">
        <v>0</v>
      </c>
      <c r="FB118" s="299">
        <v>90</v>
      </c>
      <c r="FC118" s="304">
        <v>0</v>
      </c>
      <c r="FD118" s="299">
        <v>0</v>
      </c>
      <c r="FE118" s="299">
        <v>0</v>
      </c>
      <c r="FF118" s="299">
        <v>0</v>
      </c>
      <c r="FG118" s="299">
        <v>0</v>
      </c>
      <c r="FH118" s="299">
        <v>0</v>
      </c>
      <c r="FI118" s="299">
        <v>0</v>
      </c>
      <c r="FJ118" s="304">
        <v>0</v>
      </c>
      <c r="FK118" s="299">
        <v>65</v>
      </c>
      <c r="FL118" s="299">
        <v>65</v>
      </c>
      <c r="FM118" s="299">
        <v>45</v>
      </c>
      <c r="FN118" s="299">
        <v>0</v>
      </c>
      <c r="FO118" s="299">
        <v>0</v>
      </c>
      <c r="FP118" s="299">
        <v>0</v>
      </c>
      <c r="FQ118" s="304">
        <v>0</v>
      </c>
      <c r="FR118" s="299">
        <v>0</v>
      </c>
      <c r="FS118" s="299">
        <v>0</v>
      </c>
      <c r="FT118" s="299">
        <v>85</v>
      </c>
      <c r="FU118" s="299">
        <v>40</v>
      </c>
      <c r="FV118" s="299">
        <v>0</v>
      </c>
      <c r="FW118" s="299">
        <v>0</v>
      </c>
      <c r="FX118" s="304">
        <v>0</v>
      </c>
      <c r="FY118" s="299">
        <v>0</v>
      </c>
      <c r="FZ118" s="299">
        <v>0</v>
      </c>
      <c r="GA118" s="299">
        <v>0</v>
      </c>
      <c r="GB118" s="299">
        <v>0</v>
      </c>
      <c r="GC118" s="299">
        <v>0</v>
      </c>
      <c r="GD118" s="299">
        <v>0</v>
      </c>
      <c r="GE118" s="304">
        <v>0</v>
      </c>
      <c r="GF118" s="299">
        <v>0</v>
      </c>
      <c r="GG118" s="299">
        <v>0</v>
      </c>
      <c r="GH118" s="299">
        <v>96</v>
      </c>
      <c r="GI118" s="299">
        <v>0</v>
      </c>
      <c r="GJ118" s="299">
        <v>0</v>
      </c>
      <c r="GK118" s="299">
        <v>0</v>
      </c>
      <c r="GL118" s="304">
        <v>0</v>
      </c>
      <c r="GM118" s="299">
        <v>74</v>
      </c>
      <c r="GN118" s="299">
        <v>0</v>
      </c>
      <c r="GO118" s="299">
        <v>0</v>
      </c>
      <c r="GP118" s="299">
        <v>0</v>
      </c>
      <c r="GQ118" s="299">
        <v>0</v>
      </c>
      <c r="GR118" s="299">
        <v>0</v>
      </c>
      <c r="GS118" s="304">
        <v>0</v>
      </c>
      <c r="GT118" s="299">
        <v>0</v>
      </c>
      <c r="GU118" s="299">
        <v>0</v>
      </c>
      <c r="GV118" s="299">
        <v>0</v>
      </c>
      <c r="GW118" s="299">
        <v>0</v>
      </c>
      <c r="GX118" s="299">
        <v>0</v>
      </c>
      <c r="GY118" s="299">
        <v>0</v>
      </c>
      <c r="GZ118" s="304">
        <v>0</v>
      </c>
      <c r="HA118" s="299">
        <v>73</v>
      </c>
      <c r="HB118" s="299">
        <v>0</v>
      </c>
      <c r="HC118" s="299">
        <v>0</v>
      </c>
      <c r="HD118" s="299">
        <v>0</v>
      </c>
      <c r="HE118" s="299">
        <v>0</v>
      </c>
      <c r="HF118" s="299">
        <v>0</v>
      </c>
      <c r="HG118" s="299">
        <v>0</v>
      </c>
      <c r="HH118" s="299">
        <v>92</v>
      </c>
      <c r="HI118" s="299">
        <v>0</v>
      </c>
      <c r="HJ118" s="299">
        <v>0</v>
      </c>
      <c r="HK118" s="299">
        <v>0</v>
      </c>
      <c r="HL118" s="299">
        <v>0</v>
      </c>
      <c r="HM118" s="299">
        <v>0</v>
      </c>
      <c r="HN118" s="299">
        <v>0</v>
      </c>
      <c r="HO118" s="305">
        <v>0</v>
      </c>
      <c r="HP118" s="299">
        <v>84</v>
      </c>
      <c r="HQ118" s="299">
        <v>0</v>
      </c>
      <c r="HR118" s="299">
        <v>0</v>
      </c>
      <c r="HS118" s="299">
        <v>0</v>
      </c>
      <c r="HT118" s="299">
        <v>0</v>
      </c>
      <c r="HU118" s="304">
        <v>0</v>
      </c>
    </row>
    <row r="119" spans="1:229">
      <c r="A119" s="2">
        <f t="shared" si="238"/>
        <v>0</v>
      </c>
      <c r="B119" s="2">
        <f t="shared" si="239"/>
        <v>0</v>
      </c>
      <c r="C119" s="2">
        <f t="shared" si="240"/>
        <v>0</v>
      </c>
      <c r="D119" s="2">
        <f t="shared" si="241"/>
        <v>0</v>
      </c>
      <c r="E119" s="2">
        <f t="shared" si="242"/>
        <v>0</v>
      </c>
      <c r="F119" s="2">
        <f t="shared" si="243"/>
        <v>0</v>
      </c>
      <c r="G119" s="2">
        <f t="shared" si="221"/>
        <v>0</v>
      </c>
      <c r="H119" s="242">
        <f t="shared" si="222"/>
        <v>5</v>
      </c>
      <c r="I119" s="242">
        <f t="shared" si="223"/>
        <v>5</v>
      </c>
      <c r="J119" s="242">
        <f t="shared" si="224"/>
        <v>5</v>
      </c>
      <c r="K119" s="242">
        <f t="shared" si="225"/>
        <v>5</v>
      </c>
      <c r="L119" s="242">
        <f t="shared" si="226"/>
        <v>5</v>
      </c>
      <c r="M119" s="242">
        <f t="shared" si="227"/>
        <v>5</v>
      </c>
      <c r="N119" s="242">
        <v>5</v>
      </c>
      <c r="O119" s="100" t="s">
        <v>9263</v>
      </c>
      <c r="P119" s="179">
        <f t="shared" si="229"/>
        <v>0</v>
      </c>
      <c r="Q119" s="4" t="s">
        <v>62</v>
      </c>
      <c r="R119" s="4">
        <v>1</v>
      </c>
      <c r="S119" s="179" t="s">
        <v>62</v>
      </c>
      <c r="AA119" s="2">
        <v>0</v>
      </c>
      <c r="AB119" s="2">
        <v>0</v>
      </c>
      <c r="AC119" s="2">
        <v>0</v>
      </c>
      <c r="AD119" s="2">
        <v>0</v>
      </c>
      <c r="AE119" s="2">
        <v>0</v>
      </c>
      <c r="AF119" s="2">
        <v>0</v>
      </c>
      <c r="AG119" s="3">
        <v>0</v>
      </c>
      <c r="AH119" s="2">
        <v>0</v>
      </c>
      <c r="AI119" s="2">
        <v>0</v>
      </c>
      <c r="AJ119" s="2">
        <v>0</v>
      </c>
      <c r="AK119" s="2">
        <v>0</v>
      </c>
      <c r="AL119" s="2">
        <v>0</v>
      </c>
      <c r="AM119" s="2">
        <v>0</v>
      </c>
      <c r="AN119" s="3">
        <v>0</v>
      </c>
      <c r="AO119" s="2">
        <v>1</v>
      </c>
      <c r="AP119" s="2">
        <v>1</v>
      </c>
      <c r="AQ119" s="2">
        <v>1</v>
      </c>
      <c r="AR119" s="2">
        <v>1</v>
      </c>
      <c r="AS119" s="2">
        <v>1</v>
      </c>
      <c r="AT119" s="2">
        <v>1</v>
      </c>
      <c r="AU119" s="3">
        <v>1</v>
      </c>
      <c r="AV119" s="2">
        <v>1</v>
      </c>
      <c r="AW119" s="2">
        <v>1</v>
      </c>
      <c r="AX119" s="2">
        <v>1</v>
      </c>
      <c r="AY119" s="2">
        <v>1</v>
      </c>
      <c r="AZ119" s="2">
        <v>1</v>
      </c>
      <c r="BA119" s="2">
        <v>1</v>
      </c>
      <c r="BB119" s="3">
        <v>1</v>
      </c>
      <c r="BC119" s="2">
        <v>1</v>
      </c>
      <c r="BD119" s="2">
        <v>1</v>
      </c>
      <c r="BE119" s="2">
        <v>1</v>
      </c>
      <c r="BF119" s="2">
        <v>1</v>
      </c>
      <c r="BG119" s="2">
        <v>1</v>
      </c>
      <c r="BH119" s="2">
        <v>1</v>
      </c>
      <c r="BI119" s="3">
        <v>1</v>
      </c>
      <c r="BJ119" s="2">
        <v>1</v>
      </c>
      <c r="BK119" s="2">
        <v>1</v>
      </c>
      <c r="BL119" s="2">
        <v>1</v>
      </c>
      <c r="BM119" s="2">
        <v>1</v>
      </c>
      <c r="BN119" s="2">
        <v>1</v>
      </c>
      <c r="BO119" s="2">
        <v>1</v>
      </c>
      <c r="BP119" s="3">
        <v>1</v>
      </c>
      <c r="BQ119" s="2">
        <v>1</v>
      </c>
      <c r="BR119" s="2">
        <v>1</v>
      </c>
      <c r="BS119" s="2">
        <v>1</v>
      </c>
      <c r="BT119" s="2">
        <v>1</v>
      </c>
      <c r="BU119" s="2">
        <v>1</v>
      </c>
      <c r="BV119" s="2">
        <v>1</v>
      </c>
      <c r="BW119" s="3">
        <v>1</v>
      </c>
      <c r="BX119" s="2">
        <v>1</v>
      </c>
      <c r="BY119" s="2">
        <v>1</v>
      </c>
      <c r="BZ119" s="2">
        <v>1</v>
      </c>
      <c r="CA119" s="2">
        <v>1</v>
      </c>
      <c r="CB119" s="2">
        <v>1</v>
      </c>
      <c r="CC119" s="2">
        <v>1</v>
      </c>
      <c r="CD119" s="3">
        <v>1</v>
      </c>
      <c r="CE119" s="2">
        <v>2</v>
      </c>
      <c r="CF119" s="2">
        <v>2</v>
      </c>
      <c r="CG119" s="2">
        <v>1</v>
      </c>
      <c r="CH119" s="2">
        <v>2</v>
      </c>
      <c r="CI119" s="2">
        <v>2</v>
      </c>
      <c r="CJ119" s="2">
        <v>0</v>
      </c>
      <c r="CK119" s="3">
        <v>0</v>
      </c>
      <c r="CL119" s="2">
        <v>0</v>
      </c>
      <c r="CM119" s="2">
        <v>0</v>
      </c>
      <c r="CN119" s="2">
        <v>0</v>
      </c>
      <c r="CO119" s="2">
        <v>1</v>
      </c>
      <c r="CP119" s="2">
        <v>2</v>
      </c>
      <c r="CQ119" s="2">
        <v>2</v>
      </c>
      <c r="CR119" s="3">
        <v>2</v>
      </c>
      <c r="CS119" s="2">
        <v>2</v>
      </c>
      <c r="CT119" s="2">
        <v>2</v>
      </c>
      <c r="CU119" s="2">
        <v>2</v>
      </c>
      <c r="CV119" s="2">
        <v>2</v>
      </c>
      <c r="CW119" s="2">
        <v>1</v>
      </c>
      <c r="CX119" s="2">
        <v>3</v>
      </c>
      <c r="CY119" s="3">
        <v>0</v>
      </c>
      <c r="CZ119" s="2">
        <v>0</v>
      </c>
      <c r="DA119" s="2">
        <v>0</v>
      </c>
      <c r="DB119" s="2">
        <v>2</v>
      </c>
      <c r="DC119" s="2">
        <v>2</v>
      </c>
      <c r="DD119" s="2">
        <v>2</v>
      </c>
      <c r="DE119" s="2">
        <v>2</v>
      </c>
      <c r="DF119" s="3">
        <v>2</v>
      </c>
      <c r="DG119" s="2">
        <v>0</v>
      </c>
      <c r="DH119" s="2">
        <v>0</v>
      </c>
      <c r="DI119" s="2">
        <v>0</v>
      </c>
      <c r="DJ119" s="2">
        <v>2</v>
      </c>
      <c r="DK119" s="2">
        <v>2</v>
      </c>
      <c r="DL119" s="2">
        <v>1</v>
      </c>
      <c r="DM119" s="3">
        <v>1</v>
      </c>
      <c r="DN119" s="2">
        <v>1</v>
      </c>
      <c r="DO119" s="2">
        <v>2</v>
      </c>
      <c r="DP119" s="2">
        <v>1</v>
      </c>
      <c r="DQ119" s="2">
        <v>2</v>
      </c>
      <c r="DR119" s="2">
        <v>2</v>
      </c>
      <c r="DS119" s="2">
        <v>2</v>
      </c>
      <c r="DT119" s="3">
        <v>2</v>
      </c>
      <c r="DU119" s="2">
        <v>1</v>
      </c>
      <c r="DV119" s="2">
        <v>0</v>
      </c>
      <c r="DW119" s="2">
        <v>0</v>
      </c>
      <c r="DX119" s="2">
        <v>1</v>
      </c>
      <c r="DY119" s="2">
        <v>1</v>
      </c>
      <c r="DZ119" s="2">
        <v>1</v>
      </c>
      <c r="EA119" s="3">
        <v>2</v>
      </c>
      <c r="EB119" s="2">
        <v>2</v>
      </c>
      <c r="EC119" s="2">
        <v>2</v>
      </c>
      <c r="ED119" s="2">
        <v>1</v>
      </c>
      <c r="EE119" s="2">
        <v>1</v>
      </c>
      <c r="EF119" s="2">
        <v>1</v>
      </c>
      <c r="EG119" s="2">
        <v>2</v>
      </c>
      <c r="EH119" s="3">
        <v>1</v>
      </c>
      <c r="EI119" s="2">
        <v>0</v>
      </c>
      <c r="EJ119" s="2">
        <v>0</v>
      </c>
      <c r="EK119" s="2">
        <v>0</v>
      </c>
      <c r="EL119" s="2">
        <v>0</v>
      </c>
      <c r="EM119" s="2">
        <v>1</v>
      </c>
      <c r="EN119" s="2">
        <v>1</v>
      </c>
      <c r="EO119" s="3">
        <v>1</v>
      </c>
      <c r="EP119" s="2">
        <v>1</v>
      </c>
      <c r="EQ119" s="2">
        <v>1</v>
      </c>
      <c r="ER119" s="2">
        <v>1</v>
      </c>
      <c r="ES119" s="2">
        <v>0</v>
      </c>
      <c r="ET119" s="2">
        <v>1</v>
      </c>
      <c r="EU119" s="2">
        <v>2</v>
      </c>
      <c r="EV119" s="3">
        <v>2</v>
      </c>
      <c r="EW119" s="2">
        <v>0</v>
      </c>
      <c r="EX119" s="2">
        <v>0</v>
      </c>
      <c r="EY119" s="2">
        <v>1</v>
      </c>
      <c r="EZ119" s="2">
        <v>1</v>
      </c>
      <c r="FA119" s="2">
        <v>1</v>
      </c>
      <c r="FB119" s="2">
        <v>1</v>
      </c>
      <c r="FC119" s="3">
        <v>0</v>
      </c>
      <c r="FD119" s="2">
        <v>0</v>
      </c>
      <c r="FE119" s="2">
        <v>0</v>
      </c>
      <c r="FF119" s="2">
        <v>0</v>
      </c>
      <c r="FG119" s="2">
        <v>0</v>
      </c>
      <c r="FH119" s="2">
        <v>0</v>
      </c>
      <c r="FI119" s="2">
        <v>1</v>
      </c>
      <c r="FJ119" s="3">
        <v>1</v>
      </c>
      <c r="FK119" s="2">
        <v>0</v>
      </c>
      <c r="FL119" s="2">
        <v>0</v>
      </c>
      <c r="FM119" s="2">
        <v>0</v>
      </c>
      <c r="FN119" s="2">
        <v>0</v>
      </c>
      <c r="FO119" s="2">
        <v>0</v>
      </c>
      <c r="FP119" s="2">
        <v>0</v>
      </c>
      <c r="FQ119" s="3">
        <v>1</v>
      </c>
      <c r="FR119" s="2">
        <v>1</v>
      </c>
      <c r="FS119" s="2">
        <v>0</v>
      </c>
      <c r="FT119" s="2">
        <v>0</v>
      </c>
      <c r="FU119" s="2">
        <v>0</v>
      </c>
      <c r="FV119" s="2">
        <v>1</v>
      </c>
      <c r="FW119" s="2">
        <v>1</v>
      </c>
      <c r="FX119" s="3">
        <v>1</v>
      </c>
      <c r="FY119" s="2">
        <v>1</v>
      </c>
      <c r="FZ119" s="2">
        <v>1</v>
      </c>
      <c r="GA119" s="2">
        <v>1</v>
      </c>
      <c r="GB119" s="2">
        <v>1</v>
      </c>
      <c r="GC119" s="2">
        <v>1</v>
      </c>
      <c r="GD119" s="2">
        <v>1</v>
      </c>
      <c r="GE119" s="3">
        <v>1</v>
      </c>
      <c r="GF119" s="2">
        <v>0</v>
      </c>
      <c r="GG119" s="2">
        <v>0</v>
      </c>
      <c r="GH119" s="2">
        <v>0</v>
      </c>
      <c r="GI119" s="2">
        <v>0</v>
      </c>
      <c r="GJ119" s="2">
        <v>0</v>
      </c>
      <c r="GK119" s="2">
        <v>0</v>
      </c>
      <c r="GL119" s="3">
        <v>0</v>
      </c>
      <c r="GM119" s="2">
        <v>0</v>
      </c>
      <c r="GN119" s="2">
        <v>0</v>
      </c>
      <c r="GO119" s="2">
        <v>0</v>
      </c>
      <c r="GP119" s="2">
        <v>0</v>
      </c>
      <c r="GQ119" s="2">
        <v>0</v>
      </c>
      <c r="GR119" s="2">
        <v>0</v>
      </c>
      <c r="GS119" s="3">
        <v>0</v>
      </c>
      <c r="GT119" s="2">
        <v>0</v>
      </c>
      <c r="GU119" s="2">
        <v>0</v>
      </c>
      <c r="GV119" s="2">
        <v>0</v>
      </c>
      <c r="GW119" s="2">
        <v>0</v>
      </c>
      <c r="GX119" s="2">
        <v>0</v>
      </c>
      <c r="GY119" s="2">
        <v>0</v>
      </c>
      <c r="GZ119" s="3">
        <v>0</v>
      </c>
      <c r="HA119" s="2">
        <v>0</v>
      </c>
      <c r="HB119" s="2">
        <v>0</v>
      </c>
      <c r="HC119" s="2">
        <v>0</v>
      </c>
      <c r="HD119" s="2">
        <v>0</v>
      </c>
      <c r="HE119" s="2">
        <v>0</v>
      </c>
      <c r="HF119" s="2">
        <v>0</v>
      </c>
      <c r="HG119" s="2">
        <v>0</v>
      </c>
      <c r="HH119" s="2">
        <v>0</v>
      </c>
      <c r="HI119" s="2">
        <v>0</v>
      </c>
      <c r="HJ119" s="2">
        <v>0</v>
      </c>
      <c r="HK119" s="2">
        <v>0</v>
      </c>
      <c r="HL119" s="2">
        <v>0</v>
      </c>
      <c r="HM119" s="2">
        <v>0</v>
      </c>
      <c r="HN119" s="2">
        <v>0</v>
      </c>
      <c r="HO119" s="91">
        <v>0</v>
      </c>
      <c r="HP119" s="2">
        <v>0</v>
      </c>
      <c r="HQ119" s="2">
        <v>0</v>
      </c>
      <c r="HR119" s="2">
        <v>0</v>
      </c>
      <c r="HS119" s="2">
        <v>0</v>
      </c>
      <c r="HT119" s="2">
        <v>0</v>
      </c>
      <c r="HU119" s="3">
        <v>0</v>
      </c>
    </row>
    <row r="120" spans="1:229">
      <c r="A120" s="2">
        <f t="shared" si="238"/>
        <v>0</v>
      </c>
      <c r="B120" s="2">
        <f t="shared" si="239"/>
        <v>0</v>
      </c>
      <c r="C120" s="2">
        <f t="shared" si="240"/>
        <v>0</v>
      </c>
      <c r="D120" s="2">
        <f t="shared" si="241"/>
        <v>0</v>
      </c>
      <c r="E120" s="2">
        <f t="shared" si="242"/>
        <v>0</v>
      </c>
      <c r="F120" s="2">
        <f t="shared" si="243"/>
        <v>0</v>
      </c>
      <c r="G120" s="2">
        <f t="shared" si="221"/>
        <v>0</v>
      </c>
      <c r="H120" s="242">
        <f t="shared" si="222"/>
        <v>2</v>
      </c>
      <c r="I120" s="242">
        <f t="shared" si="223"/>
        <v>2</v>
      </c>
      <c r="J120" s="242">
        <f t="shared" si="224"/>
        <v>2</v>
      </c>
      <c r="K120" s="242">
        <f t="shared" si="225"/>
        <v>2</v>
      </c>
      <c r="L120" s="242">
        <f t="shared" si="226"/>
        <v>2</v>
      </c>
      <c r="M120" s="242">
        <f t="shared" si="227"/>
        <v>2</v>
      </c>
      <c r="N120" s="242">
        <v>2</v>
      </c>
      <c r="O120" s="247" t="s">
        <v>1032</v>
      </c>
      <c r="P120" s="179">
        <f t="shared" si="229"/>
        <v>0</v>
      </c>
      <c r="Q120" s="4" t="s">
        <v>62</v>
      </c>
      <c r="R120" s="4">
        <v>1</v>
      </c>
      <c r="S120" s="179" t="s">
        <v>62</v>
      </c>
      <c r="AA120" s="2">
        <v>0</v>
      </c>
      <c r="AB120" s="2">
        <v>0</v>
      </c>
      <c r="AC120" s="2">
        <v>1</v>
      </c>
      <c r="AD120" s="2">
        <v>1</v>
      </c>
      <c r="AE120" s="2">
        <v>0</v>
      </c>
      <c r="AF120" s="2">
        <v>0</v>
      </c>
      <c r="AG120" s="3">
        <v>0</v>
      </c>
      <c r="AH120" s="2">
        <v>0</v>
      </c>
      <c r="AI120" s="2">
        <v>0</v>
      </c>
      <c r="AJ120" s="2">
        <v>0</v>
      </c>
      <c r="AK120" s="2">
        <v>0</v>
      </c>
      <c r="AL120" s="2">
        <v>1</v>
      </c>
      <c r="AM120" s="2">
        <v>0</v>
      </c>
      <c r="AN120" s="3">
        <v>1</v>
      </c>
      <c r="AO120" s="2">
        <v>0</v>
      </c>
      <c r="AP120" s="2">
        <v>0</v>
      </c>
      <c r="AQ120" s="2">
        <v>0</v>
      </c>
      <c r="AR120" s="2">
        <v>1</v>
      </c>
      <c r="AS120" s="2">
        <v>1</v>
      </c>
      <c r="AT120" s="2">
        <v>1</v>
      </c>
      <c r="AU120" s="3">
        <v>1</v>
      </c>
      <c r="AV120" s="2">
        <v>0</v>
      </c>
      <c r="AW120" s="2">
        <v>0</v>
      </c>
      <c r="AX120" s="2">
        <v>1</v>
      </c>
      <c r="AY120" s="2">
        <v>1</v>
      </c>
      <c r="AZ120" s="2">
        <v>0</v>
      </c>
      <c r="BA120" s="2">
        <v>0.5</v>
      </c>
      <c r="BB120" s="3">
        <v>1</v>
      </c>
      <c r="BC120" s="2">
        <v>0</v>
      </c>
      <c r="BD120" s="2">
        <v>0</v>
      </c>
      <c r="BE120" s="2">
        <v>0</v>
      </c>
      <c r="BF120" s="2">
        <v>0</v>
      </c>
      <c r="BG120" s="2">
        <v>1</v>
      </c>
      <c r="BH120" s="2">
        <v>1</v>
      </c>
      <c r="BI120" s="3">
        <v>1</v>
      </c>
      <c r="BJ120" s="2">
        <v>0</v>
      </c>
      <c r="BK120" s="2">
        <v>0</v>
      </c>
      <c r="BL120" s="2">
        <v>2</v>
      </c>
      <c r="BM120" s="2">
        <v>1</v>
      </c>
      <c r="BN120" s="2">
        <v>1</v>
      </c>
      <c r="BO120" s="2">
        <v>1</v>
      </c>
      <c r="BP120" s="3">
        <v>1</v>
      </c>
      <c r="BQ120" s="2">
        <v>1</v>
      </c>
      <c r="BR120" s="2">
        <v>0</v>
      </c>
      <c r="BS120" s="2">
        <v>1</v>
      </c>
      <c r="BT120" s="2">
        <v>2</v>
      </c>
      <c r="BU120" s="2">
        <v>1</v>
      </c>
      <c r="BV120" s="2">
        <v>2</v>
      </c>
      <c r="BW120" s="3">
        <v>2</v>
      </c>
      <c r="BX120" s="2">
        <v>0</v>
      </c>
      <c r="BY120" s="2">
        <v>0</v>
      </c>
      <c r="BZ120" s="2">
        <v>2</v>
      </c>
      <c r="CA120" s="2">
        <v>1</v>
      </c>
      <c r="CB120" s="2">
        <v>1</v>
      </c>
      <c r="CC120" s="2">
        <v>2</v>
      </c>
      <c r="CD120" s="3">
        <v>2</v>
      </c>
      <c r="CE120" s="2">
        <v>2</v>
      </c>
      <c r="CF120" s="2">
        <v>2</v>
      </c>
      <c r="CG120" s="2">
        <v>2</v>
      </c>
      <c r="CH120" s="2">
        <v>2</v>
      </c>
      <c r="CI120" s="2">
        <v>2</v>
      </c>
      <c r="CJ120" s="2">
        <v>0</v>
      </c>
      <c r="CK120" s="3">
        <v>0</v>
      </c>
      <c r="CL120" s="2">
        <v>0</v>
      </c>
      <c r="CM120" s="2">
        <v>0</v>
      </c>
      <c r="CN120" s="2">
        <v>0</v>
      </c>
      <c r="CO120" s="2">
        <v>2</v>
      </c>
      <c r="CP120" s="2">
        <v>1</v>
      </c>
      <c r="CQ120" s="2">
        <v>1</v>
      </c>
      <c r="CR120" s="3">
        <v>2</v>
      </c>
      <c r="CS120" s="2">
        <v>1</v>
      </c>
      <c r="CT120" s="2">
        <v>1</v>
      </c>
      <c r="CU120" s="2">
        <v>1</v>
      </c>
      <c r="CV120" s="2">
        <v>1</v>
      </c>
      <c r="CW120" s="2">
        <v>2</v>
      </c>
      <c r="CX120" s="2">
        <v>2</v>
      </c>
      <c r="CY120" s="3">
        <v>0</v>
      </c>
      <c r="CZ120" s="2">
        <v>0</v>
      </c>
      <c r="DA120" s="2">
        <v>0</v>
      </c>
      <c r="DB120" s="2">
        <v>1</v>
      </c>
      <c r="DC120" s="2">
        <v>2</v>
      </c>
      <c r="DD120" s="2">
        <v>2</v>
      </c>
      <c r="DE120" s="2">
        <v>2</v>
      </c>
      <c r="DF120" s="3">
        <v>2</v>
      </c>
      <c r="DG120" s="2">
        <v>0</v>
      </c>
      <c r="DH120" s="2">
        <v>0</v>
      </c>
      <c r="DI120" s="2">
        <v>0</v>
      </c>
      <c r="DJ120" s="2">
        <v>1</v>
      </c>
      <c r="DK120" s="2">
        <v>2</v>
      </c>
      <c r="DL120" s="2">
        <v>2</v>
      </c>
      <c r="DM120" s="3">
        <v>2</v>
      </c>
      <c r="DN120" s="2">
        <v>1</v>
      </c>
      <c r="DO120" s="2">
        <v>1</v>
      </c>
      <c r="DP120" s="2">
        <v>2</v>
      </c>
      <c r="DQ120" s="2">
        <v>1</v>
      </c>
      <c r="DR120" s="2">
        <v>1</v>
      </c>
      <c r="DS120" s="2">
        <v>2</v>
      </c>
      <c r="DT120" s="3">
        <v>2</v>
      </c>
      <c r="DU120" s="2">
        <v>1</v>
      </c>
      <c r="DV120" s="2">
        <v>0</v>
      </c>
      <c r="DW120" s="2">
        <v>0</v>
      </c>
      <c r="DX120" s="2">
        <v>2</v>
      </c>
      <c r="DY120" s="2">
        <v>2</v>
      </c>
      <c r="DZ120" s="2">
        <v>3</v>
      </c>
      <c r="EA120" s="3">
        <v>1</v>
      </c>
      <c r="EB120" s="2">
        <v>1</v>
      </c>
      <c r="EC120" s="2">
        <v>2</v>
      </c>
      <c r="ED120" s="2">
        <v>1</v>
      </c>
      <c r="EE120" s="2">
        <v>1</v>
      </c>
      <c r="EF120" s="2">
        <v>2</v>
      </c>
      <c r="EG120" s="2">
        <v>2</v>
      </c>
      <c r="EH120" s="3">
        <v>2</v>
      </c>
      <c r="EI120" s="2">
        <v>0</v>
      </c>
      <c r="EJ120" s="2">
        <v>0</v>
      </c>
      <c r="EK120" s="2">
        <v>0</v>
      </c>
      <c r="EL120" s="2">
        <v>0</v>
      </c>
      <c r="EM120" s="2">
        <v>2</v>
      </c>
      <c r="EN120" s="2">
        <v>2</v>
      </c>
      <c r="EO120" s="3">
        <v>2</v>
      </c>
      <c r="EP120" s="2">
        <v>1</v>
      </c>
      <c r="EQ120" s="2">
        <v>1</v>
      </c>
      <c r="ER120" s="2">
        <v>1</v>
      </c>
      <c r="ES120" s="2">
        <v>0</v>
      </c>
      <c r="ET120" s="2">
        <v>2</v>
      </c>
      <c r="EU120" s="2">
        <v>2</v>
      </c>
      <c r="EV120" s="3">
        <v>2</v>
      </c>
      <c r="EW120" s="2">
        <v>0</v>
      </c>
      <c r="EX120" s="2">
        <v>0</v>
      </c>
      <c r="EY120" s="2">
        <v>2</v>
      </c>
      <c r="EZ120" s="2">
        <v>2</v>
      </c>
      <c r="FA120" s="2">
        <v>2</v>
      </c>
      <c r="FB120" s="2">
        <v>2</v>
      </c>
      <c r="FC120" s="3">
        <v>2</v>
      </c>
      <c r="FD120" s="2">
        <v>0</v>
      </c>
      <c r="FE120" s="2">
        <v>0</v>
      </c>
      <c r="FF120" s="2">
        <v>0</v>
      </c>
      <c r="FG120" s="2">
        <v>0</v>
      </c>
      <c r="FH120" s="2">
        <v>0</v>
      </c>
      <c r="FI120" s="2">
        <v>2</v>
      </c>
      <c r="FJ120" s="3">
        <v>2</v>
      </c>
      <c r="FK120" s="2">
        <v>0</v>
      </c>
      <c r="FL120" s="2">
        <v>1</v>
      </c>
      <c r="FM120" s="2">
        <v>1</v>
      </c>
      <c r="FN120" s="2">
        <v>2</v>
      </c>
      <c r="FO120" s="2">
        <v>2</v>
      </c>
      <c r="FP120" s="2">
        <v>2</v>
      </c>
      <c r="FQ120" s="3">
        <v>2</v>
      </c>
      <c r="FR120" s="2">
        <v>2</v>
      </c>
      <c r="FS120" s="2">
        <v>1</v>
      </c>
      <c r="FT120" s="2">
        <v>2</v>
      </c>
      <c r="FU120" s="2">
        <v>2</v>
      </c>
      <c r="FV120" s="2">
        <v>2</v>
      </c>
      <c r="FW120" s="2">
        <v>2</v>
      </c>
      <c r="FX120" s="3">
        <v>2</v>
      </c>
      <c r="FY120" s="2">
        <v>0</v>
      </c>
      <c r="FZ120" s="2">
        <v>1</v>
      </c>
      <c r="GA120" s="2">
        <v>2</v>
      </c>
      <c r="GB120" s="2">
        <v>2</v>
      </c>
      <c r="GC120" s="2">
        <v>2</v>
      </c>
      <c r="GD120" s="2">
        <v>2</v>
      </c>
      <c r="GE120" s="3">
        <v>2</v>
      </c>
      <c r="GF120" s="2">
        <v>0</v>
      </c>
      <c r="GG120" s="2">
        <v>0</v>
      </c>
      <c r="GH120" s="2">
        <v>0</v>
      </c>
      <c r="GI120" s="2">
        <v>2</v>
      </c>
      <c r="GJ120" s="2">
        <v>2</v>
      </c>
      <c r="GK120" s="2">
        <v>2</v>
      </c>
      <c r="GL120" s="3">
        <v>2</v>
      </c>
      <c r="GM120" s="2">
        <v>0</v>
      </c>
      <c r="GN120" s="2">
        <v>0</v>
      </c>
      <c r="GO120" s="2">
        <v>1</v>
      </c>
      <c r="GP120" s="2">
        <v>2</v>
      </c>
      <c r="GQ120" s="2">
        <v>1</v>
      </c>
      <c r="GR120" s="2">
        <v>1</v>
      </c>
      <c r="GS120" s="3">
        <v>2</v>
      </c>
      <c r="GT120" s="2">
        <v>1</v>
      </c>
      <c r="GU120" s="2">
        <v>1</v>
      </c>
      <c r="GV120" s="2">
        <v>0</v>
      </c>
      <c r="GW120" s="2">
        <v>2</v>
      </c>
      <c r="GX120" s="2">
        <v>2</v>
      </c>
      <c r="GY120" s="2">
        <v>2</v>
      </c>
      <c r="GZ120" s="3">
        <v>0</v>
      </c>
      <c r="HA120" s="2">
        <v>2</v>
      </c>
      <c r="HB120" s="2">
        <v>1</v>
      </c>
      <c r="HC120" s="2">
        <v>2</v>
      </c>
      <c r="HD120" s="2">
        <v>2</v>
      </c>
      <c r="HE120" s="2">
        <v>2</v>
      </c>
      <c r="HF120" s="2">
        <v>2</v>
      </c>
      <c r="HG120" s="2">
        <v>2</v>
      </c>
      <c r="HH120" s="2">
        <v>1</v>
      </c>
      <c r="HI120" s="2">
        <v>1</v>
      </c>
      <c r="HJ120" s="2">
        <v>1</v>
      </c>
      <c r="HK120" s="2">
        <v>2</v>
      </c>
      <c r="HL120" s="2">
        <v>1</v>
      </c>
      <c r="HM120" s="2">
        <v>1</v>
      </c>
      <c r="HN120" s="2">
        <v>3</v>
      </c>
      <c r="HO120" s="91">
        <v>1</v>
      </c>
      <c r="HP120" s="2">
        <v>1</v>
      </c>
      <c r="HQ120" s="2">
        <v>1</v>
      </c>
      <c r="HR120" s="2">
        <v>3</v>
      </c>
      <c r="HS120" s="2">
        <v>1</v>
      </c>
      <c r="HT120" s="2">
        <v>3</v>
      </c>
      <c r="HU120" s="3">
        <v>3</v>
      </c>
    </row>
    <row r="121" spans="1:229">
      <c r="A121" s="2">
        <f t="shared" si="238"/>
        <v>0</v>
      </c>
      <c r="B121" s="2">
        <f t="shared" si="239"/>
        <v>0</v>
      </c>
      <c r="C121" s="2">
        <f t="shared" si="240"/>
        <v>0</v>
      </c>
      <c r="D121" s="2">
        <f t="shared" si="241"/>
        <v>0</v>
      </c>
      <c r="E121" s="2">
        <f t="shared" si="242"/>
        <v>0</v>
      </c>
      <c r="F121" s="2">
        <f t="shared" si="243"/>
        <v>0</v>
      </c>
      <c r="G121" s="2">
        <f t="shared" si="221"/>
        <v>0</v>
      </c>
      <c r="H121" s="242">
        <f t="shared" si="222"/>
        <v>2</v>
      </c>
      <c r="I121" s="242">
        <f t="shared" si="223"/>
        <v>2</v>
      </c>
      <c r="J121" s="242">
        <f t="shared" si="224"/>
        <v>2</v>
      </c>
      <c r="K121" s="242">
        <f t="shared" si="225"/>
        <v>2</v>
      </c>
      <c r="L121" s="242">
        <f t="shared" si="226"/>
        <v>2</v>
      </c>
      <c r="M121" s="242">
        <f t="shared" si="227"/>
        <v>2</v>
      </c>
      <c r="N121" s="242">
        <v>2</v>
      </c>
      <c r="O121" s="100" t="s">
        <v>9264</v>
      </c>
      <c r="P121" s="179">
        <f t="shared" si="229"/>
        <v>0</v>
      </c>
      <c r="Q121" s="4" t="s">
        <v>62</v>
      </c>
      <c r="R121" s="4">
        <v>1</v>
      </c>
      <c r="S121" s="179" t="s">
        <v>62</v>
      </c>
      <c r="AA121" s="2">
        <v>0</v>
      </c>
      <c r="AB121" s="2">
        <v>0</v>
      </c>
      <c r="AC121" s="2">
        <v>0</v>
      </c>
      <c r="AD121" s="2">
        <v>0</v>
      </c>
      <c r="AE121" s="2">
        <v>0</v>
      </c>
      <c r="AF121" s="2">
        <v>0</v>
      </c>
      <c r="AG121" s="3">
        <v>0</v>
      </c>
      <c r="AH121" s="2">
        <v>0</v>
      </c>
      <c r="AI121" s="2">
        <v>0</v>
      </c>
      <c r="AJ121" s="2">
        <v>0</v>
      </c>
      <c r="AK121" s="2">
        <v>0</v>
      </c>
      <c r="AL121" s="2">
        <v>1</v>
      </c>
      <c r="AM121" s="2">
        <v>0</v>
      </c>
      <c r="AN121" s="3">
        <v>0</v>
      </c>
      <c r="AO121" s="2">
        <v>1</v>
      </c>
      <c r="AP121" s="2">
        <v>1</v>
      </c>
      <c r="AQ121" s="2">
        <v>1</v>
      </c>
      <c r="AR121" s="2">
        <v>0</v>
      </c>
      <c r="AS121" s="2">
        <v>0</v>
      </c>
      <c r="AT121" s="2">
        <v>0</v>
      </c>
      <c r="AU121" s="3">
        <v>0</v>
      </c>
      <c r="AV121" s="2">
        <v>1</v>
      </c>
      <c r="AW121" s="2">
        <v>1</v>
      </c>
      <c r="AX121" s="2">
        <v>1</v>
      </c>
      <c r="AY121" s="2">
        <v>1</v>
      </c>
      <c r="AZ121" s="2">
        <v>1</v>
      </c>
      <c r="BA121" s="2">
        <v>1</v>
      </c>
      <c r="BB121" s="3">
        <v>0</v>
      </c>
      <c r="BC121" s="2">
        <v>1</v>
      </c>
      <c r="BD121" s="2">
        <v>1</v>
      </c>
      <c r="BE121" s="2">
        <v>1</v>
      </c>
      <c r="BF121" s="2">
        <v>1</v>
      </c>
      <c r="BG121" s="2">
        <v>1</v>
      </c>
      <c r="BH121" s="2">
        <v>0</v>
      </c>
      <c r="BI121" s="3">
        <v>0</v>
      </c>
      <c r="BJ121" s="2">
        <v>1</v>
      </c>
      <c r="BK121" s="2">
        <v>1</v>
      </c>
      <c r="BL121" s="2">
        <v>1</v>
      </c>
      <c r="BM121" s="2">
        <v>1</v>
      </c>
      <c r="BN121" s="2">
        <v>1</v>
      </c>
      <c r="BO121" s="2">
        <v>0</v>
      </c>
      <c r="BP121" s="3">
        <v>0</v>
      </c>
      <c r="BQ121" s="2">
        <v>6</v>
      </c>
      <c r="BR121" s="2">
        <v>6</v>
      </c>
      <c r="BS121" s="2">
        <v>4</v>
      </c>
      <c r="BT121" s="2">
        <v>3</v>
      </c>
      <c r="BU121" s="2">
        <v>4</v>
      </c>
      <c r="BV121" s="2">
        <v>4</v>
      </c>
      <c r="BW121" s="3">
        <v>2</v>
      </c>
      <c r="BX121" s="2">
        <v>1</v>
      </c>
      <c r="BY121" s="2">
        <v>1</v>
      </c>
      <c r="BZ121" s="2">
        <v>1</v>
      </c>
      <c r="CA121" s="2">
        <v>1</v>
      </c>
      <c r="CB121" s="2">
        <v>1</v>
      </c>
      <c r="CC121" s="2">
        <v>1</v>
      </c>
      <c r="CD121" s="3">
        <v>0</v>
      </c>
      <c r="CE121" s="2">
        <v>6</v>
      </c>
      <c r="CF121" s="2">
        <v>6</v>
      </c>
      <c r="CG121" s="2">
        <v>5</v>
      </c>
      <c r="CH121" s="2">
        <v>6</v>
      </c>
      <c r="CI121" s="2">
        <v>5</v>
      </c>
      <c r="CJ121" s="2">
        <v>0</v>
      </c>
      <c r="CK121" s="3">
        <v>0</v>
      </c>
      <c r="CL121" s="2">
        <v>0</v>
      </c>
      <c r="CM121" s="2">
        <v>0</v>
      </c>
      <c r="CN121" s="2">
        <v>0</v>
      </c>
      <c r="CO121" s="2">
        <v>0</v>
      </c>
      <c r="CP121" s="2">
        <v>6</v>
      </c>
      <c r="CQ121" s="2">
        <v>6</v>
      </c>
      <c r="CR121" s="3">
        <v>0</v>
      </c>
      <c r="CS121" s="2">
        <v>6</v>
      </c>
      <c r="CT121" s="2">
        <v>6</v>
      </c>
      <c r="CU121" s="2">
        <v>0</v>
      </c>
      <c r="CV121" s="2">
        <v>0</v>
      </c>
      <c r="CW121" s="2">
        <v>0</v>
      </c>
      <c r="CX121" s="2">
        <v>0</v>
      </c>
      <c r="CY121" s="3">
        <v>0</v>
      </c>
      <c r="CZ121" s="2">
        <v>0</v>
      </c>
      <c r="DA121" s="2">
        <v>0</v>
      </c>
      <c r="DB121" s="2">
        <v>6</v>
      </c>
      <c r="DC121" s="2">
        <v>4</v>
      </c>
      <c r="DD121" s="2">
        <v>0</v>
      </c>
      <c r="DE121" s="2">
        <v>0</v>
      </c>
      <c r="DF121" s="3">
        <v>0</v>
      </c>
      <c r="DG121" s="2">
        <v>0</v>
      </c>
      <c r="DH121" s="2">
        <v>0</v>
      </c>
      <c r="DI121" s="2">
        <v>0</v>
      </c>
      <c r="DJ121" s="2">
        <v>6</v>
      </c>
      <c r="DK121" s="2">
        <v>6</v>
      </c>
      <c r="DL121" s="2">
        <v>3</v>
      </c>
      <c r="DM121" s="3">
        <v>0</v>
      </c>
      <c r="DN121" s="2">
        <v>12</v>
      </c>
      <c r="DO121" s="2">
        <v>6</v>
      </c>
      <c r="DP121" s="2">
        <v>3</v>
      </c>
      <c r="DQ121" s="2">
        <v>5</v>
      </c>
      <c r="DR121" s="2">
        <v>5</v>
      </c>
      <c r="DS121" s="2">
        <v>5</v>
      </c>
      <c r="DT121" s="3">
        <v>3</v>
      </c>
      <c r="DU121" s="2">
        <v>6</v>
      </c>
      <c r="DV121" s="2">
        <v>0</v>
      </c>
      <c r="DW121" s="2">
        <v>0</v>
      </c>
      <c r="DX121" s="2">
        <v>3</v>
      </c>
      <c r="DY121" s="2">
        <v>3</v>
      </c>
      <c r="DZ121" s="2">
        <v>3</v>
      </c>
      <c r="EA121" s="3">
        <v>14</v>
      </c>
      <c r="EB121" s="2">
        <v>6</v>
      </c>
      <c r="EC121" s="2">
        <v>3</v>
      </c>
      <c r="ED121" s="2">
        <v>12</v>
      </c>
      <c r="EE121" s="2">
        <v>12</v>
      </c>
      <c r="EF121" s="2">
        <v>3</v>
      </c>
      <c r="EG121" s="2">
        <v>4</v>
      </c>
      <c r="EH121" s="3">
        <v>3</v>
      </c>
      <c r="EI121" s="2">
        <v>0</v>
      </c>
      <c r="EJ121" s="2">
        <v>0</v>
      </c>
      <c r="EK121" s="2">
        <v>0</v>
      </c>
      <c r="EL121" s="2">
        <v>0</v>
      </c>
      <c r="EM121" s="2">
        <v>6</v>
      </c>
      <c r="EN121" s="2">
        <v>6</v>
      </c>
      <c r="EO121" s="3">
        <v>3</v>
      </c>
      <c r="EP121" s="2">
        <v>5</v>
      </c>
      <c r="EQ121" s="2">
        <v>3</v>
      </c>
      <c r="ER121" s="2">
        <v>5</v>
      </c>
      <c r="ES121" s="2">
        <v>0</v>
      </c>
      <c r="ET121" s="2">
        <v>3</v>
      </c>
      <c r="EU121" s="2">
        <v>3</v>
      </c>
      <c r="EV121" s="3">
        <v>3</v>
      </c>
      <c r="EW121" s="2">
        <v>0</v>
      </c>
      <c r="EX121" s="2">
        <v>0</v>
      </c>
      <c r="EY121" s="2">
        <v>0</v>
      </c>
      <c r="EZ121" s="2">
        <v>3</v>
      </c>
      <c r="FA121" s="2">
        <v>0</v>
      </c>
      <c r="FB121" s="2">
        <v>4</v>
      </c>
      <c r="FC121" s="3">
        <v>6</v>
      </c>
      <c r="FD121" s="2">
        <v>0</v>
      </c>
      <c r="FE121" s="2">
        <v>0</v>
      </c>
      <c r="FF121" s="2">
        <v>0</v>
      </c>
      <c r="FG121" s="2">
        <v>0</v>
      </c>
      <c r="FH121" s="2">
        <v>0</v>
      </c>
      <c r="FI121" s="2">
        <v>4</v>
      </c>
      <c r="FJ121" s="3">
        <v>3</v>
      </c>
      <c r="FK121" s="2">
        <v>8</v>
      </c>
      <c r="FL121" s="2">
        <v>5</v>
      </c>
      <c r="FM121" s="2">
        <v>4</v>
      </c>
      <c r="FN121" s="2">
        <v>3</v>
      </c>
      <c r="FO121" s="2">
        <v>0</v>
      </c>
      <c r="FP121" s="2">
        <v>0</v>
      </c>
      <c r="FQ121" s="3">
        <v>3</v>
      </c>
      <c r="FR121" s="2">
        <v>2</v>
      </c>
      <c r="FS121" s="2">
        <v>6</v>
      </c>
      <c r="FT121" s="2">
        <v>4</v>
      </c>
      <c r="FU121" s="2">
        <v>3</v>
      </c>
      <c r="FV121" s="2">
        <v>2</v>
      </c>
      <c r="FW121" s="2">
        <v>0</v>
      </c>
      <c r="FX121" s="3">
        <v>3</v>
      </c>
      <c r="FY121" s="2">
        <v>12</v>
      </c>
      <c r="FZ121" s="2">
        <v>6</v>
      </c>
      <c r="GA121" s="2">
        <v>3</v>
      </c>
      <c r="GB121" s="2">
        <v>9</v>
      </c>
      <c r="GC121" s="2">
        <v>2</v>
      </c>
      <c r="GD121" s="2">
        <v>7</v>
      </c>
      <c r="GE121" s="3">
        <v>6</v>
      </c>
      <c r="GF121" s="2">
        <v>2</v>
      </c>
      <c r="GG121" s="2">
        <v>0</v>
      </c>
      <c r="GH121" s="2">
        <v>2</v>
      </c>
      <c r="GI121" s="2">
        <v>7</v>
      </c>
      <c r="GJ121" s="2">
        <v>6</v>
      </c>
      <c r="GK121" s="2">
        <v>6</v>
      </c>
      <c r="GL121" s="3">
        <v>8</v>
      </c>
      <c r="GM121" s="2">
        <v>3</v>
      </c>
      <c r="GN121" s="2">
        <v>2</v>
      </c>
      <c r="GO121" s="2">
        <v>10</v>
      </c>
      <c r="GP121" s="2">
        <v>5</v>
      </c>
      <c r="GQ121" s="2">
        <v>3</v>
      </c>
      <c r="GR121" s="2">
        <v>6</v>
      </c>
      <c r="GS121" s="3">
        <v>5</v>
      </c>
      <c r="GT121" s="2">
        <v>0</v>
      </c>
      <c r="GU121" s="2">
        <v>19</v>
      </c>
      <c r="GV121" s="2">
        <v>1</v>
      </c>
      <c r="GW121" s="2">
        <v>2</v>
      </c>
      <c r="GX121" s="2">
        <v>1</v>
      </c>
      <c r="GY121" s="2">
        <v>3</v>
      </c>
      <c r="GZ121" s="3">
        <v>0</v>
      </c>
      <c r="HA121" s="2">
        <v>3</v>
      </c>
      <c r="HB121" s="2">
        <v>3</v>
      </c>
      <c r="HC121" s="2">
        <v>2</v>
      </c>
      <c r="HD121" s="2">
        <v>2</v>
      </c>
      <c r="HE121" s="2">
        <v>1</v>
      </c>
      <c r="HF121" s="2">
        <v>2</v>
      </c>
      <c r="HG121" s="2">
        <v>3</v>
      </c>
      <c r="HH121" s="2">
        <v>2</v>
      </c>
      <c r="HI121" s="2">
        <v>2</v>
      </c>
      <c r="HJ121" s="2">
        <v>2</v>
      </c>
      <c r="HK121" s="2">
        <v>1</v>
      </c>
      <c r="HL121" s="2">
        <v>3</v>
      </c>
      <c r="HM121" s="2">
        <v>0</v>
      </c>
      <c r="HN121" s="2">
        <v>0</v>
      </c>
      <c r="HO121" s="91">
        <v>0</v>
      </c>
      <c r="HP121" s="2">
        <v>0</v>
      </c>
      <c r="HQ121" s="2">
        <v>0</v>
      </c>
      <c r="HR121" s="2">
        <v>0</v>
      </c>
      <c r="HS121" s="2">
        <v>0</v>
      </c>
      <c r="HT121" s="2">
        <v>0</v>
      </c>
      <c r="HU121" s="3">
        <v>0</v>
      </c>
    </row>
    <row r="122" spans="1:229">
      <c r="A122" s="2">
        <f t="shared" si="238"/>
        <v>0</v>
      </c>
      <c r="B122" s="2">
        <f t="shared" si="239"/>
        <v>0</v>
      </c>
      <c r="C122" s="2">
        <f t="shared" si="240"/>
        <v>0</v>
      </c>
      <c r="D122" s="2">
        <f t="shared" si="241"/>
        <v>0</v>
      </c>
      <c r="E122" s="2">
        <f t="shared" si="242"/>
        <v>0</v>
      </c>
      <c r="F122" s="2">
        <f t="shared" si="243"/>
        <v>0</v>
      </c>
      <c r="G122" s="2">
        <f t="shared" si="221"/>
        <v>0</v>
      </c>
      <c r="H122" s="242">
        <f t="shared" si="222"/>
        <v>2</v>
      </c>
      <c r="I122" s="242">
        <f t="shared" si="223"/>
        <v>2</v>
      </c>
      <c r="J122" s="242">
        <f t="shared" si="224"/>
        <v>2</v>
      </c>
      <c r="K122" s="242">
        <f t="shared" si="225"/>
        <v>2</v>
      </c>
      <c r="L122" s="242">
        <f t="shared" si="226"/>
        <v>2</v>
      </c>
      <c r="M122" s="242">
        <f t="shared" si="227"/>
        <v>2</v>
      </c>
      <c r="N122" s="242">
        <v>2</v>
      </c>
      <c r="O122" s="100" t="s">
        <v>8691</v>
      </c>
      <c r="P122" s="179">
        <f t="shared" si="229"/>
        <v>0</v>
      </c>
      <c r="Q122" s="4" t="s">
        <v>62</v>
      </c>
      <c r="R122" s="4">
        <v>1</v>
      </c>
      <c r="S122" s="179" t="s">
        <v>62</v>
      </c>
      <c r="AA122" s="2">
        <v>0</v>
      </c>
      <c r="AB122" s="2">
        <v>0</v>
      </c>
      <c r="AC122" s="2">
        <v>1</v>
      </c>
      <c r="AD122" s="2">
        <v>0</v>
      </c>
      <c r="AE122" s="2">
        <v>0</v>
      </c>
      <c r="AF122" s="2">
        <v>0</v>
      </c>
      <c r="AG122" s="3">
        <v>0</v>
      </c>
      <c r="AH122" s="2">
        <v>0</v>
      </c>
      <c r="AI122" s="2">
        <v>0</v>
      </c>
      <c r="AJ122" s="2">
        <v>0</v>
      </c>
      <c r="AK122" s="2">
        <v>0</v>
      </c>
      <c r="AL122" s="2">
        <v>1</v>
      </c>
      <c r="AM122" s="2">
        <v>0</v>
      </c>
      <c r="AN122" s="3">
        <v>0</v>
      </c>
      <c r="AO122" s="2">
        <v>0</v>
      </c>
      <c r="AP122" s="2">
        <v>0</v>
      </c>
      <c r="AQ122" s="2">
        <v>0</v>
      </c>
      <c r="AR122" s="2">
        <v>1</v>
      </c>
      <c r="AS122" s="2">
        <v>0</v>
      </c>
      <c r="AT122" s="2">
        <v>0</v>
      </c>
      <c r="AU122" s="3">
        <v>0</v>
      </c>
      <c r="AV122" s="2">
        <v>0</v>
      </c>
      <c r="AW122" s="2">
        <v>0</v>
      </c>
      <c r="AX122" s="2">
        <v>1</v>
      </c>
      <c r="AY122" s="2">
        <v>0</v>
      </c>
      <c r="AZ122" s="2">
        <v>0</v>
      </c>
      <c r="BA122" s="2">
        <v>1</v>
      </c>
      <c r="BB122" s="3">
        <v>1</v>
      </c>
      <c r="BC122" s="2">
        <v>0</v>
      </c>
      <c r="BD122" s="2">
        <v>0</v>
      </c>
      <c r="BE122" s="2">
        <v>0</v>
      </c>
      <c r="BF122" s="2">
        <v>0</v>
      </c>
      <c r="BG122" s="2">
        <v>1</v>
      </c>
      <c r="BH122" s="2">
        <v>1</v>
      </c>
      <c r="BI122" s="3">
        <v>0</v>
      </c>
      <c r="BJ122" s="2">
        <v>0</v>
      </c>
      <c r="BK122" s="2">
        <v>0</v>
      </c>
      <c r="BL122" s="2">
        <v>0</v>
      </c>
      <c r="BM122" s="2">
        <v>0</v>
      </c>
      <c r="BN122" s="2">
        <v>0</v>
      </c>
      <c r="BO122" s="2">
        <v>0</v>
      </c>
      <c r="BP122" s="3">
        <v>0</v>
      </c>
      <c r="BQ122" s="2">
        <v>0</v>
      </c>
      <c r="BR122" s="2">
        <v>0</v>
      </c>
      <c r="BS122" s="2">
        <v>0</v>
      </c>
      <c r="BT122" s="2">
        <v>0</v>
      </c>
      <c r="BU122" s="2">
        <v>0</v>
      </c>
      <c r="BV122" s="2">
        <v>0</v>
      </c>
      <c r="BW122" s="3">
        <v>102</v>
      </c>
      <c r="BX122" s="2">
        <v>0</v>
      </c>
      <c r="BY122" s="2">
        <v>0</v>
      </c>
      <c r="BZ122" s="2">
        <v>0</v>
      </c>
      <c r="CA122" s="2">
        <v>0</v>
      </c>
      <c r="CB122" s="2">
        <v>0</v>
      </c>
      <c r="CC122" s="2">
        <v>30</v>
      </c>
      <c r="CD122" s="3">
        <v>0</v>
      </c>
      <c r="CE122" s="2">
        <v>100</v>
      </c>
      <c r="CF122" s="2">
        <v>100</v>
      </c>
      <c r="CG122" s="2">
        <v>120</v>
      </c>
      <c r="CH122" s="2">
        <v>0</v>
      </c>
      <c r="CI122" s="2">
        <v>0</v>
      </c>
      <c r="CJ122" s="2">
        <v>0</v>
      </c>
      <c r="CK122" s="3">
        <v>0</v>
      </c>
      <c r="CL122" s="2">
        <v>0</v>
      </c>
      <c r="CM122" s="2">
        <v>0</v>
      </c>
      <c r="CN122" s="2">
        <v>0</v>
      </c>
      <c r="CO122" s="2">
        <v>20</v>
      </c>
      <c r="CP122" s="2">
        <v>0</v>
      </c>
      <c r="CQ122" s="2">
        <v>0</v>
      </c>
      <c r="CR122" s="3">
        <v>156</v>
      </c>
      <c r="CS122" s="2">
        <v>0</v>
      </c>
      <c r="CT122" s="2">
        <v>0</v>
      </c>
      <c r="CU122" s="2">
        <v>120</v>
      </c>
      <c r="CV122" s="2">
        <v>60</v>
      </c>
      <c r="CW122" s="2">
        <v>60</v>
      </c>
      <c r="CX122" s="2">
        <v>200</v>
      </c>
      <c r="CY122" s="3">
        <v>0</v>
      </c>
      <c r="CZ122" s="2">
        <v>0</v>
      </c>
      <c r="DA122" s="2">
        <v>0</v>
      </c>
      <c r="DB122" s="2">
        <v>0</v>
      </c>
      <c r="DC122" s="2">
        <v>0</v>
      </c>
      <c r="DD122" s="2">
        <v>120</v>
      </c>
      <c r="DE122" s="2">
        <v>100</v>
      </c>
      <c r="DF122" s="3">
        <v>300</v>
      </c>
      <c r="DG122" s="2">
        <v>0</v>
      </c>
      <c r="DH122" s="2">
        <v>0</v>
      </c>
      <c r="DI122" s="2">
        <v>0</v>
      </c>
      <c r="DJ122" s="2">
        <v>0</v>
      </c>
      <c r="DK122" s="2">
        <v>20</v>
      </c>
      <c r="DL122" s="2">
        <v>59</v>
      </c>
      <c r="DM122" s="3">
        <v>9</v>
      </c>
      <c r="DN122" s="2">
        <v>0</v>
      </c>
      <c r="DO122" s="2">
        <v>20</v>
      </c>
      <c r="DP122" s="2">
        <v>60</v>
      </c>
      <c r="DQ122" s="2">
        <v>6</v>
      </c>
      <c r="DR122" s="2">
        <v>0</v>
      </c>
      <c r="DS122" s="2">
        <v>50</v>
      </c>
      <c r="DT122" s="3">
        <v>20</v>
      </c>
      <c r="DU122" s="2">
        <v>20</v>
      </c>
      <c r="DV122" s="2">
        <v>0</v>
      </c>
      <c r="DW122" s="2">
        <v>0</v>
      </c>
      <c r="DX122" s="2">
        <v>30</v>
      </c>
      <c r="DY122" s="2">
        <v>30</v>
      </c>
      <c r="DZ122" s="2">
        <v>45</v>
      </c>
      <c r="EA122" s="3">
        <v>15</v>
      </c>
      <c r="EB122" s="2">
        <v>0</v>
      </c>
      <c r="EC122" s="2">
        <v>20</v>
      </c>
      <c r="ED122" s="2">
        <v>15</v>
      </c>
      <c r="EE122" s="2">
        <v>35</v>
      </c>
      <c r="EF122" s="2">
        <v>20</v>
      </c>
      <c r="EG122" s="2">
        <v>20</v>
      </c>
      <c r="EH122" s="3">
        <v>20</v>
      </c>
      <c r="EI122" s="2">
        <v>0</v>
      </c>
      <c r="EJ122" s="2">
        <v>0</v>
      </c>
      <c r="EK122" s="2">
        <v>0</v>
      </c>
      <c r="EL122" s="2">
        <v>0</v>
      </c>
      <c r="EM122" s="2">
        <v>60</v>
      </c>
      <c r="EN122" s="2">
        <v>0</v>
      </c>
      <c r="EO122" s="3">
        <v>0</v>
      </c>
      <c r="EP122" s="2">
        <v>0</v>
      </c>
      <c r="EQ122" s="2">
        <v>48</v>
      </c>
      <c r="ER122" s="2">
        <v>29</v>
      </c>
      <c r="ES122" s="2">
        <v>0</v>
      </c>
      <c r="ET122" s="2">
        <v>0</v>
      </c>
      <c r="EU122" s="2">
        <v>20</v>
      </c>
      <c r="EV122" s="3">
        <v>59</v>
      </c>
      <c r="EW122" s="2">
        <v>0</v>
      </c>
      <c r="EX122" s="2">
        <v>0</v>
      </c>
      <c r="EY122" s="2">
        <v>15</v>
      </c>
      <c r="EZ122" s="2">
        <v>0</v>
      </c>
      <c r="FA122" s="2">
        <v>20</v>
      </c>
      <c r="FB122" s="2">
        <v>20</v>
      </c>
      <c r="FC122" s="3">
        <v>20</v>
      </c>
      <c r="FD122" s="2">
        <v>0</v>
      </c>
      <c r="FE122" s="2">
        <v>0</v>
      </c>
      <c r="FF122" s="2">
        <v>0</v>
      </c>
      <c r="FG122" s="2">
        <v>0</v>
      </c>
      <c r="FH122" s="2">
        <v>0</v>
      </c>
      <c r="FI122" s="2">
        <v>20</v>
      </c>
      <c r="FJ122" s="3">
        <v>10</v>
      </c>
      <c r="FK122" s="2">
        <v>0</v>
      </c>
      <c r="FL122" s="2">
        <v>0</v>
      </c>
      <c r="FM122" s="2">
        <v>18</v>
      </c>
      <c r="FN122" s="2">
        <v>9</v>
      </c>
      <c r="FO122" s="2">
        <v>0</v>
      </c>
      <c r="FP122" s="2">
        <v>44</v>
      </c>
      <c r="FQ122" s="3">
        <v>20</v>
      </c>
      <c r="FR122" s="2">
        <v>14</v>
      </c>
      <c r="FS122" s="2">
        <v>0</v>
      </c>
      <c r="FT122" s="2">
        <v>0</v>
      </c>
      <c r="FU122" s="2">
        <v>0</v>
      </c>
      <c r="FV122" s="2">
        <v>15</v>
      </c>
      <c r="FW122" s="2">
        <v>17</v>
      </c>
      <c r="FX122" s="3">
        <v>84</v>
      </c>
      <c r="FY122" s="2">
        <v>0</v>
      </c>
      <c r="FZ122" s="2">
        <v>23</v>
      </c>
      <c r="GA122" s="2">
        <v>75</v>
      </c>
      <c r="GB122" s="2">
        <v>11</v>
      </c>
      <c r="GC122" s="2">
        <v>11</v>
      </c>
      <c r="GD122" s="2">
        <v>0</v>
      </c>
      <c r="GE122" s="3">
        <v>23</v>
      </c>
      <c r="GF122" s="2">
        <v>0</v>
      </c>
      <c r="GG122" s="2">
        <v>0</v>
      </c>
      <c r="GH122" s="2">
        <v>20</v>
      </c>
      <c r="GI122" s="2">
        <v>31</v>
      </c>
      <c r="GJ122" s="2">
        <v>16</v>
      </c>
      <c r="GK122" s="2">
        <v>6</v>
      </c>
      <c r="GL122" s="3">
        <v>8</v>
      </c>
      <c r="GM122" s="2">
        <v>17</v>
      </c>
      <c r="GN122" s="2">
        <v>13</v>
      </c>
      <c r="GO122" s="2">
        <v>0</v>
      </c>
      <c r="GP122" s="2">
        <v>6</v>
      </c>
      <c r="GQ122" s="2">
        <v>9</v>
      </c>
      <c r="GR122" s="2">
        <v>24</v>
      </c>
      <c r="GS122" s="3">
        <v>42</v>
      </c>
      <c r="GT122" s="2">
        <v>2</v>
      </c>
      <c r="GU122" s="2">
        <v>19</v>
      </c>
      <c r="GV122" s="2">
        <v>0</v>
      </c>
      <c r="GW122" s="2">
        <v>17</v>
      </c>
      <c r="GX122" s="2">
        <v>0</v>
      </c>
      <c r="GY122" s="2">
        <v>36</v>
      </c>
      <c r="GZ122" s="3">
        <v>1</v>
      </c>
      <c r="HA122" s="2">
        <v>19</v>
      </c>
      <c r="HB122" s="2">
        <v>2</v>
      </c>
      <c r="HC122" s="2">
        <v>3</v>
      </c>
      <c r="HD122" s="2">
        <v>8</v>
      </c>
      <c r="HE122" s="2">
        <v>8</v>
      </c>
      <c r="HF122" s="2">
        <v>11</v>
      </c>
      <c r="HG122" s="2">
        <v>0</v>
      </c>
      <c r="HH122" s="2">
        <v>8</v>
      </c>
      <c r="HI122" s="2">
        <v>0</v>
      </c>
      <c r="HJ122" s="2">
        <v>20</v>
      </c>
      <c r="HK122" s="2">
        <v>20</v>
      </c>
      <c r="HL122" s="2">
        <v>14</v>
      </c>
      <c r="HM122" s="2">
        <v>29</v>
      </c>
      <c r="HN122" s="2">
        <v>19</v>
      </c>
      <c r="HO122" s="91">
        <v>2</v>
      </c>
      <c r="HP122" s="2">
        <v>11</v>
      </c>
      <c r="HQ122" s="2">
        <v>19</v>
      </c>
      <c r="HR122" s="2">
        <v>3</v>
      </c>
      <c r="HS122" s="2">
        <v>0</v>
      </c>
      <c r="HT122" s="2">
        <v>8</v>
      </c>
      <c r="HU122" s="3">
        <v>26</v>
      </c>
    </row>
    <row r="123" spans="1:229">
      <c r="A123" s="2">
        <f t="shared" si="238"/>
        <v>0</v>
      </c>
      <c r="B123" s="2">
        <f t="shared" si="239"/>
        <v>0</v>
      </c>
      <c r="C123" s="2">
        <f t="shared" si="240"/>
        <v>0</v>
      </c>
      <c r="D123" s="2">
        <f t="shared" si="241"/>
        <v>0</v>
      </c>
      <c r="E123" s="2">
        <f t="shared" si="242"/>
        <v>0</v>
      </c>
      <c r="F123" s="2">
        <f t="shared" si="243"/>
        <v>0</v>
      </c>
      <c r="G123" s="2">
        <f t="shared" si="221"/>
        <v>0</v>
      </c>
      <c r="H123" s="242">
        <f t="shared" si="222"/>
        <v>1</v>
      </c>
      <c r="I123" s="242">
        <f t="shared" si="223"/>
        <v>1</v>
      </c>
      <c r="J123" s="242">
        <f t="shared" si="224"/>
        <v>1</v>
      </c>
      <c r="K123" s="242">
        <f t="shared" si="225"/>
        <v>1</v>
      </c>
      <c r="L123" s="242">
        <f t="shared" si="226"/>
        <v>1</v>
      </c>
      <c r="M123" s="242">
        <f t="shared" si="227"/>
        <v>1</v>
      </c>
      <c r="N123" s="242">
        <v>1</v>
      </c>
      <c r="O123" s="100" t="s">
        <v>7606</v>
      </c>
      <c r="P123" s="179">
        <f t="shared" si="229"/>
        <v>0</v>
      </c>
      <c r="Q123" s="4" t="s">
        <v>62</v>
      </c>
      <c r="R123" s="4">
        <v>1</v>
      </c>
      <c r="S123" s="179" t="s">
        <v>62</v>
      </c>
      <c r="AA123" s="2">
        <v>0</v>
      </c>
      <c r="AB123" s="2">
        <v>0</v>
      </c>
      <c r="AC123" s="2">
        <v>0</v>
      </c>
      <c r="AD123" s="2">
        <v>0</v>
      </c>
      <c r="AE123" s="2">
        <v>0</v>
      </c>
      <c r="AF123" s="2">
        <v>0</v>
      </c>
      <c r="AG123" s="3">
        <v>0</v>
      </c>
      <c r="AH123" s="2">
        <v>0</v>
      </c>
      <c r="AI123" s="2">
        <v>0</v>
      </c>
      <c r="AJ123" s="2">
        <v>0</v>
      </c>
      <c r="AK123" s="2">
        <v>0</v>
      </c>
      <c r="AL123" s="2">
        <v>1</v>
      </c>
      <c r="AM123" s="2">
        <v>0</v>
      </c>
      <c r="AN123" s="3">
        <v>1</v>
      </c>
      <c r="AO123" s="2">
        <v>0</v>
      </c>
      <c r="AP123" s="2">
        <v>0</v>
      </c>
      <c r="AQ123" s="2">
        <v>0</v>
      </c>
      <c r="AR123" s="2">
        <v>1</v>
      </c>
      <c r="AS123" s="2">
        <v>1</v>
      </c>
      <c r="AT123" s="2">
        <v>1</v>
      </c>
      <c r="AU123" s="3">
        <v>1</v>
      </c>
      <c r="AV123" s="2">
        <v>0</v>
      </c>
      <c r="AW123" s="2">
        <v>0</v>
      </c>
      <c r="AX123" s="2">
        <v>0</v>
      </c>
      <c r="AY123" s="2">
        <v>0</v>
      </c>
      <c r="AZ123" s="2">
        <v>1</v>
      </c>
      <c r="BA123" s="2">
        <v>1</v>
      </c>
      <c r="BB123" s="3">
        <v>1</v>
      </c>
      <c r="BC123" s="2">
        <v>0</v>
      </c>
      <c r="BD123" s="2">
        <v>0</v>
      </c>
      <c r="BE123" s="2">
        <v>0</v>
      </c>
      <c r="BF123" s="2">
        <v>0</v>
      </c>
      <c r="BG123" s="2">
        <v>1</v>
      </c>
      <c r="BH123" s="2">
        <v>1</v>
      </c>
      <c r="BI123" s="3">
        <v>1</v>
      </c>
      <c r="BJ123" s="2">
        <v>0.5</v>
      </c>
      <c r="BK123" s="2">
        <v>0.5</v>
      </c>
      <c r="BL123" s="2">
        <v>1</v>
      </c>
      <c r="BM123" s="2">
        <v>1</v>
      </c>
      <c r="BN123" s="2">
        <v>1</v>
      </c>
      <c r="BO123" s="2">
        <v>1</v>
      </c>
      <c r="BP123" s="3">
        <v>1</v>
      </c>
      <c r="BQ123" s="2">
        <v>1</v>
      </c>
      <c r="BR123" s="2">
        <v>1</v>
      </c>
      <c r="BS123" s="2">
        <v>1</v>
      </c>
      <c r="BT123" s="2">
        <v>2</v>
      </c>
      <c r="BU123" s="2">
        <v>2</v>
      </c>
      <c r="BV123" s="2">
        <v>2</v>
      </c>
      <c r="BW123" s="3">
        <v>2</v>
      </c>
      <c r="BX123" s="2">
        <v>0</v>
      </c>
      <c r="BY123" s="2">
        <v>0</v>
      </c>
      <c r="BZ123" s="2">
        <v>0</v>
      </c>
      <c r="CA123" s="2">
        <v>0</v>
      </c>
      <c r="CB123" s="2">
        <v>0</v>
      </c>
      <c r="CC123" s="2">
        <v>2</v>
      </c>
      <c r="CD123" s="3">
        <v>2</v>
      </c>
      <c r="CE123" s="2">
        <v>1</v>
      </c>
      <c r="CF123" s="2">
        <v>1</v>
      </c>
      <c r="CG123" s="2">
        <v>1</v>
      </c>
      <c r="CH123" s="2">
        <v>1</v>
      </c>
      <c r="CI123" s="2">
        <v>1</v>
      </c>
      <c r="CJ123" s="2">
        <v>0</v>
      </c>
      <c r="CK123" s="3">
        <v>0</v>
      </c>
      <c r="CL123" s="2">
        <v>0</v>
      </c>
      <c r="CM123" s="2">
        <v>0</v>
      </c>
      <c r="CN123" s="2">
        <v>0</v>
      </c>
      <c r="CO123" s="2">
        <v>1</v>
      </c>
      <c r="CP123" s="2">
        <v>1</v>
      </c>
      <c r="CQ123" s="2">
        <v>1</v>
      </c>
      <c r="CR123" s="3">
        <v>1</v>
      </c>
      <c r="CS123" s="2">
        <v>1</v>
      </c>
      <c r="CT123" s="2">
        <v>1</v>
      </c>
      <c r="CU123" s="2">
        <v>1</v>
      </c>
      <c r="CV123" s="2">
        <v>1</v>
      </c>
      <c r="CW123" s="2">
        <v>1</v>
      </c>
      <c r="CX123" s="2">
        <v>1</v>
      </c>
      <c r="CY123" s="3">
        <v>0</v>
      </c>
      <c r="CZ123" s="2">
        <v>0</v>
      </c>
      <c r="DA123" s="2">
        <v>0</v>
      </c>
      <c r="DB123" s="2">
        <v>0</v>
      </c>
      <c r="DC123" s="2">
        <v>0</v>
      </c>
      <c r="DD123" s="2">
        <v>1</v>
      </c>
      <c r="DE123" s="2">
        <v>1</v>
      </c>
      <c r="DF123" s="3">
        <v>1</v>
      </c>
      <c r="DG123" s="2">
        <v>0</v>
      </c>
      <c r="DH123" s="2">
        <v>0</v>
      </c>
      <c r="DI123" s="2">
        <v>0</v>
      </c>
      <c r="DJ123" s="2">
        <v>1</v>
      </c>
      <c r="DK123" s="2">
        <v>1</v>
      </c>
      <c r="DL123" s="2">
        <v>0</v>
      </c>
      <c r="DM123" s="3">
        <v>1</v>
      </c>
      <c r="DN123" s="2">
        <v>0</v>
      </c>
      <c r="DO123" s="2">
        <v>0</v>
      </c>
      <c r="DP123" s="2">
        <v>1</v>
      </c>
      <c r="DQ123" s="2">
        <v>1</v>
      </c>
      <c r="DR123" s="2">
        <v>1</v>
      </c>
      <c r="DS123" s="2">
        <v>1</v>
      </c>
      <c r="DT123" s="3">
        <v>1</v>
      </c>
      <c r="DU123" s="2">
        <v>1</v>
      </c>
      <c r="DV123" s="2">
        <v>0</v>
      </c>
      <c r="DW123" s="2">
        <v>0</v>
      </c>
      <c r="DX123" s="2">
        <v>1</v>
      </c>
      <c r="DY123" s="2">
        <v>1</v>
      </c>
      <c r="DZ123" s="2">
        <v>1</v>
      </c>
      <c r="EA123" s="3">
        <v>0</v>
      </c>
      <c r="EB123" s="2">
        <v>1</v>
      </c>
      <c r="EC123" s="2">
        <v>1</v>
      </c>
      <c r="ED123" s="2">
        <v>1</v>
      </c>
      <c r="EE123" s="2">
        <v>1</v>
      </c>
      <c r="EF123" s="2">
        <v>1</v>
      </c>
      <c r="EG123" s="2">
        <v>1</v>
      </c>
      <c r="EH123" s="3">
        <v>1</v>
      </c>
      <c r="EI123" s="2">
        <v>0</v>
      </c>
      <c r="EJ123" s="2">
        <v>0</v>
      </c>
      <c r="EK123" s="2">
        <v>0</v>
      </c>
      <c r="EL123" s="2">
        <v>0</v>
      </c>
      <c r="EM123" s="2">
        <v>1</v>
      </c>
      <c r="EN123" s="2">
        <v>1</v>
      </c>
      <c r="EO123" s="3">
        <v>1</v>
      </c>
      <c r="EP123" s="2">
        <v>1</v>
      </c>
      <c r="EQ123" s="2">
        <v>1</v>
      </c>
      <c r="ER123" s="2">
        <v>1</v>
      </c>
      <c r="ES123" s="2">
        <v>0</v>
      </c>
      <c r="ET123" s="2">
        <v>1</v>
      </c>
      <c r="EU123" s="2">
        <v>1</v>
      </c>
      <c r="EV123" s="3">
        <v>1</v>
      </c>
      <c r="EW123" s="2">
        <v>0</v>
      </c>
      <c r="EX123" s="2">
        <v>0</v>
      </c>
      <c r="EY123" s="2">
        <v>1</v>
      </c>
      <c r="EZ123" s="2">
        <v>1</v>
      </c>
      <c r="FA123" s="2">
        <v>1</v>
      </c>
      <c r="FB123" s="2">
        <v>1</v>
      </c>
      <c r="FC123" s="3">
        <v>1</v>
      </c>
      <c r="FD123" s="2">
        <v>0</v>
      </c>
      <c r="FE123" s="2">
        <v>0</v>
      </c>
      <c r="FF123" s="2">
        <v>0</v>
      </c>
      <c r="FG123" s="2">
        <v>0</v>
      </c>
      <c r="FH123" s="2">
        <v>0</v>
      </c>
      <c r="FI123" s="2">
        <v>1</v>
      </c>
      <c r="FJ123" s="3">
        <v>1</v>
      </c>
      <c r="FK123" s="2">
        <v>0</v>
      </c>
      <c r="FL123" s="2">
        <v>0</v>
      </c>
      <c r="FM123" s="2">
        <v>1</v>
      </c>
      <c r="FN123" s="2">
        <v>1</v>
      </c>
      <c r="FO123" s="2">
        <v>1</v>
      </c>
      <c r="FP123" s="2">
        <v>1</v>
      </c>
      <c r="FQ123" s="3">
        <v>1</v>
      </c>
      <c r="FR123" s="2">
        <v>1</v>
      </c>
      <c r="FS123" s="2">
        <v>0</v>
      </c>
      <c r="FT123" s="2">
        <v>1</v>
      </c>
      <c r="FU123" s="2">
        <v>1</v>
      </c>
      <c r="FV123" s="2">
        <v>1</v>
      </c>
      <c r="FW123" s="2">
        <v>1</v>
      </c>
      <c r="FX123" s="3">
        <v>1</v>
      </c>
      <c r="FY123" s="2">
        <v>0</v>
      </c>
      <c r="FZ123" s="2">
        <v>1</v>
      </c>
      <c r="GA123" s="2">
        <v>1</v>
      </c>
      <c r="GB123" s="2">
        <v>1</v>
      </c>
      <c r="GC123" s="2">
        <v>1</v>
      </c>
      <c r="GD123" s="2">
        <v>1</v>
      </c>
      <c r="GE123" s="3">
        <v>1</v>
      </c>
      <c r="GF123" s="2">
        <v>0</v>
      </c>
      <c r="GG123" s="2">
        <v>0</v>
      </c>
      <c r="GH123" s="2">
        <v>0</v>
      </c>
      <c r="GI123" s="2">
        <v>1</v>
      </c>
      <c r="GJ123" s="2">
        <v>1</v>
      </c>
      <c r="GK123" s="2">
        <v>1</v>
      </c>
      <c r="GL123" s="3">
        <v>1</v>
      </c>
      <c r="GM123" s="2">
        <v>0</v>
      </c>
      <c r="GN123" s="2">
        <v>0</v>
      </c>
      <c r="GO123" s="2">
        <v>1</v>
      </c>
      <c r="GP123" s="2">
        <v>1</v>
      </c>
      <c r="GQ123" s="2">
        <v>1</v>
      </c>
      <c r="GR123" s="2">
        <v>0</v>
      </c>
      <c r="GS123" s="3">
        <v>1</v>
      </c>
      <c r="GT123" s="2">
        <v>1</v>
      </c>
      <c r="GU123" s="2">
        <v>1</v>
      </c>
      <c r="GV123" s="2">
        <v>1</v>
      </c>
      <c r="GW123" s="2">
        <v>1</v>
      </c>
      <c r="GX123" s="2">
        <v>1</v>
      </c>
      <c r="GY123" s="2">
        <v>1</v>
      </c>
      <c r="GZ123" s="3">
        <v>0</v>
      </c>
      <c r="HA123" s="2">
        <v>1</v>
      </c>
      <c r="HB123" s="2">
        <v>1</v>
      </c>
      <c r="HC123" s="2">
        <v>1</v>
      </c>
      <c r="HD123" s="2">
        <v>1</v>
      </c>
      <c r="HE123" s="2">
        <v>1</v>
      </c>
      <c r="HF123" s="2">
        <v>1</v>
      </c>
      <c r="HG123" s="2">
        <v>1</v>
      </c>
      <c r="HH123" s="2">
        <v>1</v>
      </c>
      <c r="HI123" s="2">
        <v>1</v>
      </c>
      <c r="HJ123" s="2">
        <v>1</v>
      </c>
      <c r="HK123" s="2">
        <v>1</v>
      </c>
      <c r="HL123" s="2">
        <v>1</v>
      </c>
      <c r="HM123" s="2">
        <v>3</v>
      </c>
      <c r="HN123" s="2">
        <v>1</v>
      </c>
      <c r="HO123" s="91">
        <v>1</v>
      </c>
      <c r="HP123" s="2">
        <v>3</v>
      </c>
      <c r="HQ123" s="2">
        <v>3</v>
      </c>
      <c r="HR123" s="2">
        <v>1</v>
      </c>
      <c r="HS123" s="2">
        <v>2</v>
      </c>
      <c r="HT123" s="2">
        <v>2</v>
      </c>
      <c r="HU123" s="3">
        <v>2</v>
      </c>
    </row>
    <row r="124" spans="1:229">
      <c r="A124" s="2">
        <f t="shared" si="238"/>
        <v>0</v>
      </c>
      <c r="B124" s="2">
        <f t="shared" si="239"/>
        <v>0</v>
      </c>
      <c r="C124" s="2">
        <f t="shared" si="240"/>
        <v>0</v>
      </c>
      <c r="D124" s="2">
        <f t="shared" si="241"/>
        <v>0</v>
      </c>
      <c r="E124" s="2">
        <f t="shared" si="242"/>
        <v>0</v>
      </c>
      <c r="F124" s="2">
        <f t="shared" si="243"/>
        <v>0</v>
      </c>
      <c r="G124" s="2">
        <f t="shared" si="221"/>
        <v>0</v>
      </c>
      <c r="H124" s="242">
        <f t="shared" si="222"/>
        <v>1</v>
      </c>
      <c r="I124" s="242">
        <f t="shared" si="223"/>
        <v>1</v>
      </c>
      <c r="J124" s="242">
        <f t="shared" si="224"/>
        <v>1</v>
      </c>
      <c r="K124" s="242">
        <f t="shared" si="225"/>
        <v>1</v>
      </c>
      <c r="L124" s="242">
        <f t="shared" si="226"/>
        <v>1</v>
      </c>
      <c r="M124" s="242">
        <f t="shared" si="227"/>
        <v>1</v>
      </c>
      <c r="N124" s="242">
        <v>1</v>
      </c>
      <c r="O124" s="100" t="s">
        <v>9265</v>
      </c>
      <c r="P124" s="179">
        <f t="shared" si="229"/>
        <v>0</v>
      </c>
      <c r="Q124" s="4" t="s">
        <v>62</v>
      </c>
      <c r="R124" s="4">
        <v>1</v>
      </c>
      <c r="S124" s="179" t="s">
        <v>62</v>
      </c>
      <c r="AA124" s="2">
        <v>0</v>
      </c>
      <c r="AB124" s="2">
        <v>0</v>
      </c>
      <c r="AC124" s="2">
        <v>1</v>
      </c>
      <c r="AD124" s="2">
        <v>1</v>
      </c>
      <c r="AE124" s="2">
        <v>1</v>
      </c>
      <c r="AF124" s="2">
        <v>1</v>
      </c>
      <c r="AG124" s="3">
        <v>0</v>
      </c>
      <c r="AH124" s="2">
        <v>0</v>
      </c>
      <c r="AI124" s="2">
        <v>0</v>
      </c>
      <c r="AJ124" s="2">
        <v>0</v>
      </c>
      <c r="AK124" s="2">
        <v>0</v>
      </c>
      <c r="AL124" s="2">
        <v>0</v>
      </c>
      <c r="AM124" s="2">
        <v>0</v>
      </c>
      <c r="AN124" s="3">
        <v>0</v>
      </c>
      <c r="AO124" s="2">
        <v>2</v>
      </c>
      <c r="AP124" s="2">
        <v>3</v>
      </c>
      <c r="AQ124" s="2">
        <v>0</v>
      </c>
      <c r="AR124" s="2">
        <v>0</v>
      </c>
      <c r="AS124" s="2">
        <v>0</v>
      </c>
      <c r="AT124" s="2">
        <v>0</v>
      </c>
      <c r="AU124" s="3">
        <v>0</v>
      </c>
      <c r="AV124" s="2">
        <v>0</v>
      </c>
      <c r="AW124" s="2">
        <v>1</v>
      </c>
      <c r="AX124" s="2">
        <v>1</v>
      </c>
      <c r="AY124" s="2">
        <v>0</v>
      </c>
      <c r="AZ124" s="2">
        <v>0</v>
      </c>
      <c r="BA124" s="2">
        <v>0</v>
      </c>
      <c r="BB124" s="3">
        <v>0</v>
      </c>
      <c r="BC124" s="2">
        <v>0</v>
      </c>
      <c r="BD124" s="2">
        <v>1</v>
      </c>
      <c r="BE124" s="2">
        <v>0</v>
      </c>
      <c r="BF124" s="2">
        <v>0</v>
      </c>
      <c r="BG124" s="2">
        <v>0</v>
      </c>
      <c r="BH124" s="2">
        <v>0</v>
      </c>
      <c r="BI124" s="3">
        <v>0</v>
      </c>
      <c r="BJ124" s="2">
        <v>1</v>
      </c>
      <c r="BK124" s="2">
        <v>0</v>
      </c>
      <c r="BL124" s="2">
        <v>0</v>
      </c>
      <c r="BM124" s="2">
        <v>0</v>
      </c>
      <c r="BN124" s="2">
        <v>0</v>
      </c>
      <c r="BO124" s="2">
        <v>0</v>
      </c>
      <c r="BP124" s="3">
        <v>0</v>
      </c>
      <c r="BQ124" s="2">
        <v>1</v>
      </c>
      <c r="BR124" s="2">
        <v>0</v>
      </c>
      <c r="BS124" s="2">
        <v>0</v>
      </c>
      <c r="BT124" s="2">
        <v>0</v>
      </c>
      <c r="BU124" s="2">
        <v>0</v>
      </c>
      <c r="BV124" s="2">
        <v>0</v>
      </c>
      <c r="BW124" s="3">
        <v>0</v>
      </c>
      <c r="BX124" s="2">
        <v>1</v>
      </c>
      <c r="BY124" s="2">
        <v>4</v>
      </c>
      <c r="BZ124" s="2">
        <v>1</v>
      </c>
      <c r="CA124" s="2">
        <v>0</v>
      </c>
      <c r="CB124" s="2">
        <v>1</v>
      </c>
      <c r="CC124" s="2">
        <v>0</v>
      </c>
      <c r="CD124" s="3">
        <v>0.5</v>
      </c>
      <c r="CE124" s="2">
        <v>0</v>
      </c>
      <c r="CF124" s="2">
        <v>0</v>
      </c>
      <c r="CG124" s="2">
        <v>0</v>
      </c>
      <c r="CH124" s="2">
        <v>0</v>
      </c>
      <c r="CI124" s="2">
        <v>0</v>
      </c>
      <c r="CJ124" s="2">
        <v>0</v>
      </c>
      <c r="CK124" s="3">
        <v>0</v>
      </c>
      <c r="CL124" s="2">
        <v>0</v>
      </c>
      <c r="CM124" s="2">
        <v>0</v>
      </c>
      <c r="CN124" s="2">
        <v>0</v>
      </c>
      <c r="CO124" s="2">
        <v>0</v>
      </c>
      <c r="CP124" s="2">
        <v>0</v>
      </c>
      <c r="CQ124" s="2">
        <v>0</v>
      </c>
      <c r="CR124" s="3">
        <v>0</v>
      </c>
      <c r="CS124" s="2">
        <v>0</v>
      </c>
      <c r="CT124" s="2">
        <v>0</v>
      </c>
      <c r="CU124" s="2">
        <v>0</v>
      </c>
      <c r="CV124" s="2">
        <v>0</v>
      </c>
      <c r="CW124" s="2">
        <v>0</v>
      </c>
      <c r="CX124" s="2">
        <v>0</v>
      </c>
      <c r="CY124" s="3">
        <v>0</v>
      </c>
      <c r="CZ124" s="2">
        <v>0</v>
      </c>
      <c r="DA124" s="2">
        <v>0</v>
      </c>
      <c r="DB124" s="2">
        <v>10</v>
      </c>
      <c r="DC124" s="2">
        <v>0</v>
      </c>
      <c r="DD124" s="2">
        <v>2</v>
      </c>
      <c r="DE124" s="2">
        <v>1</v>
      </c>
      <c r="DF124" s="3">
        <v>4</v>
      </c>
      <c r="DG124" s="2">
        <v>0</v>
      </c>
      <c r="DH124" s="2">
        <v>0</v>
      </c>
      <c r="DI124" s="2">
        <v>0</v>
      </c>
      <c r="DJ124" s="2">
        <v>2</v>
      </c>
      <c r="DK124" s="2">
        <v>0</v>
      </c>
      <c r="DL124" s="2">
        <v>0</v>
      </c>
      <c r="DM124" s="3">
        <v>0</v>
      </c>
      <c r="DN124" s="2">
        <v>1</v>
      </c>
      <c r="DO124" s="2">
        <v>4</v>
      </c>
      <c r="DP124" s="2">
        <v>0</v>
      </c>
      <c r="DQ124" s="2">
        <v>2</v>
      </c>
      <c r="DR124" s="2">
        <v>2</v>
      </c>
      <c r="DS124" s="2">
        <v>0</v>
      </c>
      <c r="DT124" s="3">
        <v>0</v>
      </c>
      <c r="DU124" s="2">
        <v>0</v>
      </c>
      <c r="DV124" s="2">
        <v>0</v>
      </c>
      <c r="DW124" s="2">
        <v>0</v>
      </c>
      <c r="DX124" s="2">
        <v>0</v>
      </c>
      <c r="DY124" s="2">
        <v>0</v>
      </c>
      <c r="DZ124" s="2">
        <v>2</v>
      </c>
      <c r="EA124" s="3">
        <v>0</v>
      </c>
      <c r="EB124" s="2">
        <v>0</v>
      </c>
      <c r="EC124" s="2">
        <v>0</v>
      </c>
      <c r="ED124" s="2">
        <v>0</v>
      </c>
      <c r="EE124" s="2">
        <v>4</v>
      </c>
      <c r="EF124" s="2">
        <v>1.5</v>
      </c>
      <c r="EG124" s="2">
        <v>0</v>
      </c>
      <c r="EH124" s="3">
        <v>0</v>
      </c>
      <c r="EI124" s="2">
        <v>0</v>
      </c>
      <c r="EJ124" s="2">
        <v>0</v>
      </c>
      <c r="EK124" s="2">
        <v>0</v>
      </c>
      <c r="EL124" s="2">
        <v>0</v>
      </c>
      <c r="EM124" s="2">
        <v>4</v>
      </c>
      <c r="EN124" s="2">
        <v>1</v>
      </c>
      <c r="EO124" s="3">
        <v>0</v>
      </c>
      <c r="EP124" s="2">
        <v>0</v>
      </c>
      <c r="EQ124" s="2">
        <v>9</v>
      </c>
      <c r="ER124" s="2">
        <v>0</v>
      </c>
      <c r="ES124" s="2">
        <v>0</v>
      </c>
      <c r="ET124" s="2">
        <v>1</v>
      </c>
      <c r="EU124" s="2">
        <v>0</v>
      </c>
      <c r="EV124" s="3">
        <v>1</v>
      </c>
      <c r="EW124" s="2">
        <v>0</v>
      </c>
      <c r="EX124" s="2">
        <v>0</v>
      </c>
      <c r="EY124" s="2">
        <v>0</v>
      </c>
      <c r="EZ124" s="2">
        <v>2</v>
      </c>
      <c r="FA124" s="2">
        <v>0</v>
      </c>
      <c r="FB124" s="2">
        <v>2</v>
      </c>
      <c r="FC124" s="3">
        <v>0</v>
      </c>
      <c r="FD124" s="2">
        <v>0</v>
      </c>
      <c r="FE124" s="2">
        <v>0</v>
      </c>
      <c r="FF124" s="2">
        <v>0</v>
      </c>
      <c r="FG124" s="2">
        <v>0</v>
      </c>
      <c r="FH124" s="2">
        <v>0</v>
      </c>
      <c r="FI124" s="2">
        <v>0</v>
      </c>
      <c r="FJ124" s="3">
        <v>0</v>
      </c>
      <c r="FK124" s="2">
        <v>3</v>
      </c>
      <c r="FL124" s="2">
        <v>1</v>
      </c>
      <c r="FM124" s="2">
        <v>1</v>
      </c>
      <c r="FN124" s="2">
        <v>1</v>
      </c>
      <c r="FO124" s="2">
        <v>1</v>
      </c>
      <c r="FP124" s="2">
        <v>0</v>
      </c>
      <c r="FQ124" s="3">
        <v>1</v>
      </c>
      <c r="FR124" s="2">
        <v>0</v>
      </c>
      <c r="FS124" s="2">
        <v>2</v>
      </c>
      <c r="FT124" s="2">
        <v>8</v>
      </c>
      <c r="FU124" s="2">
        <v>2</v>
      </c>
      <c r="FV124" s="2">
        <v>0</v>
      </c>
      <c r="FW124" s="2">
        <v>0</v>
      </c>
      <c r="FX124" s="3">
        <v>0</v>
      </c>
      <c r="FY124" s="2">
        <v>0</v>
      </c>
      <c r="FZ124" s="2">
        <v>1</v>
      </c>
      <c r="GA124" s="2">
        <v>0</v>
      </c>
      <c r="GB124" s="2">
        <v>0</v>
      </c>
      <c r="GC124" s="2">
        <v>0</v>
      </c>
      <c r="GD124" s="2">
        <v>0</v>
      </c>
      <c r="GE124" s="3">
        <v>0</v>
      </c>
      <c r="GF124" s="2">
        <v>4</v>
      </c>
      <c r="GG124" s="2">
        <v>3</v>
      </c>
      <c r="GH124" s="2">
        <v>4</v>
      </c>
      <c r="GI124" s="2">
        <v>0</v>
      </c>
      <c r="GJ124" s="2">
        <v>0</v>
      </c>
      <c r="GK124" s="2">
        <v>0</v>
      </c>
      <c r="GL124" s="3">
        <v>0</v>
      </c>
      <c r="GM124" s="2">
        <v>1</v>
      </c>
      <c r="GN124" s="2">
        <v>8</v>
      </c>
      <c r="GO124" s="2">
        <v>0</v>
      </c>
      <c r="GP124" s="2">
        <v>0</v>
      </c>
      <c r="GQ124" s="2">
        <v>0</v>
      </c>
      <c r="GR124" s="2">
        <v>0</v>
      </c>
      <c r="GS124" s="3">
        <v>0</v>
      </c>
      <c r="GT124" s="2">
        <v>0</v>
      </c>
      <c r="GU124" s="2">
        <v>6</v>
      </c>
      <c r="GV124" s="2">
        <v>0</v>
      </c>
      <c r="GW124" s="2">
        <v>25</v>
      </c>
      <c r="GX124" s="2">
        <v>0</v>
      </c>
      <c r="GY124" s="2">
        <v>0</v>
      </c>
      <c r="GZ124" s="3">
        <v>6</v>
      </c>
      <c r="HA124" s="2">
        <v>8</v>
      </c>
      <c r="HB124" s="2">
        <v>0</v>
      </c>
      <c r="HC124" s="2">
        <v>1</v>
      </c>
      <c r="HD124" s="2">
        <v>0</v>
      </c>
      <c r="HE124" s="2">
        <v>0</v>
      </c>
      <c r="HF124" s="2">
        <v>0</v>
      </c>
      <c r="HG124" s="2">
        <v>0</v>
      </c>
      <c r="HH124" s="2">
        <v>4</v>
      </c>
      <c r="HI124" s="2">
        <v>1</v>
      </c>
      <c r="HJ124" s="2">
        <v>1</v>
      </c>
      <c r="HK124" s="2">
        <v>0</v>
      </c>
      <c r="HL124" s="2">
        <v>0</v>
      </c>
      <c r="HM124" s="2">
        <v>0</v>
      </c>
      <c r="HN124" s="2">
        <v>0</v>
      </c>
      <c r="HO124" s="91">
        <v>0</v>
      </c>
      <c r="HP124" s="2">
        <v>0</v>
      </c>
      <c r="HQ124" s="2">
        <v>0</v>
      </c>
      <c r="HR124" s="2">
        <v>0</v>
      </c>
      <c r="HS124" s="2">
        <v>0</v>
      </c>
      <c r="HT124" s="2">
        <v>0</v>
      </c>
      <c r="HU124" s="3">
        <v>0</v>
      </c>
    </row>
    <row r="125" spans="1:229">
      <c r="A125" s="2">
        <f t="shared" si="238"/>
        <v>0</v>
      </c>
      <c r="B125" s="2">
        <f t="shared" si="239"/>
        <v>0</v>
      </c>
      <c r="C125" s="2">
        <f t="shared" si="240"/>
        <v>0</v>
      </c>
      <c r="D125" s="2">
        <f t="shared" si="241"/>
        <v>0</v>
      </c>
      <c r="E125" s="2">
        <f t="shared" si="242"/>
        <v>0</v>
      </c>
      <c r="F125" s="2">
        <f t="shared" si="243"/>
        <v>0</v>
      </c>
      <c r="G125" s="2">
        <f t="shared" si="221"/>
        <v>0</v>
      </c>
      <c r="H125" s="242">
        <f t="shared" si="222"/>
        <v>3</v>
      </c>
      <c r="I125" s="242">
        <f t="shared" si="223"/>
        <v>3</v>
      </c>
      <c r="J125" s="242">
        <f t="shared" si="224"/>
        <v>3</v>
      </c>
      <c r="K125" s="242">
        <f t="shared" si="225"/>
        <v>3</v>
      </c>
      <c r="L125" s="242">
        <f t="shared" si="226"/>
        <v>3</v>
      </c>
      <c r="M125" s="242">
        <f t="shared" si="227"/>
        <v>3</v>
      </c>
      <c r="N125" s="242">
        <v>3</v>
      </c>
      <c r="O125" s="100" t="s">
        <v>9266</v>
      </c>
      <c r="P125" s="179">
        <f t="shared" si="229"/>
        <v>0</v>
      </c>
      <c r="Q125" s="4" t="s">
        <v>62</v>
      </c>
      <c r="R125" s="4">
        <v>1</v>
      </c>
      <c r="S125" s="179" t="s">
        <v>62</v>
      </c>
      <c r="AA125" s="2">
        <v>0</v>
      </c>
      <c r="AB125" s="2">
        <v>0</v>
      </c>
      <c r="AC125" s="2">
        <v>0</v>
      </c>
      <c r="AD125" s="2">
        <v>1</v>
      </c>
      <c r="AE125" s="2">
        <v>1</v>
      </c>
      <c r="AF125" s="2">
        <v>0</v>
      </c>
      <c r="AG125" s="3">
        <v>0</v>
      </c>
      <c r="AH125" s="2">
        <v>0</v>
      </c>
      <c r="AI125" s="2">
        <v>0</v>
      </c>
      <c r="AJ125" s="2">
        <v>0</v>
      </c>
      <c r="AK125" s="2">
        <v>0</v>
      </c>
      <c r="AL125" s="2">
        <v>1</v>
      </c>
      <c r="AM125" s="2">
        <v>0</v>
      </c>
      <c r="AN125" s="3">
        <v>0</v>
      </c>
      <c r="AO125" s="2">
        <v>3</v>
      </c>
      <c r="AP125" s="2">
        <v>3</v>
      </c>
      <c r="AQ125" s="2">
        <v>1</v>
      </c>
      <c r="AR125" s="2">
        <v>1</v>
      </c>
      <c r="AS125" s="2">
        <v>2</v>
      </c>
      <c r="AT125" s="2">
        <v>0</v>
      </c>
      <c r="AU125" s="3">
        <v>0</v>
      </c>
      <c r="AV125" s="2">
        <v>3</v>
      </c>
      <c r="AW125" s="2">
        <v>3</v>
      </c>
      <c r="AX125" s="2">
        <v>3</v>
      </c>
      <c r="AY125" s="2">
        <v>2</v>
      </c>
      <c r="AZ125" s="2">
        <v>2</v>
      </c>
      <c r="BA125" s="2">
        <v>2</v>
      </c>
      <c r="BB125" s="3">
        <v>1</v>
      </c>
      <c r="BC125" s="2">
        <v>3</v>
      </c>
      <c r="BD125" s="2">
        <v>3</v>
      </c>
      <c r="BE125" s="2">
        <v>2</v>
      </c>
      <c r="BF125" s="2">
        <v>3</v>
      </c>
      <c r="BG125" s="2">
        <v>2</v>
      </c>
      <c r="BH125" s="2">
        <v>2</v>
      </c>
      <c r="BI125" s="3">
        <v>0</v>
      </c>
      <c r="BJ125" s="2">
        <v>3</v>
      </c>
      <c r="BK125" s="2">
        <v>3</v>
      </c>
      <c r="BL125" s="2">
        <v>2</v>
      </c>
      <c r="BM125" s="2">
        <v>1</v>
      </c>
      <c r="BN125" s="2">
        <v>1</v>
      </c>
      <c r="BO125" s="2">
        <v>1</v>
      </c>
      <c r="BP125" s="3">
        <v>0</v>
      </c>
      <c r="BQ125" s="2">
        <v>3</v>
      </c>
      <c r="BR125" s="2">
        <v>3</v>
      </c>
      <c r="BS125" s="2">
        <v>3</v>
      </c>
      <c r="BT125" s="2">
        <v>2</v>
      </c>
      <c r="BU125" s="2">
        <v>1</v>
      </c>
      <c r="BV125" s="2">
        <v>0</v>
      </c>
      <c r="BW125" s="3">
        <v>0</v>
      </c>
      <c r="BX125" s="2">
        <v>3</v>
      </c>
      <c r="BY125" s="2">
        <v>3</v>
      </c>
      <c r="BZ125" s="2">
        <v>3</v>
      </c>
      <c r="CA125" s="2">
        <v>3</v>
      </c>
      <c r="CB125" s="2">
        <v>3</v>
      </c>
      <c r="CC125" s="2">
        <v>1</v>
      </c>
      <c r="CD125" s="3">
        <v>1</v>
      </c>
      <c r="CE125" s="2">
        <v>3</v>
      </c>
      <c r="CF125" s="2">
        <v>3</v>
      </c>
      <c r="CG125" s="2">
        <v>3</v>
      </c>
      <c r="CH125" s="2">
        <v>2</v>
      </c>
      <c r="CI125" s="2">
        <v>3</v>
      </c>
      <c r="CJ125" s="2">
        <v>0</v>
      </c>
      <c r="CK125" s="3">
        <v>0</v>
      </c>
      <c r="CL125" s="2">
        <v>0</v>
      </c>
      <c r="CM125" s="2">
        <v>0</v>
      </c>
      <c r="CN125" s="2">
        <v>0</v>
      </c>
      <c r="CO125" s="2">
        <v>0</v>
      </c>
      <c r="CP125" s="2">
        <v>2</v>
      </c>
      <c r="CQ125" s="2">
        <v>2</v>
      </c>
      <c r="CR125" s="3">
        <v>2</v>
      </c>
      <c r="CS125" s="2">
        <v>2</v>
      </c>
      <c r="CT125" s="2">
        <v>3</v>
      </c>
      <c r="CU125" s="2">
        <v>2</v>
      </c>
      <c r="CV125" s="2">
        <v>1</v>
      </c>
      <c r="CW125" s="2">
        <v>2</v>
      </c>
      <c r="CX125" s="2">
        <v>2</v>
      </c>
      <c r="CY125" s="3">
        <v>0</v>
      </c>
      <c r="CZ125" s="2">
        <v>0</v>
      </c>
      <c r="DA125" s="2">
        <v>0</v>
      </c>
      <c r="DB125" s="2">
        <v>3</v>
      </c>
      <c r="DC125" s="2">
        <v>3</v>
      </c>
      <c r="DD125" s="2">
        <v>3</v>
      </c>
      <c r="DE125" s="2">
        <v>0</v>
      </c>
      <c r="DF125" s="3">
        <v>0</v>
      </c>
      <c r="DG125" s="2">
        <v>0</v>
      </c>
      <c r="DH125" s="2">
        <v>0</v>
      </c>
      <c r="DI125" s="2">
        <v>0</v>
      </c>
      <c r="DJ125" s="2">
        <v>3</v>
      </c>
      <c r="DK125" s="2">
        <v>2</v>
      </c>
      <c r="DL125" s="2">
        <v>2</v>
      </c>
      <c r="DM125" s="3">
        <v>2</v>
      </c>
      <c r="DN125" s="2">
        <v>3</v>
      </c>
      <c r="DO125" s="2">
        <v>2</v>
      </c>
      <c r="DP125" s="2">
        <v>0</v>
      </c>
      <c r="DQ125" s="2">
        <v>3</v>
      </c>
      <c r="DR125" s="2">
        <v>3</v>
      </c>
      <c r="DS125" s="2">
        <v>3</v>
      </c>
      <c r="DT125" s="3">
        <v>2</v>
      </c>
      <c r="DU125" s="2">
        <v>3</v>
      </c>
      <c r="DV125" s="2">
        <v>0</v>
      </c>
      <c r="DW125" s="2">
        <v>0</v>
      </c>
      <c r="DX125" s="2">
        <v>0</v>
      </c>
      <c r="DY125" s="2">
        <v>0</v>
      </c>
      <c r="DZ125" s="2">
        <v>0</v>
      </c>
      <c r="EA125" s="3">
        <v>1</v>
      </c>
      <c r="EB125" s="2">
        <v>2</v>
      </c>
      <c r="EC125" s="2">
        <v>3</v>
      </c>
      <c r="ED125" s="2">
        <v>3</v>
      </c>
      <c r="EE125" s="2">
        <v>3</v>
      </c>
      <c r="EF125" s="2">
        <v>2</v>
      </c>
      <c r="EG125" s="2">
        <v>1</v>
      </c>
      <c r="EH125" s="3">
        <v>0</v>
      </c>
      <c r="EI125" s="2">
        <v>0</v>
      </c>
      <c r="EJ125" s="2">
        <v>0</v>
      </c>
      <c r="EK125" s="2">
        <v>0</v>
      </c>
      <c r="EL125" s="2">
        <v>0</v>
      </c>
      <c r="EM125" s="2">
        <v>2</v>
      </c>
      <c r="EN125" s="2">
        <v>1</v>
      </c>
      <c r="EO125" s="3">
        <v>0</v>
      </c>
      <c r="EP125" s="2">
        <v>1</v>
      </c>
      <c r="EQ125" s="2">
        <v>3</v>
      </c>
      <c r="ER125" s="2">
        <v>1</v>
      </c>
      <c r="ES125" s="2">
        <v>0</v>
      </c>
      <c r="ET125" s="2">
        <v>0</v>
      </c>
      <c r="EU125" s="2">
        <v>0</v>
      </c>
      <c r="EV125" s="3">
        <v>1</v>
      </c>
      <c r="EW125" s="2">
        <v>0</v>
      </c>
      <c r="EX125" s="2">
        <v>0</v>
      </c>
      <c r="EY125" s="2">
        <v>0</v>
      </c>
      <c r="EZ125" s="2">
        <v>2</v>
      </c>
      <c r="FA125" s="2">
        <v>1</v>
      </c>
      <c r="FB125" s="2">
        <v>2</v>
      </c>
      <c r="FC125" s="3">
        <v>0</v>
      </c>
      <c r="FD125" s="2">
        <v>0</v>
      </c>
      <c r="FE125" s="2">
        <v>0</v>
      </c>
      <c r="FF125" s="2">
        <v>0</v>
      </c>
      <c r="FG125" s="2">
        <v>0</v>
      </c>
      <c r="FH125" s="2">
        <v>0</v>
      </c>
      <c r="FI125" s="2">
        <v>0</v>
      </c>
      <c r="FJ125" s="3">
        <v>0</v>
      </c>
      <c r="FK125" s="2">
        <v>3</v>
      </c>
      <c r="FL125" s="2">
        <v>3</v>
      </c>
      <c r="FM125" s="2">
        <v>3</v>
      </c>
      <c r="FN125" s="2">
        <v>0</v>
      </c>
      <c r="FO125" s="2">
        <v>0</v>
      </c>
      <c r="FP125" s="2">
        <v>0</v>
      </c>
      <c r="FQ125" s="3">
        <v>0</v>
      </c>
      <c r="FR125" s="2">
        <v>0</v>
      </c>
      <c r="FS125" s="2">
        <v>3</v>
      </c>
      <c r="FT125" s="2">
        <v>3</v>
      </c>
      <c r="FU125" s="2">
        <v>3</v>
      </c>
      <c r="FV125" s="2">
        <v>0</v>
      </c>
      <c r="FW125" s="2">
        <v>0</v>
      </c>
      <c r="FX125" s="3">
        <v>0</v>
      </c>
      <c r="FY125" s="2">
        <v>1</v>
      </c>
      <c r="FZ125" s="2">
        <v>2</v>
      </c>
      <c r="GA125" s="2">
        <v>0</v>
      </c>
      <c r="GB125" s="2">
        <v>0</v>
      </c>
      <c r="GC125" s="2">
        <v>0</v>
      </c>
      <c r="GD125" s="2">
        <v>0</v>
      </c>
      <c r="GE125" s="3">
        <v>0</v>
      </c>
      <c r="GF125" s="2">
        <v>2</v>
      </c>
      <c r="GG125" s="2">
        <v>1</v>
      </c>
      <c r="GH125" s="2">
        <v>2</v>
      </c>
      <c r="GI125" s="2">
        <v>1</v>
      </c>
      <c r="GJ125" s="2">
        <v>0</v>
      </c>
      <c r="GK125" s="2">
        <v>0</v>
      </c>
      <c r="GL125" s="3">
        <v>0</v>
      </c>
      <c r="GM125" s="2">
        <v>3</v>
      </c>
      <c r="GN125" s="2">
        <v>3</v>
      </c>
      <c r="GO125" s="2">
        <v>2</v>
      </c>
      <c r="GP125" s="2">
        <v>0</v>
      </c>
      <c r="GQ125" s="2">
        <v>1</v>
      </c>
      <c r="GR125" s="2">
        <v>1</v>
      </c>
      <c r="GS125" s="3">
        <v>0</v>
      </c>
      <c r="GT125" s="2">
        <v>0</v>
      </c>
      <c r="GU125" s="2">
        <v>3</v>
      </c>
      <c r="GV125" s="2">
        <v>3</v>
      </c>
      <c r="GW125" s="2">
        <v>3</v>
      </c>
      <c r="GX125" s="2">
        <v>2</v>
      </c>
      <c r="GY125" s="2">
        <v>0</v>
      </c>
      <c r="GZ125" s="3">
        <v>2</v>
      </c>
      <c r="HA125" s="2">
        <v>0</v>
      </c>
      <c r="HB125" s="2">
        <v>2</v>
      </c>
      <c r="HC125" s="2">
        <v>4</v>
      </c>
      <c r="HD125" s="2">
        <v>3</v>
      </c>
      <c r="HE125" s="2">
        <v>2</v>
      </c>
      <c r="HF125" s="2">
        <v>2</v>
      </c>
      <c r="HG125" s="2">
        <v>2</v>
      </c>
      <c r="HH125" s="2">
        <v>3</v>
      </c>
      <c r="HI125" s="2">
        <v>4</v>
      </c>
      <c r="HJ125" s="2">
        <v>1</v>
      </c>
      <c r="HK125" s="2">
        <v>0</v>
      </c>
      <c r="HL125" s="2">
        <v>0</v>
      </c>
      <c r="HM125" s="2">
        <v>0</v>
      </c>
      <c r="HN125" s="2">
        <v>0</v>
      </c>
      <c r="HO125" s="91">
        <v>0</v>
      </c>
      <c r="HP125" s="2">
        <v>0</v>
      </c>
      <c r="HQ125" s="2">
        <v>0</v>
      </c>
      <c r="HR125" s="2">
        <v>0</v>
      </c>
      <c r="HS125" s="2">
        <v>0</v>
      </c>
      <c r="HT125" s="2">
        <v>0</v>
      </c>
      <c r="HU125" s="3">
        <v>0</v>
      </c>
    </row>
    <row r="126" spans="1:229">
      <c r="A126" s="2">
        <f t="shared" si="238"/>
        <v>0</v>
      </c>
      <c r="B126" s="2">
        <f t="shared" si="239"/>
        <v>0</v>
      </c>
      <c r="C126" s="2">
        <f t="shared" si="240"/>
        <v>0</v>
      </c>
      <c r="D126" s="2">
        <f t="shared" si="241"/>
        <v>0</v>
      </c>
      <c r="E126" s="2">
        <f t="shared" si="242"/>
        <v>0</v>
      </c>
      <c r="F126" s="2">
        <f t="shared" si="243"/>
        <v>0</v>
      </c>
      <c r="G126" s="2">
        <f t="shared" si="221"/>
        <v>0</v>
      </c>
      <c r="H126" s="242">
        <f t="shared" ref="H126:H136" si="251">N126</f>
        <v>3</v>
      </c>
      <c r="I126" s="242">
        <f t="shared" ref="I126:I136" si="252">N126</f>
        <v>3</v>
      </c>
      <c r="J126" s="242">
        <f t="shared" ref="J126:J136" si="253">N126</f>
        <v>3</v>
      </c>
      <c r="K126" s="242">
        <f t="shared" ref="K126:K136" si="254">N126</f>
        <v>3</v>
      </c>
      <c r="L126" s="242">
        <f t="shared" ref="L126:L136" si="255">N126</f>
        <v>3</v>
      </c>
      <c r="M126" s="242">
        <f t="shared" ref="M126:M136" si="256">N126</f>
        <v>3</v>
      </c>
      <c r="N126" s="242">
        <v>3</v>
      </c>
      <c r="O126" s="100" t="s">
        <v>9519</v>
      </c>
      <c r="P126" s="179">
        <f t="shared" si="229"/>
        <v>0</v>
      </c>
      <c r="Q126" s="4" t="s">
        <v>62</v>
      </c>
      <c r="R126" s="4">
        <v>1</v>
      </c>
      <c r="S126" s="179" t="s">
        <v>62</v>
      </c>
      <c r="AA126" s="2">
        <v>0</v>
      </c>
      <c r="AB126" s="2">
        <v>0</v>
      </c>
      <c r="AC126" s="2">
        <v>0</v>
      </c>
      <c r="AD126" s="2">
        <v>1</v>
      </c>
      <c r="AE126" s="2">
        <v>0</v>
      </c>
      <c r="AF126" s="2">
        <v>0</v>
      </c>
      <c r="AG126" s="3">
        <v>0</v>
      </c>
      <c r="AH126" s="2">
        <v>0</v>
      </c>
      <c r="AI126" s="2">
        <v>0</v>
      </c>
      <c r="AJ126" s="2">
        <v>0</v>
      </c>
      <c r="AK126" s="2">
        <v>0</v>
      </c>
      <c r="AL126" s="2">
        <v>1</v>
      </c>
      <c r="AM126" s="2">
        <v>0</v>
      </c>
      <c r="AN126" s="3">
        <v>0</v>
      </c>
      <c r="AO126" s="2">
        <v>1</v>
      </c>
      <c r="AP126" s="2">
        <v>1</v>
      </c>
      <c r="AQ126" s="2">
        <v>1</v>
      </c>
      <c r="AR126" s="2">
        <v>1</v>
      </c>
      <c r="AS126" s="2">
        <v>1</v>
      </c>
      <c r="AT126" s="2">
        <v>0</v>
      </c>
      <c r="AU126" s="3">
        <v>0</v>
      </c>
      <c r="AV126" s="2">
        <v>1</v>
      </c>
      <c r="AW126" s="2">
        <v>1</v>
      </c>
      <c r="AX126" s="2">
        <v>1</v>
      </c>
      <c r="AY126" s="2">
        <v>1</v>
      </c>
      <c r="AZ126" s="2">
        <v>1</v>
      </c>
      <c r="BA126" s="2">
        <v>1</v>
      </c>
      <c r="BB126" s="3">
        <v>0</v>
      </c>
      <c r="BC126" s="2">
        <v>1</v>
      </c>
      <c r="BD126" s="2">
        <v>1</v>
      </c>
      <c r="BE126" s="2">
        <v>1</v>
      </c>
      <c r="BF126" s="2">
        <v>1</v>
      </c>
      <c r="BG126" s="2">
        <v>1</v>
      </c>
      <c r="BH126" s="2">
        <v>1</v>
      </c>
      <c r="BI126" s="3">
        <v>0</v>
      </c>
      <c r="BJ126" s="2">
        <v>1</v>
      </c>
      <c r="BK126" s="2">
        <v>1</v>
      </c>
      <c r="BL126" s="2">
        <v>0</v>
      </c>
      <c r="BM126" s="2">
        <v>1</v>
      </c>
      <c r="BN126" s="2">
        <v>1</v>
      </c>
      <c r="BO126" s="2">
        <v>0</v>
      </c>
      <c r="BP126" s="3">
        <v>0</v>
      </c>
      <c r="BQ126" s="2">
        <v>10</v>
      </c>
      <c r="BR126" s="2">
        <v>10</v>
      </c>
      <c r="BS126" s="2">
        <v>10</v>
      </c>
      <c r="BT126" s="2">
        <v>10</v>
      </c>
      <c r="BU126" s="2">
        <v>0</v>
      </c>
      <c r="BV126" s="2">
        <v>0</v>
      </c>
      <c r="BW126" s="3">
        <v>0</v>
      </c>
      <c r="BX126" s="2">
        <v>20</v>
      </c>
      <c r="BY126" s="2">
        <v>20</v>
      </c>
      <c r="BZ126" s="2">
        <v>20</v>
      </c>
      <c r="CA126" s="2">
        <v>20</v>
      </c>
      <c r="CB126" s="2">
        <v>0</v>
      </c>
      <c r="CC126" s="2">
        <v>0</v>
      </c>
      <c r="CD126" s="3">
        <v>0</v>
      </c>
      <c r="CE126" s="2">
        <v>0</v>
      </c>
      <c r="CF126" s="2">
        <v>0</v>
      </c>
      <c r="CG126" s="2">
        <v>0</v>
      </c>
      <c r="CH126" s="2">
        <v>8</v>
      </c>
      <c r="CI126" s="2">
        <v>0</v>
      </c>
      <c r="CJ126" s="2">
        <v>0</v>
      </c>
      <c r="CK126" s="3">
        <v>0</v>
      </c>
      <c r="CL126" s="2">
        <v>0</v>
      </c>
      <c r="CM126" s="2">
        <v>0</v>
      </c>
      <c r="CN126" s="2">
        <v>0</v>
      </c>
      <c r="CO126" s="2">
        <v>0</v>
      </c>
      <c r="CP126" s="2">
        <v>0</v>
      </c>
      <c r="CQ126" s="2">
        <v>0</v>
      </c>
      <c r="CR126" s="3">
        <v>0</v>
      </c>
      <c r="CS126" s="2">
        <v>0</v>
      </c>
      <c r="CT126" s="2">
        <v>0</v>
      </c>
      <c r="CU126" s="2">
        <v>0</v>
      </c>
      <c r="CV126" s="2">
        <v>0</v>
      </c>
      <c r="CW126" s="2">
        <v>0</v>
      </c>
      <c r="CX126" s="2">
        <v>0</v>
      </c>
      <c r="CY126" s="3">
        <v>0</v>
      </c>
      <c r="CZ126" s="2">
        <v>0</v>
      </c>
      <c r="DA126" s="2">
        <v>0</v>
      </c>
      <c r="DB126" s="2">
        <v>0</v>
      </c>
      <c r="DC126" s="2">
        <v>0</v>
      </c>
      <c r="DD126" s="2">
        <v>0</v>
      </c>
      <c r="DE126" s="2">
        <v>0</v>
      </c>
      <c r="DF126" s="3">
        <v>0</v>
      </c>
      <c r="DG126" s="2">
        <v>0</v>
      </c>
      <c r="DH126" s="2">
        <v>0</v>
      </c>
      <c r="DI126" s="2">
        <v>0</v>
      </c>
      <c r="DJ126" s="2">
        <v>0</v>
      </c>
      <c r="DK126" s="2">
        <v>0</v>
      </c>
      <c r="DL126" s="2">
        <v>0</v>
      </c>
      <c r="DM126" s="3">
        <v>0</v>
      </c>
      <c r="DN126" s="2">
        <v>0</v>
      </c>
      <c r="DO126" s="2">
        <v>0</v>
      </c>
      <c r="DP126" s="2">
        <v>0</v>
      </c>
      <c r="DQ126" s="2">
        <v>0</v>
      </c>
      <c r="DR126" s="2">
        <v>0</v>
      </c>
      <c r="DS126" s="2">
        <v>0</v>
      </c>
      <c r="DT126" s="3">
        <v>0</v>
      </c>
      <c r="DU126" s="2">
        <v>0</v>
      </c>
      <c r="DV126" s="2">
        <v>0</v>
      </c>
      <c r="DW126" s="2">
        <v>0</v>
      </c>
      <c r="DX126" s="2">
        <v>0</v>
      </c>
      <c r="DY126" s="2">
        <v>0</v>
      </c>
      <c r="DZ126" s="2">
        <v>0</v>
      </c>
      <c r="EA126" s="3">
        <v>0</v>
      </c>
      <c r="EB126" s="2">
        <v>0</v>
      </c>
      <c r="EC126" s="2">
        <v>0</v>
      </c>
      <c r="ED126" s="2">
        <v>0</v>
      </c>
      <c r="EE126" s="2">
        <v>0</v>
      </c>
      <c r="EF126" s="2">
        <v>0</v>
      </c>
      <c r="EG126" s="2">
        <v>0</v>
      </c>
      <c r="EH126" s="3">
        <v>0</v>
      </c>
      <c r="EI126" s="2">
        <v>0</v>
      </c>
      <c r="EJ126" s="2">
        <v>0</v>
      </c>
      <c r="EK126" s="2">
        <v>0</v>
      </c>
      <c r="EL126" s="2">
        <v>0</v>
      </c>
      <c r="EM126" s="2">
        <v>0</v>
      </c>
      <c r="EN126" s="2">
        <v>0</v>
      </c>
      <c r="EO126" s="3">
        <v>0</v>
      </c>
      <c r="EP126" s="2">
        <v>0</v>
      </c>
      <c r="EQ126" s="2">
        <v>0</v>
      </c>
      <c r="ER126" s="2">
        <v>0</v>
      </c>
      <c r="ES126" s="2">
        <v>0</v>
      </c>
      <c r="ET126" s="2">
        <v>0</v>
      </c>
      <c r="EU126" s="2">
        <v>0</v>
      </c>
      <c r="EV126" s="3">
        <v>0</v>
      </c>
      <c r="EW126" s="2">
        <v>0</v>
      </c>
      <c r="EX126" s="2">
        <v>0</v>
      </c>
      <c r="EY126" s="2">
        <v>0</v>
      </c>
      <c r="EZ126" s="2">
        <v>0</v>
      </c>
      <c r="FA126" s="2">
        <v>0</v>
      </c>
      <c r="FB126" s="2">
        <v>0</v>
      </c>
      <c r="FC126" s="3">
        <v>0</v>
      </c>
      <c r="FD126" s="2">
        <v>0</v>
      </c>
      <c r="FE126" s="2">
        <v>0</v>
      </c>
      <c r="FF126" s="2">
        <v>0</v>
      </c>
      <c r="FG126" s="2">
        <v>0</v>
      </c>
      <c r="FH126" s="2">
        <v>0</v>
      </c>
      <c r="FI126" s="2">
        <v>0</v>
      </c>
      <c r="FJ126" s="3">
        <v>0</v>
      </c>
      <c r="FK126" s="2">
        <v>0</v>
      </c>
      <c r="FL126" s="2">
        <v>0</v>
      </c>
      <c r="FM126" s="2">
        <v>0</v>
      </c>
      <c r="FN126" s="2">
        <v>0</v>
      </c>
      <c r="FO126" s="2">
        <v>0</v>
      </c>
      <c r="FP126" s="2">
        <v>0</v>
      </c>
      <c r="FQ126" s="3">
        <v>0</v>
      </c>
      <c r="FR126" s="2">
        <v>0</v>
      </c>
      <c r="FS126" s="2">
        <v>0</v>
      </c>
      <c r="FT126" s="2">
        <v>0</v>
      </c>
      <c r="FU126" s="2">
        <v>0</v>
      </c>
      <c r="FV126" s="2">
        <v>0</v>
      </c>
      <c r="FW126" s="2">
        <v>0</v>
      </c>
      <c r="FX126" s="3">
        <v>0</v>
      </c>
      <c r="FY126" s="2">
        <v>0</v>
      </c>
      <c r="FZ126" s="2">
        <v>0</v>
      </c>
      <c r="GA126" s="2">
        <v>0</v>
      </c>
      <c r="GB126" s="2">
        <v>0</v>
      </c>
      <c r="GC126" s="2">
        <v>0</v>
      </c>
      <c r="GD126" s="2">
        <v>0</v>
      </c>
      <c r="GE126" s="3">
        <v>0</v>
      </c>
      <c r="GF126" s="2">
        <v>0</v>
      </c>
      <c r="GG126" s="2">
        <v>0</v>
      </c>
      <c r="GH126" s="2">
        <v>0</v>
      </c>
      <c r="GI126" s="2">
        <v>0</v>
      </c>
      <c r="GJ126" s="2">
        <v>0</v>
      </c>
      <c r="GK126" s="2">
        <v>0</v>
      </c>
      <c r="GL126" s="3">
        <v>0</v>
      </c>
      <c r="GM126" s="2">
        <v>0</v>
      </c>
      <c r="GN126" s="2">
        <v>0</v>
      </c>
      <c r="GO126" s="2">
        <v>0</v>
      </c>
      <c r="GP126" s="2">
        <v>0</v>
      </c>
      <c r="GQ126" s="2">
        <v>0</v>
      </c>
      <c r="GR126" s="2">
        <v>0</v>
      </c>
      <c r="GS126" s="3">
        <v>0</v>
      </c>
      <c r="GT126" s="2">
        <v>0</v>
      </c>
      <c r="GU126" s="2">
        <v>0</v>
      </c>
      <c r="GV126" s="2">
        <v>0</v>
      </c>
      <c r="GW126" s="2">
        <v>0</v>
      </c>
      <c r="GX126" s="2">
        <v>0</v>
      </c>
      <c r="GY126" s="2">
        <v>0</v>
      </c>
      <c r="GZ126" s="3">
        <v>0</v>
      </c>
      <c r="HA126" s="2">
        <v>0</v>
      </c>
      <c r="HB126" s="2">
        <v>0</v>
      </c>
      <c r="HC126" s="2">
        <v>0</v>
      </c>
      <c r="HD126" s="2">
        <v>0</v>
      </c>
      <c r="HE126" s="2">
        <v>0</v>
      </c>
      <c r="HF126" s="2">
        <v>0</v>
      </c>
      <c r="HG126" s="2">
        <v>0</v>
      </c>
      <c r="HH126" s="2">
        <v>0</v>
      </c>
      <c r="HI126" s="2">
        <v>0</v>
      </c>
      <c r="HJ126" s="2">
        <v>0</v>
      </c>
      <c r="HK126" s="2">
        <v>0</v>
      </c>
      <c r="HL126" s="2">
        <v>0</v>
      </c>
      <c r="HM126" s="2">
        <v>0</v>
      </c>
      <c r="HN126" s="2">
        <v>0</v>
      </c>
      <c r="HO126" s="91">
        <v>0</v>
      </c>
      <c r="HP126" s="2">
        <v>0</v>
      </c>
      <c r="HQ126" s="2">
        <v>0</v>
      </c>
      <c r="HR126" s="2">
        <v>0</v>
      </c>
      <c r="HS126" s="2">
        <v>0</v>
      </c>
      <c r="HT126" s="2">
        <v>0</v>
      </c>
      <c r="HU126" s="3">
        <v>0</v>
      </c>
    </row>
    <row r="127" spans="1:229">
      <c r="A127" s="2">
        <f t="shared" si="238"/>
        <v>0</v>
      </c>
      <c r="B127" s="2">
        <f t="shared" si="239"/>
        <v>0</v>
      </c>
      <c r="C127" s="2">
        <f t="shared" si="240"/>
        <v>0</v>
      </c>
      <c r="D127" s="2">
        <f t="shared" si="241"/>
        <v>0</v>
      </c>
      <c r="E127" s="2">
        <f t="shared" si="242"/>
        <v>0</v>
      </c>
      <c r="F127" s="2">
        <f t="shared" si="243"/>
        <v>0</v>
      </c>
      <c r="G127" s="2">
        <f t="shared" si="221"/>
        <v>0</v>
      </c>
      <c r="H127" s="242">
        <f t="shared" si="251"/>
        <v>1</v>
      </c>
      <c r="I127" s="242">
        <f t="shared" si="252"/>
        <v>1</v>
      </c>
      <c r="J127" s="242">
        <f t="shared" si="253"/>
        <v>1</v>
      </c>
      <c r="K127" s="242">
        <f t="shared" si="254"/>
        <v>1</v>
      </c>
      <c r="L127" s="242">
        <f t="shared" si="255"/>
        <v>1</v>
      </c>
      <c r="M127" s="242">
        <f t="shared" si="256"/>
        <v>1</v>
      </c>
      <c r="N127" s="242">
        <v>1</v>
      </c>
      <c r="O127" s="100" t="s">
        <v>7640</v>
      </c>
      <c r="P127" s="179">
        <f t="shared" si="229"/>
        <v>0</v>
      </c>
      <c r="Q127" s="4">
        <f t="shared" ref="Q127:Q130" si="257">R127*5</f>
        <v>15</v>
      </c>
      <c r="R127" s="4">
        <v>3</v>
      </c>
      <c r="S127" s="179" t="s">
        <v>62</v>
      </c>
      <c r="AA127" s="2">
        <v>0</v>
      </c>
      <c r="AB127" s="2">
        <v>0</v>
      </c>
      <c r="AC127" s="2">
        <v>1</v>
      </c>
      <c r="AD127" s="2">
        <v>1</v>
      </c>
      <c r="AE127" s="2">
        <v>1</v>
      </c>
      <c r="AF127" s="2">
        <v>1</v>
      </c>
      <c r="AG127" s="3">
        <v>1</v>
      </c>
      <c r="AH127" s="2">
        <v>0</v>
      </c>
      <c r="AI127" s="2">
        <v>0</v>
      </c>
      <c r="AJ127" s="2">
        <v>0</v>
      </c>
      <c r="AK127" s="2">
        <v>0</v>
      </c>
      <c r="AL127" s="2">
        <v>2</v>
      </c>
      <c r="AM127" s="2">
        <v>2</v>
      </c>
      <c r="AN127" s="3">
        <v>2</v>
      </c>
      <c r="AO127" s="2">
        <v>0</v>
      </c>
      <c r="AP127" s="2">
        <v>0</v>
      </c>
      <c r="AQ127" s="2">
        <v>0</v>
      </c>
      <c r="AR127" s="2">
        <v>2</v>
      </c>
      <c r="AS127" s="2">
        <v>1</v>
      </c>
      <c r="AT127" s="2">
        <v>1</v>
      </c>
      <c r="AU127" s="3">
        <v>1</v>
      </c>
      <c r="AV127" s="2">
        <v>1</v>
      </c>
      <c r="AW127" s="2">
        <v>0</v>
      </c>
      <c r="AX127" s="2">
        <v>2</v>
      </c>
      <c r="AY127" s="2">
        <v>1</v>
      </c>
      <c r="AZ127" s="2">
        <v>1</v>
      </c>
      <c r="BA127" s="2">
        <v>0</v>
      </c>
      <c r="BB127" s="3">
        <v>1</v>
      </c>
      <c r="BC127" s="2">
        <v>0</v>
      </c>
      <c r="BD127" s="2">
        <v>0</v>
      </c>
      <c r="BE127" s="2">
        <v>1</v>
      </c>
      <c r="BF127" s="2">
        <v>1</v>
      </c>
      <c r="BG127" s="2">
        <v>1</v>
      </c>
      <c r="BH127" s="2">
        <v>1</v>
      </c>
      <c r="BI127" s="3">
        <v>2</v>
      </c>
      <c r="BJ127" s="2">
        <v>1</v>
      </c>
      <c r="BK127" s="2">
        <v>3</v>
      </c>
      <c r="BL127" s="2">
        <v>2</v>
      </c>
      <c r="BM127" s="2">
        <v>2</v>
      </c>
      <c r="BN127" s="2">
        <v>2</v>
      </c>
      <c r="BO127" s="2">
        <v>0</v>
      </c>
      <c r="BP127" s="3">
        <v>1</v>
      </c>
      <c r="BQ127" s="2">
        <v>2</v>
      </c>
      <c r="BR127" s="2">
        <v>2</v>
      </c>
      <c r="BS127" s="2">
        <v>2</v>
      </c>
      <c r="BT127" s="2">
        <v>1</v>
      </c>
      <c r="BU127" s="2">
        <v>2</v>
      </c>
      <c r="BV127" s="2">
        <v>2</v>
      </c>
      <c r="BW127" s="3">
        <v>3</v>
      </c>
      <c r="BX127" s="2">
        <v>2</v>
      </c>
      <c r="BY127" s="2">
        <v>3</v>
      </c>
      <c r="BZ127" s="2">
        <v>2</v>
      </c>
      <c r="CA127" s="2">
        <v>2</v>
      </c>
      <c r="CB127" s="2">
        <v>1</v>
      </c>
      <c r="CC127" s="2">
        <v>3</v>
      </c>
      <c r="CD127" s="3">
        <v>0</v>
      </c>
      <c r="CE127" s="2">
        <v>0</v>
      </c>
      <c r="CF127" s="2">
        <v>1</v>
      </c>
      <c r="CG127" s="2">
        <v>1</v>
      </c>
      <c r="CH127" s="2">
        <v>1</v>
      </c>
      <c r="CI127" s="2">
        <v>3</v>
      </c>
      <c r="CJ127" s="2">
        <v>0</v>
      </c>
      <c r="CK127" s="3">
        <v>0</v>
      </c>
      <c r="CL127" s="2">
        <v>0</v>
      </c>
      <c r="CM127" s="2">
        <v>0</v>
      </c>
      <c r="CN127" s="2">
        <v>0</v>
      </c>
      <c r="CO127" s="2">
        <v>1</v>
      </c>
      <c r="CP127" s="2">
        <v>1</v>
      </c>
      <c r="CQ127" s="2">
        <v>1</v>
      </c>
      <c r="CR127" s="3">
        <v>2</v>
      </c>
      <c r="CS127" s="2">
        <v>2</v>
      </c>
      <c r="CT127" s="2">
        <v>1</v>
      </c>
      <c r="CU127" s="2">
        <v>1</v>
      </c>
      <c r="CV127" s="2">
        <v>1</v>
      </c>
      <c r="CW127" s="2">
        <v>1</v>
      </c>
      <c r="CX127" s="2">
        <v>1</v>
      </c>
      <c r="CY127" s="3">
        <v>0</v>
      </c>
      <c r="CZ127" s="2">
        <v>0</v>
      </c>
      <c r="DA127" s="2">
        <v>0</v>
      </c>
      <c r="DB127" s="2">
        <v>1</v>
      </c>
      <c r="DC127" s="2">
        <v>1</v>
      </c>
      <c r="DD127" s="2">
        <v>0</v>
      </c>
      <c r="DE127" s="2">
        <v>1</v>
      </c>
      <c r="DF127" s="3">
        <v>1</v>
      </c>
      <c r="DG127" s="2">
        <v>0</v>
      </c>
      <c r="DH127" s="2">
        <v>0</v>
      </c>
      <c r="DI127" s="2">
        <v>0</v>
      </c>
      <c r="DJ127" s="2">
        <v>2</v>
      </c>
      <c r="DK127" s="2">
        <v>2</v>
      </c>
      <c r="DL127" s="2">
        <v>1</v>
      </c>
      <c r="DM127" s="3">
        <v>2</v>
      </c>
      <c r="DN127" s="2">
        <v>2</v>
      </c>
      <c r="DO127" s="2">
        <v>2</v>
      </c>
      <c r="DP127" s="2">
        <v>1</v>
      </c>
      <c r="DQ127" s="2">
        <v>1</v>
      </c>
      <c r="DR127" s="2">
        <v>1</v>
      </c>
      <c r="DS127" s="2">
        <v>0</v>
      </c>
      <c r="DT127" s="3">
        <v>1</v>
      </c>
      <c r="DU127" s="2">
        <v>1</v>
      </c>
      <c r="DV127" s="2">
        <v>0</v>
      </c>
      <c r="DW127" s="2">
        <v>0</v>
      </c>
      <c r="DX127" s="2">
        <v>1</v>
      </c>
      <c r="DY127" s="2">
        <v>1</v>
      </c>
      <c r="DZ127" s="2">
        <v>0</v>
      </c>
      <c r="EA127" s="3">
        <v>1</v>
      </c>
      <c r="EB127" s="2">
        <v>1</v>
      </c>
      <c r="EC127" s="2">
        <v>0</v>
      </c>
      <c r="ED127" s="2">
        <v>1</v>
      </c>
      <c r="EE127" s="2">
        <v>0</v>
      </c>
      <c r="EF127" s="2">
        <v>0</v>
      </c>
      <c r="EG127" s="2">
        <v>0</v>
      </c>
      <c r="EH127" s="3">
        <v>0</v>
      </c>
      <c r="EI127" s="2">
        <v>0</v>
      </c>
      <c r="EJ127" s="2">
        <v>0</v>
      </c>
      <c r="EK127" s="2">
        <v>0</v>
      </c>
      <c r="EL127" s="2">
        <v>0</v>
      </c>
      <c r="EM127" s="2">
        <v>1</v>
      </c>
      <c r="EN127" s="2">
        <v>1</v>
      </c>
      <c r="EO127" s="3">
        <v>1</v>
      </c>
      <c r="EP127" s="2">
        <v>0</v>
      </c>
      <c r="EQ127" s="2">
        <v>0</v>
      </c>
      <c r="ER127" s="2">
        <v>0</v>
      </c>
      <c r="ES127" s="2">
        <v>0</v>
      </c>
      <c r="ET127" s="2">
        <v>0</v>
      </c>
      <c r="EU127" s="2">
        <v>0</v>
      </c>
      <c r="EV127" s="3">
        <v>1</v>
      </c>
      <c r="EW127" s="2">
        <v>0</v>
      </c>
      <c r="EX127" s="2">
        <v>0</v>
      </c>
      <c r="EY127" s="2">
        <v>1</v>
      </c>
      <c r="EZ127" s="2">
        <v>1</v>
      </c>
      <c r="FA127" s="2">
        <v>0</v>
      </c>
      <c r="FB127" s="2">
        <v>0</v>
      </c>
      <c r="FC127" s="3">
        <v>0</v>
      </c>
      <c r="FD127" s="2">
        <v>0</v>
      </c>
      <c r="FE127" s="2">
        <v>0</v>
      </c>
      <c r="FF127" s="2">
        <v>0</v>
      </c>
      <c r="FG127" s="2">
        <v>0</v>
      </c>
      <c r="FH127" s="2">
        <v>0</v>
      </c>
      <c r="FI127" s="2">
        <v>1</v>
      </c>
      <c r="FJ127" s="3">
        <v>1</v>
      </c>
      <c r="FK127" s="2">
        <v>1</v>
      </c>
      <c r="FL127" s="2">
        <v>1</v>
      </c>
      <c r="FM127" s="2">
        <v>1</v>
      </c>
      <c r="FN127" s="2">
        <v>1</v>
      </c>
      <c r="FO127" s="2">
        <v>0</v>
      </c>
      <c r="FP127" s="2">
        <v>1</v>
      </c>
      <c r="FQ127" s="3">
        <v>0</v>
      </c>
      <c r="FR127" s="2">
        <v>1</v>
      </c>
      <c r="FS127" s="2">
        <v>0</v>
      </c>
      <c r="FT127" s="2">
        <v>0</v>
      </c>
      <c r="FU127" s="2">
        <v>0</v>
      </c>
      <c r="FV127" s="2">
        <v>0</v>
      </c>
      <c r="FW127" s="2">
        <v>0</v>
      </c>
      <c r="FX127" s="3">
        <v>2</v>
      </c>
      <c r="FY127" s="2">
        <v>0</v>
      </c>
      <c r="FZ127" s="2">
        <v>1</v>
      </c>
      <c r="GA127" s="2">
        <v>1</v>
      </c>
      <c r="GB127" s="2">
        <v>1</v>
      </c>
      <c r="GC127" s="2">
        <v>3</v>
      </c>
      <c r="GD127" s="2">
        <v>3</v>
      </c>
      <c r="GE127" s="3">
        <v>3</v>
      </c>
      <c r="GF127" s="2">
        <v>1</v>
      </c>
      <c r="GG127" s="2">
        <v>0</v>
      </c>
      <c r="GH127" s="2">
        <v>1</v>
      </c>
      <c r="GI127" s="2">
        <v>1</v>
      </c>
      <c r="GJ127" s="2">
        <v>1</v>
      </c>
      <c r="GK127" s="2">
        <v>1</v>
      </c>
      <c r="GL127" s="3">
        <v>0</v>
      </c>
      <c r="GM127" s="2">
        <v>1</v>
      </c>
      <c r="GN127" s="2">
        <v>1</v>
      </c>
      <c r="GO127" s="2">
        <v>1</v>
      </c>
      <c r="GP127" s="2">
        <v>1</v>
      </c>
      <c r="GQ127" s="2">
        <v>1</v>
      </c>
      <c r="GR127" s="2">
        <v>3</v>
      </c>
      <c r="GS127" s="3">
        <v>1</v>
      </c>
      <c r="GT127" s="2">
        <v>2</v>
      </c>
      <c r="GU127" s="2">
        <v>2</v>
      </c>
      <c r="GV127" s="2">
        <v>2</v>
      </c>
      <c r="GW127" s="2">
        <v>2</v>
      </c>
      <c r="GX127" s="2">
        <v>1</v>
      </c>
      <c r="GY127" s="2">
        <v>2</v>
      </c>
      <c r="GZ127" s="3">
        <v>3</v>
      </c>
      <c r="HA127" s="2">
        <v>3</v>
      </c>
      <c r="HB127" s="2">
        <v>2</v>
      </c>
      <c r="HC127" s="2">
        <v>2</v>
      </c>
      <c r="HD127" s="2">
        <v>2</v>
      </c>
      <c r="HE127" s="2">
        <v>2</v>
      </c>
      <c r="HF127" s="2">
        <v>2</v>
      </c>
      <c r="HG127" s="2">
        <v>0</v>
      </c>
      <c r="HH127" s="2">
        <v>3</v>
      </c>
      <c r="HI127" s="2">
        <v>3</v>
      </c>
      <c r="HJ127" s="2">
        <v>3</v>
      </c>
      <c r="HK127" s="2">
        <v>3</v>
      </c>
      <c r="HL127" s="2">
        <v>3</v>
      </c>
      <c r="HM127" s="2">
        <v>3</v>
      </c>
      <c r="HN127" s="2">
        <v>0</v>
      </c>
      <c r="HO127" s="91">
        <v>3</v>
      </c>
      <c r="HP127" s="2">
        <v>3</v>
      </c>
      <c r="HQ127" s="2">
        <v>2</v>
      </c>
      <c r="HR127" s="2">
        <v>3</v>
      </c>
      <c r="HS127" s="2">
        <v>3</v>
      </c>
      <c r="HT127" s="2">
        <v>3</v>
      </c>
      <c r="HU127" s="3">
        <v>1</v>
      </c>
    </row>
    <row r="128" spans="1:229">
      <c r="A128" s="2">
        <f t="shared" si="238"/>
        <v>0</v>
      </c>
      <c r="B128" s="2">
        <f t="shared" si="239"/>
        <v>0</v>
      </c>
      <c r="C128" s="2">
        <f t="shared" si="240"/>
        <v>0</v>
      </c>
      <c r="D128" s="2">
        <f t="shared" si="241"/>
        <v>0</v>
      </c>
      <c r="E128" s="2">
        <f t="shared" si="242"/>
        <v>0</v>
      </c>
      <c r="F128" s="2">
        <f t="shared" si="243"/>
        <v>0</v>
      </c>
      <c r="G128" s="2">
        <f t="shared" si="221"/>
        <v>0</v>
      </c>
      <c r="H128" s="242">
        <f t="shared" si="251"/>
        <v>1</v>
      </c>
      <c r="I128" s="242">
        <f t="shared" si="252"/>
        <v>1</v>
      </c>
      <c r="J128" s="242">
        <f t="shared" si="253"/>
        <v>1</v>
      </c>
      <c r="K128" s="242">
        <f t="shared" si="254"/>
        <v>1</v>
      </c>
      <c r="L128" s="242">
        <f t="shared" si="255"/>
        <v>1</v>
      </c>
      <c r="M128" s="242">
        <f t="shared" si="256"/>
        <v>1</v>
      </c>
      <c r="N128" s="242">
        <v>1</v>
      </c>
      <c r="O128" s="100" t="s">
        <v>2069</v>
      </c>
      <c r="P128" s="179">
        <f t="shared" si="229"/>
        <v>0</v>
      </c>
      <c r="Q128" s="4">
        <f t="shared" si="257"/>
        <v>10</v>
      </c>
      <c r="R128" s="4">
        <v>2</v>
      </c>
      <c r="S128" s="179" t="s">
        <v>62</v>
      </c>
      <c r="AA128" s="2">
        <v>0</v>
      </c>
      <c r="AB128" s="2">
        <v>0</v>
      </c>
      <c r="AC128" s="2">
        <v>0</v>
      </c>
      <c r="AD128" s="2">
        <v>0</v>
      </c>
      <c r="AE128" s="2">
        <v>0</v>
      </c>
      <c r="AF128" s="2">
        <v>0</v>
      </c>
      <c r="AG128" s="3">
        <v>0</v>
      </c>
      <c r="AH128" s="2">
        <v>0</v>
      </c>
      <c r="AI128" s="2">
        <v>0</v>
      </c>
      <c r="AJ128" s="2">
        <v>0</v>
      </c>
      <c r="AK128" s="2">
        <v>0</v>
      </c>
      <c r="AL128" s="2">
        <v>2</v>
      </c>
      <c r="AM128" s="2">
        <v>2</v>
      </c>
      <c r="AN128" s="3">
        <v>1</v>
      </c>
      <c r="AO128" s="2">
        <v>0</v>
      </c>
      <c r="AP128" s="2">
        <v>0</v>
      </c>
      <c r="AQ128" s="2">
        <v>0</v>
      </c>
      <c r="AR128" s="2">
        <v>2</v>
      </c>
      <c r="AS128" s="2">
        <v>2</v>
      </c>
      <c r="AT128" s="2">
        <v>0</v>
      </c>
      <c r="AU128" s="3">
        <v>0</v>
      </c>
      <c r="AV128" s="2">
        <v>1</v>
      </c>
      <c r="AW128" s="2">
        <v>0</v>
      </c>
      <c r="AX128" s="2">
        <v>2</v>
      </c>
      <c r="AY128" s="2">
        <v>1</v>
      </c>
      <c r="AZ128" s="2">
        <v>1</v>
      </c>
      <c r="BA128" s="2">
        <v>0</v>
      </c>
      <c r="BB128" s="3">
        <v>0</v>
      </c>
      <c r="BC128" s="2">
        <v>0</v>
      </c>
      <c r="BD128" s="2">
        <v>0</v>
      </c>
      <c r="BE128" s="2">
        <v>0</v>
      </c>
      <c r="BF128" s="2">
        <v>1</v>
      </c>
      <c r="BG128" s="2">
        <v>0</v>
      </c>
      <c r="BH128" s="2">
        <v>1</v>
      </c>
      <c r="BI128" s="3">
        <v>2</v>
      </c>
      <c r="BJ128" s="2">
        <v>1</v>
      </c>
      <c r="BK128" s="2">
        <v>2</v>
      </c>
      <c r="BL128" s="2">
        <v>2</v>
      </c>
      <c r="BM128" s="2">
        <v>1</v>
      </c>
      <c r="BN128" s="2">
        <v>2</v>
      </c>
      <c r="BO128" s="2">
        <v>0</v>
      </c>
      <c r="BP128" s="3">
        <v>0</v>
      </c>
      <c r="BQ128" s="2">
        <v>2</v>
      </c>
      <c r="BR128" s="2">
        <v>2</v>
      </c>
      <c r="BS128" s="2">
        <v>2</v>
      </c>
      <c r="BT128" s="2">
        <v>1</v>
      </c>
      <c r="BU128" s="2">
        <v>1</v>
      </c>
      <c r="BV128" s="2">
        <v>2</v>
      </c>
      <c r="BW128" s="3">
        <v>2</v>
      </c>
      <c r="BX128" s="2">
        <v>2</v>
      </c>
      <c r="BY128" s="2">
        <v>1</v>
      </c>
      <c r="BZ128" s="2">
        <v>0</v>
      </c>
      <c r="CA128" s="2">
        <v>1</v>
      </c>
      <c r="CB128" s="2">
        <v>1</v>
      </c>
      <c r="CC128" s="2">
        <v>2</v>
      </c>
      <c r="CD128" s="3">
        <v>1</v>
      </c>
      <c r="CE128" s="2">
        <v>1</v>
      </c>
      <c r="CF128" s="2">
        <v>0</v>
      </c>
      <c r="CG128" s="2">
        <v>1</v>
      </c>
      <c r="CH128" s="2">
        <v>1</v>
      </c>
      <c r="CI128" s="2">
        <v>0</v>
      </c>
      <c r="CJ128" s="2">
        <v>0</v>
      </c>
      <c r="CK128" s="3">
        <v>0</v>
      </c>
      <c r="CL128" s="2">
        <v>0</v>
      </c>
      <c r="CM128" s="2">
        <v>0</v>
      </c>
      <c r="CN128" s="2">
        <v>0</v>
      </c>
      <c r="CO128" s="2">
        <v>2</v>
      </c>
      <c r="CP128" s="2">
        <v>1</v>
      </c>
      <c r="CQ128" s="2">
        <v>2</v>
      </c>
      <c r="CR128" s="3">
        <v>1</v>
      </c>
      <c r="CS128" s="2">
        <v>1</v>
      </c>
      <c r="CT128" s="2">
        <v>1</v>
      </c>
      <c r="CU128" s="2">
        <v>0</v>
      </c>
      <c r="CV128" s="2">
        <v>0</v>
      </c>
      <c r="CW128" s="2">
        <v>1</v>
      </c>
      <c r="CX128" s="2">
        <v>2</v>
      </c>
      <c r="CY128" s="3">
        <v>0</v>
      </c>
      <c r="CZ128" s="2">
        <v>0</v>
      </c>
      <c r="DA128" s="2">
        <v>0</v>
      </c>
      <c r="DB128" s="2">
        <v>2</v>
      </c>
      <c r="DC128" s="2">
        <v>0</v>
      </c>
      <c r="DD128" s="2">
        <v>0</v>
      </c>
      <c r="DE128" s="2">
        <v>0</v>
      </c>
      <c r="DF128" s="3">
        <v>1</v>
      </c>
      <c r="DG128" s="2">
        <v>0</v>
      </c>
      <c r="DH128" s="2">
        <v>0</v>
      </c>
      <c r="DI128" s="2">
        <v>0</v>
      </c>
      <c r="DJ128" s="2">
        <v>1</v>
      </c>
      <c r="DK128" s="2">
        <v>1</v>
      </c>
      <c r="DL128" s="2">
        <v>2</v>
      </c>
      <c r="DM128" s="3">
        <v>1</v>
      </c>
      <c r="DN128" s="2">
        <v>1</v>
      </c>
      <c r="DO128" s="2">
        <v>1</v>
      </c>
      <c r="DP128" s="2">
        <v>2</v>
      </c>
      <c r="DQ128" s="2">
        <v>1</v>
      </c>
      <c r="DR128" s="2">
        <v>1</v>
      </c>
      <c r="DS128" s="2">
        <v>2</v>
      </c>
      <c r="DT128" s="3">
        <v>2</v>
      </c>
      <c r="DU128" s="2">
        <v>1</v>
      </c>
      <c r="DV128" s="2">
        <v>0</v>
      </c>
      <c r="DW128" s="2">
        <v>0</v>
      </c>
      <c r="DX128" s="2">
        <v>2</v>
      </c>
      <c r="DY128" s="2">
        <v>2</v>
      </c>
      <c r="DZ128" s="2">
        <v>2</v>
      </c>
      <c r="EA128" s="3">
        <v>1</v>
      </c>
      <c r="EB128" s="2">
        <v>1</v>
      </c>
      <c r="EC128" s="2">
        <v>2</v>
      </c>
      <c r="ED128" s="2">
        <v>1</v>
      </c>
      <c r="EE128" s="2">
        <v>1</v>
      </c>
      <c r="EF128" s="2">
        <v>2</v>
      </c>
      <c r="EG128" s="2">
        <v>2</v>
      </c>
      <c r="EH128" s="3">
        <v>2</v>
      </c>
      <c r="EI128" s="2">
        <v>0</v>
      </c>
      <c r="EJ128" s="2">
        <v>0</v>
      </c>
      <c r="EK128" s="2">
        <v>0</v>
      </c>
      <c r="EL128" s="2">
        <v>0</v>
      </c>
      <c r="EM128" s="2">
        <v>2</v>
      </c>
      <c r="EN128" s="2">
        <v>2</v>
      </c>
      <c r="EO128" s="3">
        <v>2</v>
      </c>
      <c r="EP128" s="2">
        <v>2</v>
      </c>
      <c r="EQ128" s="2">
        <v>1</v>
      </c>
      <c r="ER128" s="2">
        <v>0</v>
      </c>
      <c r="ES128" s="2">
        <v>0</v>
      </c>
      <c r="ET128" s="2">
        <v>2</v>
      </c>
      <c r="EU128" s="2">
        <v>2</v>
      </c>
      <c r="EV128" s="3">
        <v>2</v>
      </c>
      <c r="EW128" s="2">
        <v>0</v>
      </c>
      <c r="EX128" s="2">
        <v>0</v>
      </c>
      <c r="EY128" s="2">
        <v>2</v>
      </c>
      <c r="EZ128" s="2">
        <v>2</v>
      </c>
      <c r="FA128" s="2">
        <v>2</v>
      </c>
      <c r="FB128" s="2">
        <v>2</v>
      </c>
      <c r="FC128" s="3">
        <v>2</v>
      </c>
      <c r="FD128" s="2">
        <v>0</v>
      </c>
      <c r="FE128" s="2">
        <v>0</v>
      </c>
      <c r="FF128" s="2">
        <v>0</v>
      </c>
      <c r="FG128" s="2">
        <v>0</v>
      </c>
      <c r="FH128" s="2">
        <v>0</v>
      </c>
      <c r="FI128" s="2">
        <v>1</v>
      </c>
      <c r="FJ128" s="3">
        <v>2</v>
      </c>
      <c r="FK128" s="2">
        <v>1</v>
      </c>
      <c r="FL128" s="2">
        <v>1</v>
      </c>
      <c r="FM128" s="2">
        <v>2</v>
      </c>
      <c r="FN128" s="2">
        <v>2</v>
      </c>
      <c r="FO128" s="2">
        <v>2</v>
      </c>
      <c r="FP128" s="2">
        <v>2</v>
      </c>
      <c r="FQ128" s="3">
        <v>2</v>
      </c>
      <c r="FR128" s="2">
        <v>2</v>
      </c>
      <c r="FS128" s="2">
        <v>2</v>
      </c>
      <c r="FT128" s="2">
        <v>2</v>
      </c>
      <c r="FU128" s="2">
        <v>2</v>
      </c>
      <c r="FV128" s="2">
        <v>2</v>
      </c>
      <c r="FW128" s="2">
        <v>2</v>
      </c>
      <c r="FX128" s="3">
        <v>2</v>
      </c>
      <c r="FY128" s="2">
        <v>0</v>
      </c>
      <c r="FZ128" s="2">
        <v>2</v>
      </c>
      <c r="GA128" s="2">
        <v>2</v>
      </c>
      <c r="GB128" s="2">
        <v>2</v>
      </c>
      <c r="GC128" s="2">
        <v>1</v>
      </c>
      <c r="GD128" s="2">
        <v>0</v>
      </c>
      <c r="GE128" s="3">
        <v>1</v>
      </c>
      <c r="GF128" s="2">
        <v>1</v>
      </c>
      <c r="GG128" s="2">
        <v>1</v>
      </c>
      <c r="GH128" s="2">
        <v>2</v>
      </c>
      <c r="GI128" s="2">
        <v>1</v>
      </c>
      <c r="GJ128" s="2">
        <v>2</v>
      </c>
      <c r="GK128" s="2">
        <v>1</v>
      </c>
      <c r="GL128" s="3">
        <v>2</v>
      </c>
      <c r="GM128" s="2">
        <v>0</v>
      </c>
      <c r="GN128" s="2">
        <v>0</v>
      </c>
      <c r="GO128" s="2">
        <v>3</v>
      </c>
      <c r="GP128" s="2">
        <v>2</v>
      </c>
      <c r="GQ128" s="2">
        <v>2</v>
      </c>
      <c r="GR128" s="2">
        <v>0</v>
      </c>
      <c r="GS128" s="3">
        <v>2</v>
      </c>
      <c r="GT128" s="2">
        <v>2</v>
      </c>
      <c r="GU128" s="2">
        <v>2</v>
      </c>
      <c r="GV128" s="2">
        <v>2</v>
      </c>
      <c r="GW128" s="2">
        <v>2</v>
      </c>
      <c r="GX128" s="2">
        <v>1</v>
      </c>
      <c r="GY128" s="2">
        <v>3</v>
      </c>
      <c r="GZ128" s="3">
        <v>3</v>
      </c>
      <c r="HA128" s="2">
        <v>2</v>
      </c>
      <c r="HB128" s="2">
        <v>2</v>
      </c>
      <c r="HC128" s="2">
        <v>2</v>
      </c>
      <c r="HD128" s="2">
        <v>3</v>
      </c>
      <c r="HE128" s="2">
        <v>2</v>
      </c>
      <c r="HF128" s="2">
        <v>2</v>
      </c>
      <c r="HG128" s="2">
        <v>2</v>
      </c>
      <c r="HH128" s="2">
        <v>3</v>
      </c>
      <c r="HI128" s="2">
        <v>2</v>
      </c>
      <c r="HJ128" s="2">
        <v>2</v>
      </c>
      <c r="HK128" s="2">
        <v>2</v>
      </c>
      <c r="HL128" s="2">
        <v>3</v>
      </c>
      <c r="HM128" s="2">
        <v>3</v>
      </c>
      <c r="HN128" s="2">
        <v>2</v>
      </c>
      <c r="HO128" s="91">
        <v>3</v>
      </c>
      <c r="HP128" s="2">
        <v>2</v>
      </c>
      <c r="HQ128" s="2">
        <v>3</v>
      </c>
      <c r="HR128" s="2">
        <v>3</v>
      </c>
      <c r="HS128" s="2">
        <v>2</v>
      </c>
      <c r="HT128" s="2">
        <v>3</v>
      </c>
      <c r="HU128" s="3">
        <v>2</v>
      </c>
    </row>
    <row r="129" spans="1:229">
      <c r="A129" s="2">
        <f t="shared" si="238"/>
        <v>0</v>
      </c>
      <c r="B129" s="2">
        <f t="shared" si="239"/>
        <v>0</v>
      </c>
      <c r="C129" s="2">
        <f t="shared" si="240"/>
        <v>0</v>
      </c>
      <c r="D129" s="2">
        <f t="shared" si="241"/>
        <v>0</v>
      </c>
      <c r="E129" s="2">
        <f t="shared" si="242"/>
        <v>0</v>
      </c>
      <c r="F129" s="2">
        <f t="shared" si="243"/>
        <v>0</v>
      </c>
      <c r="G129" s="2">
        <f t="shared" si="221"/>
        <v>0</v>
      </c>
      <c r="H129" s="242">
        <f t="shared" si="251"/>
        <v>1</v>
      </c>
      <c r="I129" s="242">
        <f t="shared" si="252"/>
        <v>1</v>
      </c>
      <c r="J129" s="242">
        <f t="shared" si="253"/>
        <v>1</v>
      </c>
      <c r="K129" s="242">
        <f t="shared" si="254"/>
        <v>1</v>
      </c>
      <c r="L129" s="242">
        <f t="shared" si="255"/>
        <v>1</v>
      </c>
      <c r="M129" s="242">
        <f t="shared" si="256"/>
        <v>1</v>
      </c>
      <c r="N129" s="242">
        <v>1</v>
      </c>
      <c r="O129" s="100" t="s">
        <v>2068</v>
      </c>
      <c r="P129" s="179">
        <f t="shared" si="229"/>
        <v>0</v>
      </c>
      <c r="Q129" s="4">
        <f t="shared" si="257"/>
        <v>10</v>
      </c>
      <c r="R129" s="4">
        <v>2</v>
      </c>
      <c r="S129" s="179" t="s">
        <v>62</v>
      </c>
      <c r="AA129" s="2">
        <v>0</v>
      </c>
      <c r="AB129" s="2">
        <v>0</v>
      </c>
      <c r="AC129" s="2">
        <v>1</v>
      </c>
      <c r="AD129" s="2">
        <v>1</v>
      </c>
      <c r="AE129" s="2">
        <v>2</v>
      </c>
      <c r="AF129" s="2">
        <v>1</v>
      </c>
      <c r="AG129" s="3">
        <v>2</v>
      </c>
      <c r="AH129" s="2">
        <v>0</v>
      </c>
      <c r="AI129" s="2">
        <v>0</v>
      </c>
      <c r="AJ129" s="2">
        <v>0</v>
      </c>
      <c r="AK129" s="2">
        <v>0</v>
      </c>
      <c r="AL129" s="2">
        <v>2</v>
      </c>
      <c r="AM129" s="2">
        <v>2</v>
      </c>
      <c r="AN129" s="3">
        <v>1</v>
      </c>
      <c r="AO129" s="2">
        <v>0</v>
      </c>
      <c r="AP129" s="2">
        <v>0</v>
      </c>
      <c r="AQ129" s="2">
        <v>0</v>
      </c>
      <c r="AR129" s="2">
        <v>1</v>
      </c>
      <c r="AS129" s="2">
        <v>2</v>
      </c>
      <c r="AT129" s="2">
        <v>0</v>
      </c>
      <c r="AU129" s="3">
        <v>2</v>
      </c>
      <c r="AV129" s="2">
        <v>1</v>
      </c>
      <c r="AW129" s="2">
        <v>1</v>
      </c>
      <c r="AX129" s="2">
        <v>2</v>
      </c>
      <c r="AY129" s="2">
        <v>2</v>
      </c>
      <c r="AZ129" s="2">
        <v>0</v>
      </c>
      <c r="BA129" s="2">
        <v>2</v>
      </c>
      <c r="BB129" s="3">
        <v>2</v>
      </c>
      <c r="BC129" s="2">
        <v>0</v>
      </c>
      <c r="BD129" s="2">
        <v>0</v>
      </c>
      <c r="BE129" s="2">
        <v>1</v>
      </c>
      <c r="BF129" s="2">
        <v>0</v>
      </c>
      <c r="BG129" s="2">
        <v>0</v>
      </c>
      <c r="BH129" s="2">
        <v>2</v>
      </c>
      <c r="BI129" s="3">
        <v>2</v>
      </c>
      <c r="BJ129" s="2">
        <v>1</v>
      </c>
      <c r="BK129" s="2">
        <v>2</v>
      </c>
      <c r="BL129" s="2">
        <v>1</v>
      </c>
      <c r="BM129" s="2">
        <v>1</v>
      </c>
      <c r="BN129" s="2">
        <v>2</v>
      </c>
      <c r="BO129" s="2">
        <v>2</v>
      </c>
      <c r="BP129" s="3">
        <v>2</v>
      </c>
      <c r="BQ129" s="2">
        <v>1</v>
      </c>
      <c r="BR129" s="2">
        <v>1</v>
      </c>
      <c r="BS129" s="2">
        <v>1</v>
      </c>
      <c r="BT129" s="2">
        <v>1</v>
      </c>
      <c r="BU129" s="2">
        <v>2</v>
      </c>
      <c r="BV129" s="2">
        <v>2</v>
      </c>
      <c r="BW129" s="3">
        <v>2</v>
      </c>
      <c r="BX129" s="2">
        <v>1</v>
      </c>
      <c r="BY129" s="2">
        <v>1</v>
      </c>
      <c r="BZ129" s="2">
        <v>1</v>
      </c>
      <c r="CA129" s="2">
        <v>0</v>
      </c>
      <c r="CB129" s="2">
        <v>0</v>
      </c>
      <c r="CC129" s="2">
        <v>2</v>
      </c>
      <c r="CD129" s="3">
        <v>1</v>
      </c>
      <c r="CE129" s="2">
        <v>1</v>
      </c>
      <c r="CF129" s="2">
        <v>0</v>
      </c>
      <c r="CG129" s="2">
        <v>1</v>
      </c>
      <c r="CH129" s="2">
        <v>1</v>
      </c>
      <c r="CI129" s="2">
        <v>2</v>
      </c>
      <c r="CJ129" s="2">
        <v>0</v>
      </c>
      <c r="CK129" s="3">
        <v>0</v>
      </c>
      <c r="CL129" s="2">
        <v>0</v>
      </c>
      <c r="CM129" s="2">
        <v>0</v>
      </c>
      <c r="CN129" s="2">
        <v>0</v>
      </c>
      <c r="CO129" s="2">
        <v>2</v>
      </c>
      <c r="CP129" s="2">
        <v>1</v>
      </c>
      <c r="CQ129" s="2">
        <v>0</v>
      </c>
      <c r="CR129" s="3">
        <v>1</v>
      </c>
      <c r="CS129" s="2">
        <v>2</v>
      </c>
      <c r="CT129" s="2">
        <v>1</v>
      </c>
      <c r="CU129" s="2">
        <v>1</v>
      </c>
      <c r="CV129" s="2">
        <v>0</v>
      </c>
      <c r="CW129" s="2">
        <v>2</v>
      </c>
      <c r="CX129" s="2">
        <v>2</v>
      </c>
      <c r="CY129" s="3">
        <v>0</v>
      </c>
      <c r="CZ129" s="2">
        <v>0</v>
      </c>
      <c r="DA129" s="2">
        <v>0</v>
      </c>
      <c r="DB129" s="2">
        <v>1</v>
      </c>
      <c r="DC129" s="2">
        <v>0</v>
      </c>
      <c r="DD129" s="2">
        <v>2</v>
      </c>
      <c r="DE129" s="2">
        <v>1</v>
      </c>
      <c r="DF129" s="3">
        <v>1</v>
      </c>
      <c r="DG129" s="2">
        <v>0</v>
      </c>
      <c r="DH129" s="2">
        <v>0</v>
      </c>
      <c r="DI129" s="2">
        <v>0</v>
      </c>
      <c r="DJ129" s="2">
        <v>1</v>
      </c>
      <c r="DK129" s="2">
        <v>1</v>
      </c>
      <c r="DL129" s="2">
        <v>2</v>
      </c>
      <c r="DM129" s="3">
        <v>2</v>
      </c>
      <c r="DN129" s="2">
        <v>2</v>
      </c>
      <c r="DO129" s="2">
        <v>1</v>
      </c>
      <c r="DP129" s="2">
        <v>1</v>
      </c>
      <c r="DQ129" s="2">
        <v>2</v>
      </c>
      <c r="DR129" s="2">
        <v>1</v>
      </c>
      <c r="DS129" s="2">
        <v>1</v>
      </c>
      <c r="DT129" s="3">
        <v>2</v>
      </c>
      <c r="DU129" s="2">
        <v>1</v>
      </c>
      <c r="DV129" s="2">
        <v>0</v>
      </c>
      <c r="DW129" s="2">
        <v>0</v>
      </c>
      <c r="DX129" s="2">
        <v>2</v>
      </c>
      <c r="DY129" s="2">
        <v>2</v>
      </c>
      <c r="DZ129" s="2">
        <v>2</v>
      </c>
      <c r="EA129" s="3">
        <v>1</v>
      </c>
      <c r="EB129" s="2">
        <v>1</v>
      </c>
      <c r="EC129" s="2">
        <v>2</v>
      </c>
      <c r="ED129" s="2">
        <v>1</v>
      </c>
      <c r="EE129" s="2">
        <v>1</v>
      </c>
      <c r="EF129" s="2">
        <v>1</v>
      </c>
      <c r="EG129" s="2">
        <v>2</v>
      </c>
      <c r="EH129" s="3">
        <v>2</v>
      </c>
      <c r="EI129" s="2">
        <v>0</v>
      </c>
      <c r="EJ129" s="2">
        <v>0</v>
      </c>
      <c r="EK129" s="2">
        <v>0</v>
      </c>
      <c r="EL129" s="2">
        <v>0</v>
      </c>
      <c r="EM129" s="2">
        <v>2</v>
      </c>
      <c r="EN129" s="2">
        <v>2</v>
      </c>
      <c r="EO129" s="3">
        <v>2</v>
      </c>
      <c r="EP129" s="2">
        <v>2</v>
      </c>
      <c r="EQ129" s="2">
        <v>1</v>
      </c>
      <c r="ER129" s="2">
        <v>1</v>
      </c>
      <c r="ES129" s="2">
        <v>0</v>
      </c>
      <c r="ET129" s="2">
        <v>2</v>
      </c>
      <c r="EU129" s="2">
        <v>2</v>
      </c>
      <c r="EV129" s="3">
        <v>2</v>
      </c>
      <c r="EW129" s="2">
        <v>0</v>
      </c>
      <c r="EX129" s="2">
        <v>0</v>
      </c>
      <c r="EY129" s="2">
        <v>1</v>
      </c>
      <c r="EZ129" s="2">
        <v>1</v>
      </c>
      <c r="FA129" s="2">
        <v>2</v>
      </c>
      <c r="FB129" s="2">
        <v>2</v>
      </c>
      <c r="FC129" s="3">
        <v>2</v>
      </c>
      <c r="FD129" s="2">
        <v>0</v>
      </c>
      <c r="FE129" s="2">
        <v>0</v>
      </c>
      <c r="FF129" s="2">
        <v>0</v>
      </c>
      <c r="FG129" s="2">
        <v>0</v>
      </c>
      <c r="FH129" s="2">
        <v>0</v>
      </c>
      <c r="FI129" s="2">
        <v>2</v>
      </c>
      <c r="FJ129" s="3">
        <v>2</v>
      </c>
      <c r="FK129" s="2">
        <v>1</v>
      </c>
      <c r="FL129" s="2">
        <v>1</v>
      </c>
      <c r="FM129" s="2">
        <v>2</v>
      </c>
      <c r="FN129" s="2">
        <v>2</v>
      </c>
      <c r="FO129" s="2">
        <v>2</v>
      </c>
      <c r="FP129" s="2">
        <v>2</v>
      </c>
      <c r="FQ129" s="3">
        <v>2</v>
      </c>
      <c r="FR129" s="2">
        <v>2</v>
      </c>
      <c r="FS129" s="2">
        <v>1</v>
      </c>
      <c r="FT129" s="2">
        <v>2</v>
      </c>
      <c r="FU129" s="2">
        <v>1</v>
      </c>
      <c r="FV129" s="2">
        <v>1</v>
      </c>
      <c r="FW129" s="2">
        <v>2</v>
      </c>
      <c r="FX129" s="3">
        <v>0</v>
      </c>
      <c r="FY129" s="2">
        <v>0</v>
      </c>
      <c r="FZ129" s="2">
        <v>1</v>
      </c>
      <c r="GA129" s="2">
        <v>2</v>
      </c>
      <c r="GB129" s="2">
        <v>2</v>
      </c>
      <c r="GC129" s="2">
        <v>2</v>
      </c>
      <c r="GD129" s="2">
        <v>1</v>
      </c>
      <c r="GE129" s="3">
        <v>2</v>
      </c>
      <c r="GF129" s="2">
        <v>2</v>
      </c>
      <c r="GG129" s="2">
        <v>2</v>
      </c>
      <c r="GH129" s="2">
        <v>2</v>
      </c>
      <c r="GI129" s="2">
        <v>2</v>
      </c>
      <c r="GJ129" s="2">
        <v>2</v>
      </c>
      <c r="GK129" s="2">
        <v>2</v>
      </c>
      <c r="GL129" s="3">
        <v>2</v>
      </c>
      <c r="GM129" s="2">
        <v>1</v>
      </c>
      <c r="GN129" s="2">
        <v>2</v>
      </c>
      <c r="GO129" s="2">
        <v>3</v>
      </c>
      <c r="GP129" s="2">
        <v>2</v>
      </c>
      <c r="GQ129" s="2">
        <v>2</v>
      </c>
      <c r="GR129" s="2">
        <v>1</v>
      </c>
      <c r="GS129" s="3">
        <v>2</v>
      </c>
      <c r="GT129" s="2">
        <v>2</v>
      </c>
      <c r="GU129" s="2">
        <v>1</v>
      </c>
      <c r="GV129" s="2">
        <v>2</v>
      </c>
      <c r="GW129" s="2">
        <v>3</v>
      </c>
      <c r="GX129" s="2">
        <v>2</v>
      </c>
      <c r="GY129" s="2">
        <v>2</v>
      </c>
      <c r="GZ129" s="3">
        <v>2</v>
      </c>
      <c r="HA129" s="2">
        <v>2</v>
      </c>
      <c r="HB129" s="2">
        <v>2</v>
      </c>
      <c r="HC129" s="2">
        <v>2</v>
      </c>
      <c r="HD129" s="2">
        <v>3</v>
      </c>
      <c r="HE129" s="2">
        <v>3</v>
      </c>
      <c r="HF129" s="2">
        <v>2</v>
      </c>
      <c r="HG129" s="2">
        <v>3</v>
      </c>
      <c r="HH129" s="2">
        <v>2</v>
      </c>
      <c r="HI129" s="2">
        <v>2</v>
      </c>
      <c r="HJ129" s="2">
        <v>2</v>
      </c>
      <c r="HK129" s="2">
        <v>2</v>
      </c>
      <c r="HL129" s="2">
        <v>3</v>
      </c>
      <c r="HM129" s="2">
        <v>3</v>
      </c>
      <c r="HN129" s="2">
        <v>3</v>
      </c>
      <c r="HO129" s="91">
        <v>3</v>
      </c>
      <c r="HP129" s="2">
        <v>2</v>
      </c>
      <c r="HQ129" s="2">
        <v>3</v>
      </c>
      <c r="HR129" s="2">
        <v>2</v>
      </c>
      <c r="HS129" s="2">
        <v>3</v>
      </c>
      <c r="HT129" s="2">
        <v>3</v>
      </c>
      <c r="HU129" s="3">
        <v>3</v>
      </c>
    </row>
    <row r="130" spans="1:229">
      <c r="A130" s="2">
        <f t="shared" si="238"/>
        <v>0</v>
      </c>
      <c r="B130" s="2">
        <f t="shared" si="239"/>
        <v>0</v>
      </c>
      <c r="C130" s="2">
        <f t="shared" si="240"/>
        <v>0</v>
      </c>
      <c r="D130" s="2">
        <f t="shared" si="241"/>
        <v>0</v>
      </c>
      <c r="E130" s="2">
        <f t="shared" si="242"/>
        <v>0</v>
      </c>
      <c r="F130" s="2">
        <f t="shared" si="243"/>
        <v>0</v>
      </c>
      <c r="G130" s="2">
        <f t="shared" si="221"/>
        <v>0</v>
      </c>
      <c r="H130" s="242">
        <f t="shared" si="251"/>
        <v>1</v>
      </c>
      <c r="I130" s="242">
        <f t="shared" si="252"/>
        <v>1</v>
      </c>
      <c r="J130" s="242">
        <f t="shared" si="253"/>
        <v>1</v>
      </c>
      <c r="K130" s="242">
        <f t="shared" si="254"/>
        <v>1</v>
      </c>
      <c r="L130" s="242">
        <f t="shared" si="255"/>
        <v>1</v>
      </c>
      <c r="M130" s="242">
        <f t="shared" si="256"/>
        <v>1</v>
      </c>
      <c r="N130" s="242">
        <v>1</v>
      </c>
      <c r="O130" s="100" t="s">
        <v>7641</v>
      </c>
      <c r="P130" s="179">
        <f t="shared" si="229"/>
        <v>0</v>
      </c>
      <c r="Q130" s="4">
        <f t="shared" si="257"/>
        <v>5</v>
      </c>
      <c r="R130" s="4">
        <v>1</v>
      </c>
      <c r="S130" s="179" t="s">
        <v>62</v>
      </c>
      <c r="AA130" s="2">
        <v>0</v>
      </c>
      <c r="AB130" s="2">
        <v>0</v>
      </c>
      <c r="AC130" s="2">
        <v>0</v>
      </c>
      <c r="AD130" s="2">
        <v>0</v>
      </c>
      <c r="AE130" s="2">
        <v>0</v>
      </c>
      <c r="AF130" s="2">
        <v>0</v>
      </c>
      <c r="AG130" s="3">
        <v>0</v>
      </c>
      <c r="AH130" s="2">
        <v>0</v>
      </c>
      <c r="AI130" s="2">
        <v>0</v>
      </c>
      <c r="AJ130" s="2">
        <v>0</v>
      </c>
      <c r="AK130" s="2">
        <v>0</v>
      </c>
      <c r="AL130" s="2">
        <v>0</v>
      </c>
      <c r="AM130" s="2">
        <v>0</v>
      </c>
      <c r="AN130" s="3">
        <v>0</v>
      </c>
      <c r="AO130" s="2">
        <v>0</v>
      </c>
      <c r="AP130" s="2">
        <v>0</v>
      </c>
      <c r="AQ130" s="2">
        <v>0</v>
      </c>
      <c r="AR130" s="2">
        <v>0</v>
      </c>
      <c r="AS130" s="2">
        <v>0</v>
      </c>
      <c r="AT130" s="2">
        <v>1</v>
      </c>
      <c r="AU130" s="3">
        <v>0</v>
      </c>
      <c r="AV130" s="2">
        <v>0</v>
      </c>
      <c r="AW130" s="2">
        <v>0</v>
      </c>
      <c r="AX130" s="2">
        <v>0</v>
      </c>
      <c r="AY130" s="2">
        <v>0</v>
      </c>
      <c r="AZ130" s="2">
        <v>0</v>
      </c>
      <c r="BA130" s="2">
        <v>0</v>
      </c>
      <c r="BB130" s="3">
        <v>1</v>
      </c>
      <c r="BC130" s="2">
        <v>0</v>
      </c>
      <c r="BD130" s="2">
        <v>0</v>
      </c>
      <c r="BE130" s="2">
        <v>0</v>
      </c>
      <c r="BF130" s="2">
        <v>0</v>
      </c>
      <c r="BG130" s="2">
        <v>0</v>
      </c>
      <c r="BH130" s="2">
        <v>1</v>
      </c>
      <c r="BI130" s="3">
        <v>1</v>
      </c>
      <c r="BJ130" s="2">
        <v>0</v>
      </c>
      <c r="BK130" s="2">
        <v>0</v>
      </c>
      <c r="BL130" s="2">
        <v>1</v>
      </c>
      <c r="BM130" s="2">
        <v>0</v>
      </c>
      <c r="BN130" s="2">
        <v>1</v>
      </c>
      <c r="BO130" s="2">
        <v>0</v>
      </c>
      <c r="BP130" s="3">
        <v>1</v>
      </c>
      <c r="BQ130" s="2">
        <v>0</v>
      </c>
      <c r="BR130" s="2">
        <v>0</v>
      </c>
      <c r="BS130" s="2">
        <v>0</v>
      </c>
      <c r="BT130" s="2">
        <v>0</v>
      </c>
      <c r="BU130" s="2">
        <v>1</v>
      </c>
      <c r="BV130" s="2">
        <v>1</v>
      </c>
      <c r="BW130" s="3">
        <v>0</v>
      </c>
      <c r="BX130" s="2">
        <v>0</v>
      </c>
      <c r="BY130" s="2">
        <v>0</v>
      </c>
      <c r="BZ130" s="2">
        <v>0</v>
      </c>
      <c r="CA130" s="2">
        <v>0</v>
      </c>
      <c r="CB130" s="2">
        <v>0</v>
      </c>
      <c r="CC130" s="2">
        <v>0</v>
      </c>
      <c r="CD130" s="3">
        <v>0</v>
      </c>
      <c r="CE130" s="2">
        <v>0</v>
      </c>
      <c r="CF130" s="2">
        <v>0</v>
      </c>
      <c r="CG130" s="2">
        <v>0</v>
      </c>
      <c r="CH130" s="2">
        <v>0</v>
      </c>
      <c r="CI130" s="2">
        <v>0</v>
      </c>
      <c r="CJ130" s="2">
        <v>0</v>
      </c>
      <c r="CK130" s="3">
        <v>0</v>
      </c>
      <c r="CL130" s="2">
        <v>0</v>
      </c>
      <c r="CM130" s="2">
        <v>0</v>
      </c>
      <c r="CN130" s="2">
        <v>0</v>
      </c>
      <c r="CO130" s="2">
        <v>0</v>
      </c>
      <c r="CP130" s="2">
        <v>0</v>
      </c>
      <c r="CQ130" s="2">
        <v>0</v>
      </c>
      <c r="CR130" s="3">
        <v>1</v>
      </c>
      <c r="CS130" s="2">
        <v>0</v>
      </c>
      <c r="CT130" s="2">
        <v>0</v>
      </c>
      <c r="CU130" s="2">
        <v>0</v>
      </c>
      <c r="CV130" s="2">
        <v>0</v>
      </c>
      <c r="CW130" s="2">
        <v>0</v>
      </c>
      <c r="CX130" s="2">
        <v>1</v>
      </c>
      <c r="CY130" s="3">
        <v>0</v>
      </c>
      <c r="CZ130" s="2">
        <v>0</v>
      </c>
      <c r="DA130" s="2">
        <v>0</v>
      </c>
      <c r="DB130" s="2">
        <v>0</v>
      </c>
      <c r="DC130" s="2">
        <v>0</v>
      </c>
      <c r="DD130" s="2">
        <v>0</v>
      </c>
      <c r="DE130" s="2">
        <v>0</v>
      </c>
      <c r="DF130" s="3">
        <v>1</v>
      </c>
      <c r="DG130" s="2">
        <v>0</v>
      </c>
      <c r="DH130" s="2">
        <v>0</v>
      </c>
      <c r="DI130" s="2">
        <v>0</v>
      </c>
      <c r="DJ130" s="2">
        <v>1</v>
      </c>
      <c r="DK130" s="2">
        <v>1</v>
      </c>
      <c r="DL130" s="2">
        <v>1</v>
      </c>
      <c r="DM130" s="3">
        <v>3</v>
      </c>
      <c r="DN130" s="2">
        <v>0</v>
      </c>
      <c r="DO130" s="2">
        <v>0</v>
      </c>
      <c r="DP130" s="2">
        <v>1</v>
      </c>
      <c r="DQ130" s="2">
        <v>0</v>
      </c>
      <c r="DR130" s="2">
        <v>0</v>
      </c>
      <c r="DS130" s="2">
        <v>1</v>
      </c>
      <c r="DT130" s="3">
        <v>1</v>
      </c>
      <c r="DU130" s="2">
        <v>0</v>
      </c>
      <c r="DV130" s="2">
        <v>0</v>
      </c>
      <c r="DW130" s="2">
        <v>0</v>
      </c>
      <c r="DX130" s="2">
        <v>1</v>
      </c>
      <c r="DY130" s="2">
        <v>1</v>
      </c>
      <c r="DZ130" s="2">
        <v>1</v>
      </c>
      <c r="EA130" s="3">
        <v>0</v>
      </c>
      <c r="EB130" s="2">
        <v>0</v>
      </c>
      <c r="EC130" s="2">
        <v>1</v>
      </c>
      <c r="ED130" s="2">
        <v>0</v>
      </c>
      <c r="EE130" s="2">
        <v>0</v>
      </c>
      <c r="EF130" s="2">
        <v>1</v>
      </c>
      <c r="EG130" s="2">
        <v>1</v>
      </c>
      <c r="EH130" s="3">
        <v>1</v>
      </c>
      <c r="EI130" s="2">
        <v>0</v>
      </c>
      <c r="EJ130" s="2">
        <v>0</v>
      </c>
      <c r="EK130" s="2">
        <v>0</v>
      </c>
      <c r="EL130" s="2">
        <v>0</v>
      </c>
      <c r="EM130" s="2">
        <v>0</v>
      </c>
      <c r="EN130" s="2">
        <v>0</v>
      </c>
      <c r="EO130" s="3">
        <v>1</v>
      </c>
      <c r="EP130" s="2">
        <v>0</v>
      </c>
      <c r="EQ130" s="2">
        <v>0</v>
      </c>
      <c r="ER130" s="2">
        <v>0</v>
      </c>
      <c r="ES130" s="2">
        <v>0</v>
      </c>
      <c r="ET130" s="2">
        <v>1</v>
      </c>
      <c r="EU130" s="2">
        <v>0</v>
      </c>
      <c r="EV130" s="3">
        <v>1</v>
      </c>
      <c r="EW130" s="2">
        <v>0</v>
      </c>
      <c r="EX130" s="2">
        <v>0</v>
      </c>
      <c r="EY130" s="2">
        <v>1</v>
      </c>
      <c r="EZ130" s="2">
        <v>0</v>
      </c>
      <c r="FA130" s="2">
        <v>1</v>
      </c>
      <c r="FB130" s="2">
        <v>0</v>
      </c>
      <c r="FC130" s="3">
        <v>1</v>
      </c>
      <c r="FD130" s="2">
        <v>0</v>
      </c>
      <c r="FE130" s="2">
        <v>0</v>
      </c>
      <c r="FF130" s="2">
        <v>0</v>
      </c>
      <c r="FG130" s="2">
        <v>0</v>
      </c>
      <c r="FH130" s="2">
        <v>0</v>
      </c>
      <c r="FI130" s="2">
        <v>0</v>
      </c>
      <c r="FJ130" s="3">
        <v>0</v>
      </c>
      <c r="FK130" s="2">
        <v>0</v>
      </c>
      <c r="FL130" s="2">
        <v>0</v>
      </c>
      <c r="FM130" s="2">
        <v>0</v>
      </c>
      <c r="FN130" s="2">
        <v>0</v>
      </c>
      <c r="FO130" s="2">
        <v>1</v>
      </c>
      <c r="FP130" s="2">
        <v>0</v>
      </c>
      <c r="FQ130" s="3">
        <v>0</v>
      </c>
      <c r="FR130" s="2">
        <v>0</v>
      </c>
      <c r="FS130" s="2">
        <v>0</v>
      </c>
      <c r="FT130" s="2">
        <v>0</v>
      </c>
      <c r="FU130" s="2">
        <v>0</v>
      </c>
      <c r="FV130" s="2">
        <v>0</v>
      </c>
      <c r="FW130" s="2">
        <v>0</v>
      </c>
      <c r="FX130" s="3">
        <v>0</v>
      </c>
      <c r="FY130" s="2">
        <v>0</v>
      </c>
      <c r="FZ130" s="2">
        <v>0</v>
      </c>
      <c r="GA130" s="2">
        <v>0</v>
      </c>
      <c r="GB130" s="2">
        <v>0</v>
      </c>
      <c r="GC130" s="2">
        <v>0</v>
      </c>
      <c r="GD130" s="2">
        <v>0</v>
      </c>
      <c r="GE130" s="3">
        <v>0</v>
      </c>
      <c r="GF130" s="2">
        <v>0</v>
      </c>
      <c r="GG130" s="2">
        <v>0</v>
      </c>
      <c r="GH130" s="2">
        <v>0</v>
      </c>
      <c r="GI130" s="2">
        <v>0</v>
      </c>
      <c r="GJ130" s="2">
        <v>0</v>
      </c>
      <c r="GK130" s="2">
        <v>0</v>
      </c>
      <c r="GL130" s="3">
        <v>0</v>
      </c>
      <c r="GM130" s="2">
        <v>0</v>
      </c>
      <c r="GN130" s="2">
        <v>0</v>
      </c>
      <c r="GO130" s="2">
        <v>0</v>
      </c>
      <c r="GP130" s="2">
        <v>0</v>
      </c>
      <c r="GQ130" s="2">
        <v>0</v>
      </c>
      <c r="GR130" s="2">
        <v>0</v>
      </c>
      <c r="GS130" s="3">
        <v>0</v>
      </c>
      <c r="GT130" s="2">
        <v>0</v>
      </c>
      <c r="GU130" s="2">
        <v>0</v>
      </c>
      <c r="GV130" s="2">
        <v>0</v>
      </c>
      <c r="GW130" s="2">
        <v>0</v>
      </c>
      <c r="GX130" s="2">
        <v>0</v>
      </c>
      <c r="GY130" s="2">
        <v>0</v>
      </c>
      <c r="GZ130" s="3">
        <v>0</v>
      </c>
      <c r="HA130" s="2">
        <v>0</v>
      </c>
      <c r="HB130" s="2">
        <v>0</v>
      </c>
      <c r="HC130" s="2">
        <v>0</v>
      </c>
      <c r="HD130" s="2">
        <v>0</v>
      </c>
      <c r="HE130" s="2">
        <v>0</v>
      </c>
      <c r="HF130" s="2">
        <v>0</v>
      </c>
      <c r="HG130" s="2">
        <v>0</v>
      </c>
      <c r="HH130" s="2">
        <v>0</v>
      </c>
      <c r="HI130" s="2">
        <v>0</v>
      </c>
      <c r="HJ130" s="2">
        <v>0</v>
      </c>
      <c r="HK130" s="2">
        <v>0</v>
      </c>
      <c r="HL130" s="2">
        <v>0</v>
      </c>
      <c r="HM130" s="2">
        <v>0</v>
      </c>
      <c r="HN130" s="2">
        <v>0</v>
      </c>
      <c r="HO130" s="91">
        <v>0</v>
      </c>
      <c r="HP130" s="2">
        <v>0</v>
      </c>
      <c r="HQ130" s="2">
        <v>0</v>
      </c>
      <c r="HR130" s="2">
        <v>0</v>
      </c>
      <c r="HS130" s="2">
        <v>0</v>
      </c>
      <c r="HT130" s="2">
        <v>0</v>
      </c>
      <c r="HU130" s="3">
        <v>0</v>
      </c>
    </row>
    <row r="131" spans="1:229">
      <c r="A131" s="2">
        <f t="shared" si="238"/>
        <v>0</v>
      </c>
      <c r="B131" s="2">
        <f t="shared" si="239"/>
        <v>0</v>
      </c>
      <c r="C131" s="2">
        <f t="shared" si="240"/>
        <v>0</v>
      </c>
      <c r="D131" s="2">
        <f t="shared" si="241"/>
        <v>0</v>
      </c>
      <c r="E131" s="2">
        <f t="shared" si="242"/>
        <v>0</v>
      </c>
      <c r="F131" s="2">
        <f t="shared" si="243"/>
        <v>0</v>
      </c>
      <c r="G131" s="2">
        <f t="shared" ref="G131:G136" si="258">Z131*N131</f>
        <v>0</v>
      </c>
      <c r="H131" s="242">
        <f t="shared" si="251"/>
        <v>-3</v>
      </c>
      <c r="I131" s="242">
        <f t="shared" si="252"/>
        <v>-3</v>
      </c>
      <c r="J131" s="242">
        <f t="shared" si="253"/>
        <v>-3</v>
      </c>
      <c r="K131" s="242">
        <f t="shared" si="254"/>
        <v>-3</v>
      </c>
      <c r="L131" s="242">
        <f t="shared" si="255"/>
        <v>-3</v>
      </c>
      <c r="M131" s="242">
        <f t="shared" si="256"/>
        <v>-3</v>
      </c>
      <c r="N131" s="242">
        <v>-3</v>
      </c>
      <c r="O131" s="100" t="s">
        <v>7642</v>
      </c>
      <c r="P131" s="179">
        <f t="shared" si="229"/>
        <v>0</v>
      </c>
      <c r="Q131" s="4" t="s">
        <v>62</v>
      </c>
      <c r="R131" s="4" t="s">
        <v>90</v>
      </c>
      <c r="S131" s="179" t="s">
        <v>62</v>
      </c>
      <c r="AA131" s="2">
        <v>0</v>
      </c>
      <c r="AB131" s="2">
        <v>0</v>
      </c>
      <c r="AC131" s="2">
        <v>0</v>
      </c>
      <c r="AD131" s="2">
        <v>0</v>
      </c>
      <c r="AE131" s="2">
        <v>0</v>
      </c>
      <c r="AF131" s="2">
        <v>0</v>
      </c>
      <c r="AG131" s="3">
        <v>0</v>
      </c>
      <c r="AH131" s="2">
        <v>0</v>
      </c>
      <c r="AI131" s="2">
        <v>0</v>
      </c>
      <c r="AJ131" s="2">
        <v>0</v>
      </c>
      <c r="AK131" s="2">
        <v>0</v>
      </c>
      <c r="AL131" s="2">
        <v>0</v>
      </c>
      <c r="AM131" s="2">
        <v>0</v>
      </c>
      <c r="AN131" s="3">
        <v>1</v>
      </c>
      <c r="AO131" s="2">
        <v>1</v>
      </c>
      <c r="AP131" s="2">
        <v>1</v>
      </c>
      <c r="AQ131" s="2">
        <v>1</v>
      </c>
      <c r="AR131" s="2">
        <v>0</v>
      </c>
      <c r="AS131" s="2">
        <v>0</v>
      </c>
      <c r="AT131" s="2">
        <v>1</v>
      </c>
      <c r="AU131" s="3">
        <v>0</v>
      </c>
      <c r="AV131" s="2">
        <v>0</v>
      </c>
      <c r="AW131" s="2">
        <v>0</v>
      </c>
      <c r="AX131" s="2">
        <v>1</v>
      </c>
      <c r="AY131" s="2">
        <v>0</v>
      </c>
      <c r="AZ131" s="2">
        <v>1</v>
      </c>
      <c r="BA131" s="2">
        <v>0</v>
      </c>
      <c r="BB131" s="3">
        <v>1</v>
      </c>
      <c r="BC131" s="2">
        <v>1</v>
      </c>
      <c r="BD131" s="2">
        <v>2</v>
      </c>
      <c r="BE131" s="2">
        <v>1</v>
      </c>
      <c r="BF131" s="2">
        <v>1</v>
      </c>
      <c r="BG131" s="2">
        <v>0</v>
      </c>
      <c r="BH131" s="2">
        <v>0</v>
      </c>
      <c r="BI131" s="3">
        <v>0</v>
      </c>
      <c r="BJ131" s="2">
        <v>0</v>
      </c>
      <c r="BK131" s="2">
        <v>0</v>
      </c>
      <c r="BL131" s="2">
        <v>0</v>
      </c>
      <c r="BM131" s="2">
        <v>1</v>
      </c>
      <c r="BN131" s="2">
        <v>0</v>
      </c>
      <c r="BO131" s="2">
        <v>0</v>
      </c>
      <c r="BP131" s="3">
        <v>0</v>
      </c>
      <c r="BQ131" s="2">
        <v>0</v>
      </c>
      <c r="BR131" s="2">
        <v>0</v>
      </c>
      <c r="BS131" s="2">
        <v>1</v>
      </c>
      <c r="BT131" s="2">
        <v>0</v>
      </c>
      <c r="BU131" s="2">
        <v>1</v>
      </c>
      <c r="BV131" s="2">
        <v>0</v>
      </c>
      <c r="BW131" s="3">
        <v>0</v>
      </c>
      <c r="BX131" s="2">
        <v>1</v>
      </c>
      <c r="BY131" s="2">
        <v>0</v>
      </c>
      <c r="BZ131" s="2">
        <v>0</v>
      </c>
      <c r="CA131" s="2">
        <v>1</v>
      </c>
      <c r="CB131" s="2">
        <v>1</v>
      </c>
      <c r="CC131" s="2">
        <v>0</v>
      </c>
      <c r="CD131" s="3">
        <v>0</v>
      </c>
      <c r="CE131" s="2">
        <v>0</v>
      </c>
      <c r="CF131" s="2">
        <v>2</v>
      </c>
      <c r="CG131" s="2">
        <v>1</v>
      </c>
      <c r="CH131" s="2">
        <v>0</v>
      </c>
      <c r="CI131" s="2">
        <v>0</v>
      </c>
      <c r="CJ131" s="2">
        <v>0</v>
      </c>
      <c r="CK131" s="3">
        <v>0</v>
      </c>
      <c r="CL131" s="2">
        <v>0</v>
      </c>
      <c r="CM131" s="2">
        <v>0</v>
      </c>
      <c r="CN131" s="2">
        <v>0</v>
      </c>
      <c r="CO131" s="2">
        <v>0</v>
      </c>
      <c r="CP131" s="2">
        <v>0</v>
      </c>
      <c r="CQ131" s="2">
        <v>2</v>
      </c>
      <c r="CR131" s="3">
        <v>0</v>
      </c>
      <c r="CS131" s="2">
        <v>0</v>
      </c>
      <c r="CT131" s="2">
        <v>1</v>
      </c>
      <c r="CU131" s="2">
        <v>1</v>
      </c>
      <c r="CV131" s="2">
        <v>1</v>
      </c>
      <c r="CW131" s="2">
        <v>0</v>
      </c>
      <c r="CX131" s="2">
        <v>0</v>
      </c>
      <c r="CY131" s="3">
        <v>0</v>
      </c>
      <c r="CZ131" s="2">
        <v>0</v>
      </c>
      <c r="DA131" s="2">
        <v>0</v>
      </c>
      <c r="DB131" s="2">
        <v>1</v>
      </c>
      <c r="DC131" s="2">
        <v>1</v>
      </c>
      <c r="DD131" s="2">
        <v>1</v>
      </c>
      <c r="DE131" s="2">
        <v>1</v>
      </c>
      <c r="DF131" s="3">
        <v>1</v>
      </c>
      <c r="DG131" s="2">
        <v>0</v>
      </c>
      <c r="DH131" s="2">
        <v>0</v>
      </c>
      <c r="DI131" s="2">
        <v>0</v>
      </c>
      <c r="DJ131" s="2">
        <v>1</v>
      </c>
      <c r="DK131" s="2">
        <v>1</v>
      </c>
      <c r="DL131" s="2">
        <v>1</v>
      </c>
      <c r="DM131" s="3">
        <v>0</v>
      </c>
      <c r="DN131" s="2">
        <v>1</v>
      </c>
      <c r="DO131" s="2">
        <v>1</v>
      </c>
      <c r="DP131" s="2">
        <v>0</v>
      </c>
      <c r="DQ131" s="2">
        <v>1</v>
      </c>
      <c r="DR131" s="2">
        <v>1</v>
      </c>
      <c r="DS131" s="2">
        <v>0</v>
      </c>
      <c r="DT131" s="3">
        <v>0</v>
      </c>
      <c r="DU131" s="2">
        <v>1</v>
      </c>
      <c r="DV131" s="2">
        <v>0</v>
      </c>
      <c r="DW131" s="2">
        <v>0</v>
      </c>
      <c r="DX131" s="2">
        <v>0</v>
      </c>
      <c r="DY131" s="2">
        <v>0</v>
      </c>
      <c r="DZ131" s="2">
        <v>0</v>
      </c>
      <c r="EA131" s="3">
        <v>1</v>
      </c>
      <c r="EB131" s="2">
        <v>1</v>
      </c>
      <c r="EC131" s="2">
        <v>1</v>
      </c>
      <c r="ED131" s="2">
        <v>1</v>
      </c>
      <c r="EE131" s="2">
        <v>1</v>
      </c>
      <c r="EF131" s="2">
        <v>1</v>
      </c>
      <c r="EG131" s="2">
        <v>0</v>
      </c>
      <c r="EH131" s="3">
        <v>0</v>
      </c>
      <c r="EI131" s="2">
        <v>0</v>
      </c>
      <c r="EJ131" s="2">
        <v>0</v>
      </c>
      <c r="EK131" s="2">
        <v>0</v>
      </c>
      <c r="EL131" s="2">
        <v>0</v>
      </c>
      <c r="EM131" s="2">
        <v>1</v>
      </c>
      <c r="EN131" s="2">
        <v>1</v>
      </c>
      <c r="EO131" s="3">
        <v>0</v>
      </c>
      <c r="EP131" s="2">
        <v>0</v>
      </c>
      <c r="EQ131" s="2">
        <v>1</v>
      </c>
      <c r="ER131" s="2">
        <v>3</v>
      </c>
      <c r="ES131" s="2">
        <v>0</v>
      </c>
      <c r="ET131" s="2">
        <v>0</v>
      </c>
      <c r="EU131" s="2">
        <v>1</v>
      </c>
      <c r="EV131" s="3">
        <v>1</v>
      </c>
      <c r="EW131" s="2">
        <v>0</v>
      </c>
      <c r="EX131" s="2">
        <v>0</v>
      </c>
      <c r="EY131" s="2">
        <v>0</v>
      </c>
      <c r="EZ131" s="2">
        <v>3</v>
      </c>
      <c r="FA131" s="2">
        <v>0</v>
      </c>
      <c r="FB131" s="2">
        <v>0</v>
      </c>
      <c r="FC131" s="3">
        <v>1</v>
      </c>
      <c r="FD131" s="2">
        <v>0</v>
      </c>
      <c r="FE131" s="2">
        <v>0</v>
      </c>
      <c r="FF131" s="2">
        <v>0</v>
      </c>
      <c r="FG131" s="2">
        <v>0</v>
      </c>
      <c r="FH131" s="2">
        <v>0</v>
      </c>
      <c r="FI131" s="2">
        <v>0</v>
      </c>
      <c r="FJ131" s="3">
        <v>0</v>
      </c>
      <c r="FK131" s="2">
        <v>1</v>
      </c>
      <c r="FL131" s="2">
        <v>0</v>
      </c>
      <c r="FM131" s="2">
        <v>0</v>
      </c>
      <c r="FN131" s="2">
        <v>0</v>
      </c>
      <c r="FO131" s="2">
        <v>0</v>
      </c>
      <c r="FP131" s="2">
        <v>1</v>
      </c>
      <c r="FQ131" s="3">
        <v>0</v>
      </c>
      <c r="FR131" s="2">
        <v>0</v>
      </c>
      <c r="FS131" s="2">
        <v>0</v>
      </c>
      <c r="FT131" s="2">
        <v>1</v>
      </c>
      <c r="FU131" s="2">
        <v>2</v>
      </c>
      <c r="FV131" s="2">
        <v>0</v>
      </c>
      <c r="FW131" s="2">
        <v>0</v>
      </c>
      <c r="FX131" s="3">
        <v>2</v>
      </c>
      <c r="FY131" s="2">
        <v>2</v>
      </c>
      <c r="FZ131" s="2">
        <v>1</v>
      </c>
      <c r="GA131" s="2">
        <v>1</v>
      </c>
      <c r="GB131" s="2">
        <v>0</v>
      </c>
      <c r="GC131" s="2">
        <v>0</v>
      </c>
      <c r="GD131" s="2">
        <v>2</v>
      </c>
      <c r="GE131" s="3">
        <v>1</v>
      </c>
      <c r="GF131" s="2">
        <v>0</v>
      </c>
      <c r="GG131" s="2">
        <v>0</v>
      </c>
      <c r="GH131" s="2">
        <v>0</v>
      </c>
      <c r="GI131" s="2">
        <v>1</v>
      </c>
      <c r="GJ131" s="2">
        <v>0</v>
      </c>
      <c r="GK131" s="2">
        <v>0</v>
      </c>
      <c r="GL131" s="3">
        <v>0</v>
      </c>
      <c r="GM131" s="2">
        <v>1</v>
      </c>
      <c r="GN131" s="2">
        <v>1</v>
      </c>
      <c r="GO131" s="2">
        <v>0</v>
      </c>
      <c r="GP131" s="2">
        <v>1</v>
      </c>
      <c r="GQ131" s="2">
        <v>0</v>
      </c>
      <c r="GR131" s="2">
        <v>0</v>
      </c>
      <c r="GS131" s="3">
        <v>0</v>
      </c>
      <c r="GT131" s="2">
        <v>0</v>
      </c>
      <c r="GU131" s="2">
        <v>0</v>
      </c>
      <c r="GV131" s="2">
        <v>1</v>
      </c>
      <c r="GW131" s="2">
        <v>1</v>
      </c>
      <c r="GX131" s="2">
        <v>1</v>
      </c>
      <c r="GY131" s="2">
        <v>0</v>
      </c>
      <c r="GZ131" s="3">
        <v>0</v>
      </c>
      <c r="HA131" s="2">
        <v>0</v>
      </c>
      <c r="HB131" s="2">
        <v>1</v>
      </c>
      <c r="HC131" s="2">
        <v>1</v>
      </c>
      <c r="HD131" s="2">
        <v>0</v>
      </c>
      <c r="HE131" s="2">
        <v>1</v>
      </c>
      <c r="HF131" s="2">
        <v>1</v>
      </c>
      <c r="HG131" s="2">
        <v>1</v>
      </c>
      <c r="HH131" s="2">
        <v>1</v>
      </c>
      <c r="HI131" s="2">
        <v>0</v>
      </c>
      <c r="HJ131" s="2">
        <v>1</v>
      </c>
      <c r="HK131" s="2">
        <v>1</v>
      </c>
      <c r="HL131" s="2">
        <v>1</v>
      </c>
      <c r="HM131" s="2">
        <v>2</v>
      </c>
      <c r="HN131" s="2">
        <v>1</v>
      </c>
      <c r="HO131" s="91">
        <v>0</v>
      </c>
      <c r="HP131" s="2">
        <v>1</v>
      </c>
      <c r="HQ131" s="2">
        <v>1</v>
      </c>
      <c r="HR131" s="2">
        <v>1</v>
      </c>
      <c r="HS131" s="2">
        <v>2</v>
      </c>
      <c r="HT131" s="2">
        <v>0</v>
      </c>
      <c r="HU131" s="3">
        <v>2</v>
      </c>
    </row>
    <row r="132" spans="1:229">
      <c r="A132" s="2">
        <f t="shared" si="238"/>
        <v>0</v>
      </c>
      <c r="B132" s="2">
        <f t="shared" si="239"/>
        <v>0</v>
      </c>
      <c r="C132" s="2">
        <f t="shared" si="240"/>
        <v>0</v>
      </c>
      <c r="D132" s="2">
        <f t="shared" si="241"/>
        <v>0</v>
      </c>
      <c r="E132" s="2">
        <f t="shared" si="242"/>
        <v>0</v>
      </c>
      <c r="F132" s="2">
        <f t="shared" si="243"/>
        <v>0</v>
      </c>
      <c r="G132" s="2">
        <f t="shared" si="258"/>
        <v>0</v>
      </c>
      <c r="H132" s="242">
        <f t="shared" si="251"/>
        <v>1</v>
      </c>
      <c r="I132" s="242">
        <f t="shared" si="252"/>
        <v>1</v>
      </c>
      <c r="J132" s="242">
        <f t="shared" si="253"/>
        <v>1</v>
      </c>
      <c r="K132" s="242">
        <f t="shared" si="254"/>
        <v>1</v>
      </c>
      <c r="L132" s="242">
        <f t="shared" si="255"/>
        <v>1</v>
      </c>
      <c r="M132" s="242">
        <f t="shared" si="256"/>
        <v>1</v>
      </c>
      <c r="N132" s="242">
        <v>1</v>
      </c>
      <c r="O132" s="100" t="s">
        <v>7643</v>
      </c>
      <c r="P132" s="179">
        <f t="shared" si="229"/>
        <v>0</v>
      </c>
      <c r="Q132" s="4" t="s">
        <v>62</v>
      </c>
      <c r="R132" s="4" t="s">
        <v>90</v>
      </c>
      <c r="S132" s="179" t="s">
        <v>62</v>
      </c>
      <c r="AA132" s="2">
        <v>0</v>
      </c>
      <c r="AB132" s="2">
        <v>0</v>
      </c>
      <c r="AC132" s="2">
        <v>0</v>
      </c>
      <c r="AD132" s="2">
        <v>0</v>
      </c>
      <c r="AE132" s="2">
        <v>0</v>
      </c>
      <c r="AF132" s="2">
        <v>0</v>
      </c>
      <c r="AG132" s="3">
        <v>0</v>
      </c>
      <c r="AH132" s="2">
        <v>0</v>
      </c>
      <c r="AI132" s="2">
        <v>0</v>
      </c>
      <c r="AJ132" s="2">
        <v>0</v>
      </c>
      <c r="AK132" s="2">
        <v>0</v>
      </c>
      <c r="AL132" s="2">
        <v>1</v>
      </c>
      <c r="AM132" s="2">
        <v>0</v>
      </c>
      <c r="AN132" s="3">
        <v>0</v>
      </c>
      <c r="AO132" s="2">
        <v>0</v>
      </c>
      <c r="AP132" s="2">
        <v>0</v>
      </c>
      <c r="AQ132" s="2">
        <v>0</v>
      </c>
      <c r="AR132" s="2">
        <v>0</v>
      </c>
      <c r="AS132" s="2">
        <v>1</v>
      </c>
      <c r="AT132" s="2">
        <v>0</v>
      </c>
      <c r="AU132" s="3">
        <v>1</v>
      </c>
      <c r="AV132" s="2">
        <v>0</v>
      </c>
      <c r="AW132" s="2">
        <v>0</v>
      </c>
      <c r="AX132" s="2">
        <v>1</v>
      </c>
      <c r="AY132" s="2">
        <v>1</v>
      </c>
      <c r="AZ132" s="2">
        <v>0</v>
      </c>
      <c r="BA132" s="2">
        <v>0</v>
      </c>
      <c r="BB132" s="3">
        <v>1</v>
      </c>
      <c r="BC132" s="2">
        <v>0</v>
      </c>
      <c r="BD132" s="2">
        <v>0</v>
      </c>
      <c r="BE132" s="2">
        <v>0</v>
      </c>
      <c r="BF132" s="2">
        <v>0</v>
      </c>
      <c r="BG132" s="2">
        <v>0</v>
      </c>
      <c r="BH132" s="2">
        <v>0</v>
      </c>
      <c r="BI132" s="3">
        <v>1</v>
      </c>
      <c r="BJ132" s="2">
        <v>0</v>
      </c>
      <c r="BK132" s="2">
        <v>1</v>
      </c>
      <c r="BL132" s="2">
        <v>1</v>
      </c>
      <c r="BM132" s="2">
        <v>0</v>
      </c>
      <c r="BN132" s="2">
        <v>2</v>
      </c>
      <c r="BO132" s="2">
        <v>1</v>
      </c>
      <c r="BP132" s="3">
        <v>2</v>
      </c>
      <c r="BQ132" s="2">
        <v>0</v>
      </c>
      <c r="BR132" s="2">
        <v>0</v>
      </c>
      <c r="BS132" s="2">
        <v>0</v>
      </c>
      <c r="BT132" s="2">
        <v>0</v>
      </c>
      <c r="BU132" s="2">
        <v>1</v>
      </c>
      <c r="BV132" s="2">
        <v>0</v>
      </c>
      <c r="BW132" s="3">
        <v>2</v>
      </c>
      <c r="BX132" s="2">
        <v>0</v>
      </c>
      <c r="BY132" s="2">
        <v>0</v>
      </c>
      <c r="BZ132" s="2">
        <v>0</v>
      </c>
      <c r="CA132" s="2">
        <v>0</v>
      </c>
      <c r="CB132" s="2">
        <v>0</v>
      </c>
      <c r="CC132" s="2">
        <v>2</v>
      </c>
      <c r="CD132" s="3">
        <v>1</v>
      </c>
      <c r="CE132" s="2">
        <v>1</v>
      </c>
      <c r="CF132" s="2">
        <v>0</v>
      </c>
      <c r="CG132" s="2">
        <v>0</v>
      </c>
      <c r="CH132" s="2">
        <v>1</v>
      </c>
      <c r="CI132" s="2">
        <v>1</v>
      </c>
      <c r="CJ132" s="2">
        <v>0</v>
      </c>
      <c r="CK132" s="3">
        <v>0</v>
      </c>
      <c r="CL132" s="2">
        <v>0</v>
      </c>
      <c r="CM132" s="2">
        <v>0</v>
      </c>
      <c r="CN132" s="2">
        <v>0</v>
      </c>
      <c r="CO132" s="2">
        <v>1</v>
      </c>
      <c r="CP132" s="2">
        <v>0</v>
      </c>
      <c r="CQ132" s="2">
        <v>0</v>
      </c>
      <c r="CR132" s="3">
        <v>1</v>
      </c>
      <c r="CS132" s="2">
        <v>1</v>
      </c>
      <c r="CT132" s="2">
        <v>0</v>
      </c>
      <c r="CU132" s="2">
        <v>2</v>
      </c>
      <c r="CV132" s="2">
        <v>0</v>
      </c>
      <c r="CW132" s="2">
        <v>1</v>
      </c>
      <c r="CX132" s="2">
        <v>2</v>
      </c>
      <c r="CY132" s="3">
        <v>0</v>
      </c>
      <c r="CZ132" s="2">
        <v>0</v>
      </c>
      <c r="DA132" s="2">
        <v>0</v>
      </c>
      <c r="DB132" s="2">
        <v>0</v>
      </c>
      <c r="DC132" s="2">
        <v>2</v>
      </c>
      <c r="DD132" s="2">
        <v>0</v>
      </c>
      <c r="DE132" s="2">
        <v>0</v>
      </c>
      <c r="DF132" s="3">
        <v>2</v>
      </c>
      <c r="DG132" s="2">
        <v>0</v>
      </c>
      <c r="DH132" s="2">
        <v>0</v>
      </c>
      <c r="DI132" s="2">
        <v>0</v>
      </c>
      <c r="DJ132" s="2">
        <v>0</v>
      </c>
      <c r="DK132" s="2">
        <v>0</v>
      </c>
      <c r="DL132" s="2">
        <v>0</v>
      </c>
      <c r="DM132" s="3">
        <v>1</v>
      </c>
      <c r="DN132" s="2">
        <v>1</v>
      </c>
      <c r="DO132" s="2">
        <v>0</v>
      </c>
      <c r="DP132" s="2">
        <v>0</v>
      </c>
      <c r="DQ132" s="2">
        <v>0</v>
      </c>
      <c r="DR132" s="2">
        <v>0</v>
      </c>
      <c r="DS132" s="2">
        <v>0</v>
      </c>
      <c r="DT132" s="3">
        <v>1</v>
      </c>
      <c r="DU132" s="2">
        <v>1</v>
      </c>
      <c r="DV132" s="2">
        <v>0</v>
      </c>
      <c r="DW132" s="2">
        <v>0</v>
      </c>
      <c r="DX132" s="2">
        <v>0</v>
      </c>
      <c r="DY132" s="2">
        <v>1</v>
      </c>
      <c r="DZ132" s="2">
        <v>1</v>
      </c>
      <c r="EA132" s="3">
        <v>0</v>
      </c>
      <c r="EB132" s="2">
        <v>0</v>
      </c>
      <c r="EC132" s="2">
        <v>1</v>
      </c>
      <c r="ED132" s="2">
        <v>0</v>
      </c>
      <c r="EE132" s="2">
        <v>1</v>
      </c>
      <c r="EF132" s="2">
        <v>1</v>
      </c>
      <c r="EG132" s="2">
        <v>0</v>
      </c>
      <c r="EH132" s="3">
        <v>1</v>
      </c>
      <c r="EI132" s="2">
        <v>0</v>
      </c>
      <c r="EJ132" s="2">
        <v>0</v>
      </c>
      <c r="EK132" s="2">
        <v>0</v>
      </c>
      <c r="EL132" s="2">
        <v>0</v>
      </c>
      <c r="EM132" s="2">
        <v>1</v>
      </c>
      <c r="EN132" s="2">
        <v>0</v>
      </c>
      <c r="EO132" s="3">
        <v>2</v>
      </c>
      <c r="EP132" s="2">
        <v>0</v>
      </c>
      <c r="EQ132" s="2">
        <v>0</v>
      </c>
      <c r="ER132" s="2">
        <v>1</v>
      </c>
      <c r="ES132" s="2">
        <v>0</v>
      </c>
      <c r="ET132" s="2">
        <v>0</v>
      </c>
      <c r="EU132" s="2">
        <v>0</v>
      </c>
      <c r="EV132" s="3">
        <v>0</v>
      </c>
      <c r="EW132" s="2">
        <v>0</v>
      </c>
      <c r="EX132" s="2">
        <v>0</v>
      </c>
      <c r="EY132" s="2">
        <v>0</v>
      </c>
      <c r="EZ132" s="2">
        <v>0</v>
      </c>
      <c r="FA132" s="2">
        <v>0</v>
      </c>
      <c r="FB132" s="2">
        <v>0</v>
      </c>
      <c r="FC132" s="3">
        <v>0</v>
      </c>
      <c r="FD132" s="2">
        <v>0</v>
      </c>
      <c r="FE132" s="2">
        <v>0</v>
      </c>
      <c r="FF132" s="2">
        <v>0</v>
      </c>
      <c r="FG132" s="2">
        <v>0</v>
      </c>
      <c r="FH132" s="2">
        <v>0</v>
      </c>
      <c r="FI132" s="2">
        <v>0</v>
      </c>
      <c r="FJ132" s="3">
        <v>0</v>
      </c>
      <c r="FK132" s="2">
        <v>0</v>
      </c>
      <c r="FL132" s="2">
        <v>0</v>
      </c>
      <c r="FM132" s="2">
        <v>0</v>
      </c>
      <c r="FN132" s="2">
        <v>0</v>
      </c>
      <c r="FO132" s="2">
        <v>0</v>
      </c>
      <c r="FP132" s="2">
        <v>0</v>
      </c>
      <c r="FQ132" s="3">
        <v>0</v>
      </c>
      <c r="FR132" s="2">
        <v>0</v>
      </c>
      <c r="FS132" s="2">
        <v>0</v>
      </c>
      <c r="FT132" s="2">
        <v>0</v>
      </c>
      <c r="FU132" s="2">
        <v>0</v>
      </c>
      <c r="FV132" s="2">
        <v>0</v>
      </c>
      <c r="FW132" s="2">
        <v>0</v>
      </c>
      <c r="FX132" s="3">
        <v>0</v>
      </c>
      <c r="FY132" s="2">
        <v>0</v>
      </c>
      <c r="FZ132" s="2">
        <v>0</v>
      </c>
      <c r="GA132" s="2">
        <v>0</v>
      </c>
      <c r="GB132" s="2">
        <v>0</v>
      </c>
      <c r="GC132" s="2">
        <v>0</v>
      </c>
      <c r="GD132" s="2">
        <v>0</v>
      </c>
      <c r="GE132" s="3">
        <v>0</v>
      </c>
      <c r="GF132" s="2">
        <v>0</v>
      </c>
      <c r="GG132" s="2">
        <v>0</v>
      </c>
      <c r="GH132" s="2">
        <v>0</v>
      </c>
      <c r="GI132" s="2">
        <v>0</v>
      </c>
      <c r="GJ132" s="2">
        <v>0</v>
      </c>
      <c r="GK132" s="2">
        <v>0</v>
      </c>
      <c r="GL132" s="3">
        <v>0</v>
      </c>
      <c r="GM132" s="2">
        <v>0</v>
      </c>
      <c r="GN132" s="2">
        <v>0</v>
      </c>
      <c r="GO132" s="2">
        <v>0</v>
      </c>
      <c r="GP132" s="2">
        <v>0</v>
      </c>
      <c r="GQ132" s="2">
        <v>0</v>
      </c>
      <c r="GR132" s="2">
        <v>0</v>
      </c>
      <c r="GS132" s="3">
        <v>0</v>
      </c>
      <c r="GT132" s="2">
        <v>0</v>
      </c>
      <c r="GU132" s="2">
        <v>0</v>
      </c>
      <c r="GV132" s="2">
        <v>0</v>
      </c>
      <c r="GW132" s="2">
        <v>0</v>
      </c>
      <c r="GX132" s="2">
        <v>0</v>
      </c>
      <c r="GY132" s="2">
        <v>0</v>
      </c>
      <c r="GZ132" s="3">
        <v>0</v>
      </c>
      <c r="HA132" s="2">
        <v>0</v>
      </c>
      <c r="HB132" s="2">
        <v>0</v>
      </c>
      <c r="HC132" s="2">
        <v>0</v>
      </c>
      <c r="HD132" s="2">
        <v>0</v>
      </c>
      <c r="HE132" s="2">
        <v>0</v>
      </c>
      <c r="HF132" s="2">
        <v>0</v>
      </c>
      <c r="HG132" s="2">
        <v>0</v>
      </c>
      <c r="HH132" s="2">
        <v>0</v>
      </c>
      <c r="HI132" s="2">
        <v>0</v>
      </c>
      <c r="HJ132" s="2">
        <v>0</v>
      </c>
      <c r="HK132" s="2">
        <v>0</v>
      </c>
      <c r="HL132" s="2">
        <v>0</v>
      </c>
      <c r="HM132" s="2">
        <v>0</v>
      </c>
      <c r="HN132" s="2">
        <v>0</v>
      </c>
      <c r="HO132" s="91">
        <v>0</v>
      </c>
      <c r="HP132" s="2">
        <v>0</v>
      </c>
      <c r="HQ132" s="2">
        <v>0</v>
      </c>
      <c r="HR132" s="2">
        <v>0</v>
      </c>
      <c r="HS132" s="2">
        <v>0</v>
      </c>
      <c r="HT132" s="2">
        <v>0</v>
      </c>
      <c r="HU132" s="3">
        <v>0</v>
      </c>
    </row>
    <row r="133" spans="1:229">
      <c r="A133" s="2">
        <f t="shared" si="238"/>
        <v>0</v>
      </c>
      <c r="B133" s="2">
        <f t="shared" si="239"/>
        <v>0</v>
      </c>
      <c r="C133" s="2">
        <f t="shared" si="240"/>
        <v>0</v>
      </c>
      <c r="D133" s="2">
        <f t="shared" si="241"/>
        <v>0</v>
      </c>
      <c r="E133" s="2">
        <f t="shared" si="242"/>
        <v>0</v>
      </c>
      <c r="F133" s="2">
        <f t="shared" si="243"/>
        <v>0</v>
      </c>
      <c r="G133" s="2">
        <f t="shared" si="258"/>
        <v>0</v>
      </c>
      <c r="H133" s="242">
        <f t="shared" si="251"/>
        <v>1</v>
      </c>
      <c r="I133" s="242">
        <f t="shared" si="252"/>
        <v>1</v>
      </c>
      <c r="J133" s="242">
        <f t="shared" si="253"/>
        <v>1</v>
      </c>
      <c r="K133" s="242">
        <f t="shared" si="254"/>
        <v>1</v>
      </c>
      <c r="L133" s="242">
        <f t="shared" si="255"/>
        <v>1</v>
      </c>
      <c r="M133" s="242">
        <f t="shared" si="256"/>
        <v>1</v>
      </c>
      <c r="N133" s="242">
        <v>1</v>
      </c>
      <c r="O133" s="100" t="s">
        <v>2064</v>
      </c>
      <c r="P133" s="179">
        <f t="shared" si="229"/>
        <v>0</v>
      </c>
      <c r="Q133" s="4" t="s">
        <v>62</v>
      </c>
      <c r="R133" s="4">
        <v>2</v>
      </c>
      <c r="S133" s="179" t="s">
        <v>62</v>
      </c>
      <c r="AA133" s="2">
        <v>0</v>
      </c>
      <c r="AB133" s="2">
        <v>0</v>
      </c>
      <c r="AC133" s="2">
        <v>1</v>
      </c>
      <c r="AD133" s="2">
        <v>1</v>
      </c>
      <c r="AE133" s="2">
        <v>1</v>
      </c>
      <c r="AF133" s="2">
        <v>0</v>
      </c>
      <c r="AG133" s="3">
        <v>0</v>
      </c>
      <c r="AH133" s="2">
        <v>0</v>
      </c>
      <c r="AI133" s="2">
        <v>0</v>
      </c>
      <c r="AJ133" s="2">
        <v>0</v>
      </c>
      <c r="AK133" s="2">
        <v>0</v>
      </c>
      <c r="AL133" s="2">
        <v>1</v>
      </c>
      <c r="AM133" s="2">
        <v>0</v>
      </c>
      <c r="AN133" s="3">
        <v>1</v>
      </c>
      <c r="AO133" s="2">
        <v>0</v>
      </c>
      <c r="AP133" s="2">
        <v>0</v>
      </c>
      <c r="AQ133" s="2">
        <v>0</v>
      </c>
      <c r="AR133" s="2">
        <v>2</v>
      </c>
      <c r="AS133" s="2">
        <v>2</v>
      </c>
      <c r="AT133" s="2">
        <v>1</v>
      </c>
      <c r="AU133" s="3">
        <v>2</v>
      </c>
      <c r="AV133" s="2">
        <v>0</v>
      </c>
      <c r="AW133" s="2">
        <v>1</v>
      </c>
      <c r="AX133" s="2">
        <v>1</v>
      </c>
      <c r="AY133" s="2">
        <v>1</v>
      </c>
      <c r="AZ133" s="2">
        <v>0</v>
      </c>
      <c r="BA133" s="2">
        <v>2</v>
      </c>
      <c r="BB133" s="3">
        <v>1</v>
      </c>
      <c r="BC133" s="2">
        <v>0</v>
      </c>
      <c r="BD133" s="2">
        <v>0</v>
      </c>
      <c r="BE133" s="2">
        <v>1</v>
      </c>
      <c r="BF133" s="2">
        <v>0</v>
      </c>
      <c r="BG133" s="2">
        <v>1</v>
      </c>
      <c r="BH133" s="2">
        <v>1.5</v>
      </c>
      <c r="BI133" s="3">
        <v>2</v>
      </c>
      <c r="BJ133" s="2">
        <v>1</v>
      </c>
      <c r="BK133" s="2">
        <v>1</v>
      </c>
      <c r="BL133" s="2">
        <v>2</v>
      </c>
      <c r="BM133" s="2">
        <v>0</v>
      </c>
      <c r="BN133" s="2">
        <v>2</v>
      </c>
      <c r="BO133" s="2">
        <v>1</v>
      </c>
      <c r="BP133" s="3">
        <v>2</v>
      </c>
      <c r="BQ133" s="2">
        <v>1</v>
      </c>
      <c r="BR133" s="2">
        <v>1</v>
      </c>
      <c r="BS133" s="2">
        <v>1</v>
      </c>
      <c r="BT133" s="2">
        <v>2</v>
      </c>
      <c r="BU133" s="2">
        <v>2</v>
      </c>
      <c r="BV133" s="2">
        <v>2</v>
      </c>
      <c r="BW133" s="3">
        <v>2</v>
      </c>
      <c r="BX133" s="2">
        <v>1</v>
      </c>
      <c r="BY133" s="2">
        <v>2</v>
      </c>
      <c r="BZ133" s="2">
        <v>1</v>
      </c>
      <c r="CA133" s="2">
        <v>0</v>
      </c>
      <c r="CB133" s="2">
        <v>1</v>
      </c>
      <c r="CC133" s="2">
        <v>2</v>
      </c>
      <c r="CD133" s="3">
        <v>2</v>
      </c>
      <c r="CE133" s="2">
        <v>1</v>
      </c>
      <c r="CF133" s="2">
        <v>1</v>
      </c>
      <c r="CG133" s="2">
        <v>1</v>
      </c>
      <c r="CH133" s="2">
        <v>2</v>
      </c>
      <c r="CI133" s="2">
        <v>2</v>
      </c>
      <c r="CJ133" s="2">
        <v>0</v>
      </c>
      <c r="CK133" s="3">
        <v>0</v>
      </c>
      <c r="CL133" s="2">
        <v>0</v>
      </c>
      <c r="CM133" s="2">
        <v>0</v>
      </c>
      <c r="CN133" s="2">
        <v>0</v>
      </c>
      <c r="CO133" s="2">
        <v>2</v>
      </c>
      <c r="CP133" s="2">
        <v>1</v>
      </c>
      <c r="CQ133" s="2">
        <v>1</v>
      </c>
      <c r="CR133" s="3">
        <v>2</v>
      </c>
      <c r="CS133" s="2">
        <v>2</v>
      </c>
      <c r="CT133" s="2">
        <v>0</v>
      </c>
      <c r="CU133" s="2">
        <v>2</v>
      </c>
      <c r="CV133" s="2">
        <v>1</v>
      </c>
      <c r="CW133" s="2">
        <v>2</v>
      </c>
      <c r="CX133" s="2">
        <v>2</v>
      </c>
      <c r="CY133" s="3">
        <v>0</v>
      </c>
      <c r="CZ133" s="2">
        <v>0</v>
      </c>
      <c r="DA133" s="2">
        <v>0</v>
      </c>
      <c r="DB133" s="2">
        <v>1</v>
      </c>
      <c r="DC133" s="2">
        <v>0</v>
      </c>
      <c r="DD133" s="2">
        <v>1</v>
      </c>
      <c r="DE133" s="2">
        <v>1</v>
      </c>
      <c r="DF133" s="3">
        <v>1</v>
      </c>
      <c r="DG133" s="2">
        <v>0</v>
      </c>
      <c r="DH133" s="2">
        <v>0</v>
      </c>
      <c r="DI133" s="2">
        <v>0</v>
      </c>
      <c r="DJ133" s="2">
        <v>1</v>
      </c>
      <c r="DK133" s="2">
        <v>1</v>
      </c>
      <c r="DL133" s="2">
        <v>0</v>
      </c>
      <c r="DM133" s="3">
        <v>2</v>
      </c>
      <c r="DN133" s="2">
        <v>1</v>
      </c>
      <c r="DO133" s="2">
        <v>1</v>
      </c>
      <c r="DP133" s="2">
        <v>2</v>
      </c>
      <c r="DQ133" s="2">
        <v>2</v>
      </c>
      <c r="DR133" s="2">
        <v>2</v>
      </c>
      <c r="DS133" s="2">
        <v>2</v>
      </c>
      <c r="DT133" s="3">
        <v>2</v>
      </c>
      <c r="DU133" s="2">
        <v>2</v>
      </c>
      <c r="DV133" s="2">
        <v>0</v>
      </c>
      <c r="DW133" s="2">
        <v>0</v>
      </c>
      <c r="DX133" s="2">
        <v>2</v>
      </c>
      <c r="DY133" s="2">
        <v>2</v>
      </c>
      <c r="DZ133" s="2">
        <v>2</v>
      </c>
      <c r="EA133" s="3">
        <v>1</v>
      </c>
      <c r="EB133" s="2">
        <v>1</v>
      </c>
      <c r="EC133" s="2">
        <v>2</v>
      </c>
      <c r="ED133" s="2">
        <v>1</v>
      </c>
      <c r="EE133" s="2">
        <v>2</v>
      </c>
      <c r="EF133" s="2">
        <v>2</v>
      </c>
      <c r="EG133" s="2">
        <v>1</v>
      </c>
      <c r="EH133" s="3">
        <v>2</v>
      </c>
      <c r="EI133" s="2">
        <v>0</v>
      </c>
      <c r="EJ133" s="2">
        <v>0</v>
      </c>
      <c r="EK133" s="2">
        <v>0</v>
      </c>
      <c r="EL133" s="2">
        <v>0</v>
      </c>
      <c r="EM133" s="2">
        <v>2</v>
      </c>
      <c r="EN133" s="2">
        <v>2</v>
      </c>
      <c r="EO133" s="3">
        <v>2</v>
      </c>
      <c r="EP133" s="2">
        <v>1</v>
      </c>
      <c r="EQ133" s="2">
        <v>2</v>
      </c>
      <c r="ER133" s="2">
        <v>2</v>
      </c>
      <c r="ES133" s="2">
        <v>0</v>
      </c>
      <c r="ET133" s="2">
        <v>2</v>
      </c>
      <c r="EU133" s="2">
        <v>2</v>
      </c>
      <c r="EV133" s="3">
        <v>2</v>
      </c>
      <c r="EW133" s="2">
        <v>0</v>
      </c>
      <c r="EX133" s="2">
        <v>0</v>
      </c>
      <c r="EY133" s="2">
        <v>2</v>
      </c>
      <c r="EZ133" s="2">
        <v>1</v>
      </c>
      <c r="FA133" s="2">
        <v>2</v>
      </c>
      <c r="FB133" s="2">
        <v>2</v>
      </c>
      <c r="FC133" s="3">
        <v>2</v>
      </c>
      <c r="FD133" s="2">
        <v>0</v>
      </c>
      <c r="FE133" s="2">
        <v>0</v>
      </c>
      <c r="FF133" s="2">
        <v>0</v>
      </c>
      <c r="FG133" s="2">
        <v>0</v>
      </c>
      <c r="FH133" s="2">
        <v>0</v>
      </c>
      <c r="FI133" s="2">
        <v>2</v>
      </c>
      <c r="FJ133" s="3">
        <v>2</v>
      </c>
      <c r="FK133" s="2">
        <v>1</v>
      </c>
      <c r="FL133" s="2">
        <v>1</v>
      </c>
      <c r="FM133" s="2">
        <v>1</v>
      </c>
      <c r="FN133" s="2">
        <v>2</v>
      </c>
      <c r="FO133" s="2">
        <v>2</v>
      </c>
      <c r="FP133" s="2">
        <v>2</v>
      </c>
      <c r="FQ133" s="3">
        <v>2</v>
      </c>
      <c r="FR133" s="2">
        <v>2</v>
      </c>
      <c r="FS133" s="2">
        <v>1</v>
      </c>
      <c r="FT133" s="2">
        <v>2</v>
      </c>
      <c r="FU133" s="2">
        <v>1</v>
      </c>
      <c r="FV133" s="2">
        <v>1</v>
      </c>
      <c r="FW133" s="2">
        <v>1</v>
      </c>
      <c r="FX133" s="3">
        <v>2</v>
      </c>
      <c r="FY133" s="2">
        <v>0</v>
      </c>
      <c r="FZ133" s="2">
        <v>1</v>
      </c>
      <c r="GA133" s="2">
        <v>2</v>
      </c>
      <c r="GB133" s="2">
        <v>1</v>
      </c>
      <c r="GC133" s="2">
        <v>1</v>
      </c>
      <c r="GD133" s="2">
        <v>1</v>
      </c>
      <c r="GE133" s="3">
        <v>2</v>
      </c>
      <c r="GF133" s="2">
        <v>1</v>
      </c>
      <c r="GG133" s="2">
        <v>1</v>
      </c>
      <c r="GH133" s="2">
        <v>2</v>
      </c>
      <c r="GI133" s="2">
        <v>2</v>
      </c>
      <c r="GJ133" s="2">
        <v>2</v>
      </c>
      <c r="GK133" s="2">
        <v>1</v>
      </c>
      <c r="GL133" s="3">
        <v>2</v>
      </c>
      <c r="GM133" s="2">
        <v>1</v>
      </c>
      <c r="GN133" s="2">
        <v>1</v>
      </c>
      <c r="GO133" s="2">
        <v>0</v>
      </c>
      <c r="GP133" s="2">
        <v>1</v>
      </c>
      <c r="GQ133" s="2">
        <v>2</v>
      </c>
      <c r="GR133" s="2">
        <v>1</v>
      </c>
      <c r="GS133" s="3">
        <v>2</v>
      </c>
      <c r="GT133" s="2">
        <v>2</v>
      </c>
      <c r="GU133" s="2">
        <v>1</v>
      </c>
      <c r="GV133" s="2">
        <v>3</v>
      </c>
      <c r="GW133" s="2">
        <v>3</v>
      </c>
      <c r="GX133" s="2">
        <v>2</v>
      </c>
      <c r="GY133" s="2">
        <v>3</v>
      </c>
      <c r="GZ133" s="3">
        <v>3</v>
      </c>
      <c r="HA133" s="2">
        <v>1</v>
      </c>
      <c r="HB133" s="2">
        <v>2</v>
      </c>
      <c r="HC133" s="2">
        <v>2</v>
      </c>
      <c r="HD133" s="2">
        <v>3</v>
      </c>
      <c r="HE133" s="2">
        <v>3</v>
      </c>
      <c r="HF133" s="2">
        <v>3</v>
      </c>
      <c r="HG133" s="2">
        <v>2</v>
      </c>
      <c r="HH133" s="2">
        <v>1</v>
      </c>
      <c r="HI133" s="2">
        <v>1</v>
      </c>
      <c r="HJ133" s="2">
        <v>1</v>
      </c>
      <c r="HK133" s="2">
        <v>2</v>
      </c>
      <c r="HL133" s="2">
        <v>3</v>
      </c>
      <c r="HM133" s="2">
        <v>1</v>
      </c>
      <c r="HN133" s="2">
        <v>3</v>
      </c>
      <c r="HO133" s="91">
        <v>1</v>
      </c>
      <c r="HP133" s="2">
        <v>2</v>
      </c>
      <c r="HQ133" s="2">
        <v>1</v>
      </c>
      <c r="HR133" s="2">
        <v>2</v>
      </c>
      <c r="HS133" s="2">
        <v>0</v>
      </c>
      <c r="HT133" s="2">
        <v>0</v>
      </c>
      <c r="HU133" s="3">
        <v>0</v>
      </c>
    </row>
    <row r="134" spans="1:229">
      <c r="A134" s="2">
        <f t="shared" si="238"/>
        <v>0</v>
      </c>
      <c r="B134" s="2">
        <f t="shared" si="239"/>
        <v>0</v>
      </c>
      <c r="C134" s="2">
        <f t="shared" si="240"/>
        <v>0</v>
      </c>
      <c r="D134" s="2">
        <f t="shared" si="241"/>
        <v>0</v>
      </c>
      <c r="E134" s="2">
        <f t="shared" si="242"/>
        <v>0</v>
      </c>
      <c r="F134" s="2">
        <f t="shared" si="243"/>
        <v>0</v>
      </c>
      <c r="G134" s="2">
        <f t="shared" si="258"/>
        <v>0</v>
      </c>
      <c r="H134" s="242">
        <f t="shared" si="251"/>
        <v>1</v>
      </c>
      <c r="I134" s="242">
        <f t="shared" si="252"/>
        <v>1</v>
      </c>
      <c r="J134" s="242">
        <f t="shared" si="253"/>
        <v>1</v>
      </c>
      <c r="K134" s="242">
        <f t="shared" si="254"/>
        <v>1</v>
      </c>
      <c r="L134" s="242">
        <f t="shared" si="255"/>
        <v>1</v>
      </c>
      <c r="M134" s="242">
        <f t="shared" si="256"/>
        <v>1</v>
      </c>
      <c r="N134" s="242">
        <v>1</v>
      </c>
      <c r="O134" s="100" t="s">
        <v>2063</v>
      </c>
      <c r="P134" s="179">
        <f t="shared" si="229"/>
        <v>0</v>
      </c>
      <c r="Q134" s="4" t="s">
        <v>62</v>
      </c>
      <c r="R134" s="4">
        <v>2</v>
      </c>
      <c r="S134" s="179" t="s">
        <v>62</v>
      </c>
      <c r="AA134" s="2">
        <v>0</v>
      </c>
      <c r="AB134" s="2">
        <v>0</v>
      </c>
      <c r="AC134" s="2">
        <v>2</v>
      </c>
      <c r="AD134" s="2">
        <v>2</v>
      </c>
      <c r="AE134" s="2">
        <v>0</v>
      </c>
      <c r="AF134" s="2">
        <v>0</v>
      </c>
      <c r="AG134" s="3">
        <v>0</v>
      </c>
      <c r="AH134" s="2">
        <v>0</v>
      </c>
      <c r="AI134" s="2">
        <v>0</v>
      </c>
      <c r="AJ134" s="2">
        <v>0</v>
      </c>
      <c r="AK134" s="2">
        <v>0</v>
      </c>
      <c r="AL134" s="2">
        <v>1</v>
      </c>
      <c r="AM134" s="2">
        <v>0</v>
      </c>
      <c r="AN134" s="3">
        <v>1</v>
      </c>
      <c r="AO134" s="2">
        <v>0</v>
      </c>
      <c r="AP134" s="2">
        <v>0</v>
      </c>
      <c r="AQ134" s="2">
        <v>0</v>
      </c>
      <c r="AR134" s="2">
        <v>0</v>
      </c>
      <c r="AS134" s="2">
        <v>2</v>
      </c>
      <c r="AT134" s="2">
        <v>2</v>
      </c>
      <c r="AU134" s="3">
        <v>1</v>
      </c>
      <c r="AV134" s="2">
        <v>1</v>
      </c>
      <c r="AW134" s="2">
        <v>0</v>
      </c>
      <c r="AX134" s="2">
        <v>2</v>
      </c>
      <c r="AY134" s="2">
        <v>1</v>
      </c>
      <c r="AZ134" s="2">
        <v>1</v>
      </c>
      <c r="BA134" s="2">
        <v>1</v>
      </c>
      <c r="BB134" s="3">
        <v>1</v>
      </c>
      <c r="BC134" s="2">
        <v>0</v>
      </c>
      <c r="BD134" s="2">
        <v>0</v>
      </c>
      <c r="BE134" s="2">
        <v>0</v>
      </c>
      <c r="BF134" s="2">
        <v>1</v>
      </c>
      <c r="BG134" s="2">
        <v>1</v>
      </c>
      <c r="BH134" s="2">
        <v>2</v>
      </c>
      <c r="BI134" s="3">
        <v>2</v>
      </c>
      <c r="BJ134" s="2">
        <v>0</v>
      </c>
      <c r="BK134" s="2">
        <v>0</v>
      </c>
      <c r="BL134" s="2">
        <v>1</v>
      </c>
      <c r="BM134" s="2">
        <v>1</v>
      </c>
      <c r="BN134" s="2">
        <v>1</v>
      </c>
      <c r="BO134" s="2">
        <v>2</v>
      </c>
      <c r="BP134" s="3">
        <v>2</v>
      </c>
      <c r="BQ134" s="2">
        <v>0</v>
      </c>
      <c r="BR134" s="2">
        <v>0</v>
      </c>
      <c r="BS134" s="2">
        <v>1</v>
      </c>
      <c r="BT134" s="2">
        <v>1</v>
      </c>
      <c r="BU134" s="2">
        <v>1</v>
      </c>
      <c r="BV134" s="2">
        <v>1</v>
      </c>
      <c r="BW134" s="3">
        <v>1</v>
      </c>
      <c r="BX134" s="2">
        <v>0</v>
      </c>
      <c r="BY134" s="2">
        <v>0</v>
      </c>
      <c r="BZ134" s="2">
        <v>0</v>
      </c>
      <c r="CA134" s="2">
        <v>0</v>
      </c>
      <c r="CB134" s="2">
        <v>0</v>
      </c>
      <c r="CC134" s="2">
        <v>0</v>
      </c>
      <c r="CD134" s="3">
        <v>1</v>
      </c>
      <c r="CE134" s="2">
        <v>0</v>
      </c>
      <c r="CF134" s="2">
        <v>0</v>
      </c>
      <c r="CG134" s="2">
        <v>1</v>
      </c>
      <c r="CH134" s="2">
        <v>1</v>
      </c>
      <c r="CI134" s="2">
        <v>1</v>
      </c>
      <c r="CJ134" s="2">
        <v>0</v>
      </c>
      <c r="CK134" s="3">
        <v>0</v>
      </c>
      <c r="CL134" s="2">
        <v>0</v>
      </c>
      <c r="CM134" s="2">
        <v>0</v>
      </c>
      <c r="CN134" s="2">
        <v>0</v>
      </c>
      <c r="CO134" s="2">
        <v>2</v>
      </c>
      <c r="CP134" s="2">
        <v>0</v>
      </c>
      <c r="CQ134" s="2">
        <v>0</v>
      </c>
      <c r="CR134" s="3">
        <v>1</v>
      </c>
      <c r="CS134" s="2">
        <v>2</v>
      </c>
      <c r="CT134" s="2">
        <v>0</v>
      </c>
      <c r="CU134" s="2">
        <v>0</v>
      </c>
      <c r="CV134" s="2">
        <v>0</v>
      </c>
      <c r="CW134" s="2">
        <v>2</v>
      </c>
      <c r="CX134" s="2">
        <v>2</v>
      </c>
      <c r="CY134" s="3">
        <v>0</v>
      </c>
      <c r="CZ134" s="2">
        <v>0</v>
      </c>
      <c r="DA134" s="2">
        <v>0</v>
      </c>
      <c r="DB134" s="2">
        <v>0</v>
      </c>
      <c r="DC134" s="2">
        <v>1</v>
      </c>
      <c r="DD134" s="2">
        <v>0</v>
      </c>
      <c r="DE134" s="2">
        <v>0</v>
      </c>
      <c r="DF134" s="3">
        <v>0</v>
      </c>
      <c r="DG134" s="2">
        <v>0</v>
      </c>
      <c r="DH134" s="2">
        <v>0</v>
      </c>
      <c r="DI134" s="2">
        <v>0</v>
      </c>
      <c r="DJ134" s="2">
        <v>0</v>
      </c>
      <c r="DK134" s="2">
        <v>2</v>
      </c>
      <c r="DL134" s="2">
        <v>1</v>
      </c>
      <c r="DM134" s="3">
        <v>2</v>
      </c>
      <c r="DN134" s="2">
        <v>1</v>
      </c>
      <c r="DO134" s="2">
        <v>1</v>
      </c>
      <c r="DP134" s="2">
        <v>1</v>
      </c>
      <c r="DQ134" s="2">
        <v>1</v>
      </c>
      <c r="DR134" s="2">
        <v>1</v>
      </c>
      <c r="DS134" s="2">
        <v>1</v>
      </c>
      <c r="DT134" s="3">
        <v>2</v>
      </c>
      <c r="DU134" s="2">
        <v>1</v>
      </c>
      <c r="DV134" s="2">
        <v>0</v>
      </c>
      <c r="DW134" s="2">
        <v>0</v>
      </c>
      <c r="DX134" s="2">
        <v>2</v>
      </c>
      <c r="DY134" s="2">
        <v>2</v>
      </c>
      <c r="DZ134" s="2">
        <v>2</v>
      </c>
      <c r="EA134" s="3">
        <v>0</v>
      </c>
      <c r="EB134" s="2">
        <v>1</v>
      </c>
      <c r="EC134" s="2">
        <v>2</v>
      </c>
      <c r="ED134" s="2">
        <v>0</v>
      </c>
      <c r="EE134" s="2">
        <v>1</v>
      </c>
      <c r="EF134" s="2">
        <v>1</v>
      </c>
      <c r="EG134" s="2">
        <v>2</v>
      </c>
      <c r="EH134" s="3">
        <v>2</v>
      </c>
      <c r="EI134" s="2">
        <v>0</v>
      </c>
      <c r="EJ134" s="2">
        <v>0</v>
      </c>
      <c r="EK134" s="2">
        <v>0</v>
      </c>
      <c r="EL134" s="2">
        <v>0</v>
      </c>
      <c r="EM134" s="2">
        <v>1</v>
      </c>
      <c r="EN134" s="2">
        <v>1</v>
      </c>
      <c r="EO134" s="3">
        <v>2</v>
      </c>
      <c r="EP134" s="2">
        <v>1</v>
      </c>
      <c r="EQ134" s="2">
        <v>1</v>
      </c>
      <c r="ER134" s="2">
        <v>1</v>
      </c>
      <c r="ES134" s="2">
        <v>0</v>
      </c>
      <c r="ET134" s="2">
        <v>2</v>
      </c>
      <c r="EU134" s="2">
        <v>2</v>
      </c>
      <c r="EV134" s="3">
        <v>2</v>
      </c>
      <c r="EW134" s="2">
        <v>0</v>
      </c>
      <c r="EX134" s="2">
        <v>0</v>
      </c>
      <c r="EY134" s="2">
        <v>1</v>
      </c>
      <c r="EZ134" s="2">
        <v>2</v>
      </c>
      <c r="FA134" s="2">
        <v>2</v>
      </c>
      <c r="FB134" s="2">
        <v>2</v>
      </c>
      <c r="FC134" s="3">
        <v>2</v>
      </c>
      <c r="FD134" s="2">
        <v>0</v>
      </c>
      <c r="FE134" s="2">
        <v>0</v>
      </c>
      <c r="FF134" s="2">
        <v>0</v>
      </c>
      <c r="FG134" s="2">
        <v>0</v>
      </c>
      <c r="FH134" s="2">
        <v>0</v>
      </c>
      <c r="FI134" s="2">
        <v>2</v>
      </c>
      <c r="FJ134" s="3">
        <v>2</v>
      </c>
      <c r="FK134" s="2">
        <v>1</v>
      </c>
      <c r="FL134" s="2">
        <v>1</v>
      </c>
      <c r="FM134" s="2">
        <v>2</v>
      </c>
      <c r="FN134" s="2">
        <v>2</v>
      </c>
      <c r="FO134" s="2">
        <v>2</v>
      </c>
      <c r="FP134" s="2">
        <v>2</v>
      </c>
      <c r="FQ134" s="3">
        <v>2</v>
      </c>
      <c r="FR134" s="2">
        <v>2</v>
      </c>
      <c r="FS134" s="2">
        <v>1</v>
      </c>
      <c r="FT134" s="2">
        <v>0</v>
      </c>
      <c r="FU134" s="2">
        <v>1</v>
      </c>
      <c r="FV134" s="2">
        <v>1</v>
      </c>
      <c r="FW134" s="2">
        <v>1</v>
      </c>
      <c r="FX134" s="3">
        <v>2</v>
      </c>
      <c r="FY134" s="2">
        <v>0</v>
      </c>
      <c r="FZ134" s="2">
        <v>1</v>
      </c>
      <c r="GA134" s="2">
        <v>2</v>
      </c>
      <c r="GB134" s="2">
        <v>1</v>
      </c>
      <c r="GC134" s="2">
        <v>2</v>
      </c>
      <c r="GD134" s="2">
        <v>1</v>
      </c>
      <c r="GE134" s="3">
        <v>2</v>
      </c>
      <c r="GF134" s="2">
        <v>0</v>
      </c>
      <c r="GG134" s="2">
        <v>1</v>
      </c>
      <c r="GH134" s="2">
        <v>2</v>
      </c>
      <c r="GI134" s="2">
        <v>2</v>
      </c>
      <c r="GJ134" s="2">
        <v>2</v>
      </c>
      <c r="GK134" s="2">
        <v>1</v>
      </c>
      <c r="GL134" s="3">
        <v>2</v>
      </c>
      <c r="GM134" s="2">
        <v>0</v>
      </c>
      <c r="GN134" s="2">
        <v>1</v>
      </c>
      <c r="GO134" s="2">
        <v>1</v>
      </c>
      <c r="GP134" s="2">
        <v>1</v>
      </c>
      <c r="GQ134" s="2">
        <v>2</v>
      </c>
      <c r="GR134" s="2">
        <v>0</v>
      </c>
      <c r="GS134" s="3">
        <v>1</v>
      </c>
      <c r="GT134" s="2">
        <v>2</v>
      </c>
      <c r="GU134" s="2">
        <v>1</v>
      </c>
      <c r="GV134" s="2">
        <v>3</v>
      </c>
      <c r="GW134" s="2">
        <v>2</v>
      </c>
      <c r="GX134" s="2">
        <v>1</v>
      </c>
      <c r="GY134" s="2">
        <v>2</v>
      </c>
      <c r="GZ134" s="3">
        <v>1</v>
      </c>
      <c r="HA134" s="2">
        <v>0</v>
      </c>
      <c r="HB134" s="2">
        <v>2</v>
      </c>
      <c r="HC134" s="2">
        <v>2</v>
      </c>
      <c r="HD134" s="2">
        <v>3</v>
      </c>
      <c r="HE134" s="2">
        <v>3</v>
      </c>
      <c r="HF134" s="2">
        <v>3</v>
      </c>
      <c r="HG134" s="2">
        <v>3</v>
      </c>
      <c r="HH134" s="2">
        <v>1</v>
      </c>
      <c r="HI134" s="2">
        <v>1</v>
      </c>
      <c r="HJ134" s="2">
        <v>2</v>
      </c>
      <c r="HK134" s="2">
        <v>2</v>
      </c>
      <c r="HL134" s="2">
        <v>3</v>
      </c>
      <c r="HM134" s="2">
        <v>2</v>
      </c>
      <c r="HN134" s="2">
        <v>2</v>
      </c>
      <c r="HO134" s="91">
        <v>2</v>
      </c>
      <c r="HP134" s="2">
        <v>1</v>
      </c>
      <c r="HQ134" s="2">
        <v>1</v>
      </c>
      <c r="HR134" s="2">
        <v>2</v>
      </c>
      <c r="HS134" s="2">
        <v>0</v>
      </c>
      <c r="HT134" s="2">
        <v>0</v>
      </c>
      <c r="HU134" s="3">
        <v>0</v>
      </c>
    </row>
    <row r="135" spans="1:229">
      <c r="A135" s="2">
        <f t="shared" si="238"/>
        <v>0</v>
      </c>
      <c r="B135" s="2">
        <f t="shared" si="239"/>
        <v>0</v>
      </c>
      <c r="C135" s="2">
        <f t="shared" si="240"/>
        <v>0</v>
      </c>
      <c r="D135" s="2">
        <f t="shared" si="241"/>
        <v>0</v>
      </c>
      <c r="E135" s="2">
        <f t="shared" si="242"/>
        <v>0</v>
      </c>
      <c r="F135" s="2">
        <f t="shared" si="243"/>
        <v>0</v>
      </c>
      <c r="G135" s="2">
        <f t="shared" si="258"/>
        <v>0</v>
      </c>
      <c r="H135" s="242">
        <f t="shared" si="251"/>
        <v>1</v>
      </c>
      <c r="I135" s="242">
        <f t="shared" si="252"/>
        <v>1</v>
      </c>
      <c r="J135" s="242">
        <f t="shared" si="253"/>
        <v>1</v>
      </c>
      <c r="K135" s="242">
        <f t="shared" si="254"/>
        <v>1</v>
      </c>
      <c r="L135" s="242">
        <f t="shared" si="255"/>
        <v>1</v>
      </c>
      <c r="M135" s="242">
        <f t="shared" si="256"/>
        <v>1</v>
      </c>
      <c r="N135" s="242">
        <v>1</v>
      </c>
      <c r="O135" s="100" t="s">
        <v>1632</v>
      </c>
      <c r="P135" s="179">
        <f t="shared" si="229"/>
        <v>0</v>
      </c>
      <c r="Q135" s="4" t="s">
        <v>62</v>
      </c>
      <c r="R135" s="4">
        <v>3</v>
      </c>
      <c r="S135" s="179" t="s">
        <v>62</v>
      </c>
      <c r="AA135" s="2">
        <v>0</v>
      </c>
      <c r="AB135" s="2">
        <v>0</v>
      </c>
      <c r="AC135" s="2">
        <v>1</v>
      </c>
      <c r="AD135" s="2">
        <v>1</v>
      </c>
      <c r="AE135" s="2">
        <v>2</v>
      </c>
      <c r="AF135" s="2">
        <v>2</v>
      </c>
      <c r="AG135" s="3">
        <v>2</v>
      </c>
      <c r="AH135" s="2">
        <v>0</v>
      </c>
      <c r="AI135" s="2">
        <v>0</v>
      </c>
      <c r="AJ135" s="2">
        <v>0</v>
      </c>
      <c r="AK135" s="2">
        <v>0</v>
      </c>
      <c r="AL135" s="2">
        <v>2</v>
      </c>
      <c r="AM135" s="2">
        <v>2</v>
      </c>
      <c r="AN135" s="3">
        <v>1</v>
      </c>
      <c r="AO135" s="2">
        <v>0</v>
      </c>
      <c r="AP135" s="2">
        <v>0</v>
      </c>
      <c r="AQ135" s="2">
        <v>0</v>
      </c>
      <c r="AR135" s="2">
        <v>2</v>
      </c>
      <c r="AS135" s="2">
        <v>3</v>
      </c>
      <c r="AT135" s="2">
        <v>2</v>
      </c>
      <c r="AU135" s="3">
        <v>2</v>
      </c>
      <c r="AV135" s="2">
        <v>2</v>
      </c>
      <c r="AW135" s="2">
        <v>1</v>
      </c>
      <c r="AX135" s="2">
        <v>3</v>
      </c>
      <c r="AY135" s="2">
        <v>2</v>
      </c>
      <c r="AZ135" s="2">
        <v>2</v>
      </c>
      <c r="BA135" s="2">
        <v>2</v>
      </c>
      <c r="BB135" s="3">
        <v>2</v>
      </c>
      <c r="BC135" s="2">
        <v>0</v>
      </c>
      <c r="BD135" s="2">
        <v>0</v>
      </c>
      <c r="BE135" s="2">
        <v>0</v>
      </c>
      <c r="BF135" s="2">
        <v>3</v>
      </c>
      <c r="BG135" s="2">
        <v>2</v>
      </c>
      <c r="BH135" s="2">
        <v>2</v>
      </c>
      <c r="BI135" s="3">
        <v>2</v>
      </c>
      <c r="BJ135" s="2">
        <v>2</v>
      </c>
      <c r="BK135" s="2">
        <v>2</v>
      </c>
      <c r="BL135" s="2">
        <v>2</v>
      </c>
      <c r="BM135" s="2">
        <v>2</v>
      </c>
      <c r="BN135" s="2">
        <v>2</v>
      </c>
      <c r="BO135" s="2">
        <v>1</v>
      </c>
      <c r="BP135" s="3">
        <v>3</v>
      </c>
      <c r="BQ135" s="2">
        <v>2</v>
      </c>
      <c r="BR135" s="2">
        <v>2</v>
      </c>
      <c r="BS135" s="2">
        <v>2</v>
      </c>
      <c r="BT135" s="2">
        <v>2</v>
      </c>
      <c r="BU135" s="2">
        <v>2</v>
      </c>
      <c r="BV135" s="2">
        <v>2</v>
      </c>
      <c r="BW135" s="3">
        <v>1</v>
      </c>
      <c r="BX135" s="2">
        <v>2</v>
      </c>
      <c r="BY135" s="2">
        <v>2</v>
      </c>
      <c r="BZ135" s="2">
        <v>2</v>
      </c>
      <c r="CA135" s="2">
        <v>2</v>
      </c>
      <c r="CB135" s="2">
        <v>2</v>
      </c>
      <c r="CC135" s="2">
        <v>2</v>
      </c>
      <c r="CD135" s="3">
        <v>2</v>
      </c>
      <c r="CE135" s="2">
        <v>1</v>
      </c>
      <c r="CF135" s="2">
        <v>0</v>
      </c>
      <c r="CG135" s="2">
        <v>0</v>
      </c>
      <c r="CH135" s="2">
        <v>1</v>
      </c>
      <c r="CI135" s="2">
        <v>0</v>
      </c>
      <c r="CJ135" s="2">
        <v>0</v>
      </c>
      <c r="CK135" s="3">
        <v>0</v>
      </c>
      <c r="CL135" s="2">
        <v>0</v>
      </c>
      <c r="CM135" s="2">
        <v>0</v>
      </c>
      <c r="CN135" s="2">
        <v>0</v>
      </c>
      <c r="CO135" s="2">
        <v>2</v>
      </c>
      <c r="CP135" s="2">
        <v>1</v>
      </c>
      <c r="CQ135" s="2">
        <v>2</v>
      </c>
      <c r="CR135" s="3">
        <v>0</v>
      </c>
      <c r="CS135" s="2">
        <v>1</v>
      </c>
      <c r="CT135" s="2">
        <v>1</v>
      </c>
      <c r="CU135" s="2">
        <v>0</v>
      </c>
      <c r="CV135" s="2">
        <v>0</v>
      </c>
      <c r="CW135" s="2">
        <v>0</v>
      </c>
      <c r="CX135" s="2">
        <v>0</v>
      </c>
      <c r="CY135" s="3">
        <v>0</v>
      </c>
      <c r="CZ135" s="2">
        <v>0</v>
      </c>
      <c r="DA135" s="2">
        <v>0</v>
      </c>
      <c r="DB135" s="2">
        <v>2</v>
      </c>
      <c r="DC135" s="2">
        <v>0</v>
      </c>
      <c r="DD135" s="2">
        <v>1</v>
      </c>
      <c r="DE135" s="2">
        <v>1</v>
      </c>
      <c r="DF135" s="3">
        <v>1</v>
      </c>
      <c r="DG135" s="2">
        <v>0</v>
      </c>
      <c r="DH135" s="2">
        <v>0</v>
      </c>
      <c r="DI135" s="2">
        <v>0</v>
      </c>
      <c r="DJ135" s="2">
        <v>2</v>
      </c>
      <c r="DK135" s="2">
        <v>2</v>
      </c>
      <c r="DL135" s="2">
        <v>1</v>
      </c>
      <c r="DM135" s="3">
        <v>2</v>
      </c>
      <c r="DN135" s="2">
        <v>1</v>
      </c>
      <c r="DO135" s="2">
        <v>2</v>
      </c>
      <c r="DP135" s="2">
        <v>2</v>
      </c>
      <c r="DQ135" s="2">
        <v>1</v>
      </c>
      <c r="DR135" s="2">
        <v>2</v>
      </c>
      <c r="DS135" s="2">
        <v>2</v>
      </c>
      <c r="DT135" s="3">
        <v>2</v>
      </c>
      <c r="DU135" s="2">
        <v>2</v>
      </c>
      <c r="DV135" s="2">
        <v>0</v>
      </c>
      <c r="DW135" s="2">
        <v>0</v>
      </c>
      <c r="DX135" s="2">
        <v>2</v>
      </c>
      <c r="DY135" s="2">
        <v>2</v>
      </c>
      <c r="DZ135" s="2">
        <v>2</v>
      </c>
      <c r="EA135" s="3">
        <v>1</v>
      </c>
      <c r="EB135" s="2">
        <v>1</v>
      </c>
      <c r="EC135" s="2">
        <v>2</v>
      </c>
      <c r="ED135" s="2">
        <v>2</v>
      </c>
      <c r="EE135" s="2">
        <v>2</v>
      </c>
      <c r="EF135" s="2">
        <v>1</v>
      </c>
      <c r="EG135" s="2">
        <v>1</v>
      </c>
      <c r="EH135" s="3">
        <v>2</v>
      </c>
      <c r="EI135" s="2">
        <v>0</v>
      </c>
      <c r="EJ135" s="2">
        <v>0</v>
      </c>
      <c r="EK135" s="2">
        <v>0</v>
      </c>
      <c r="EL135" s="2">
        <v>0</v>
      </c>
      <c r="EM135" s="2">
        <v>2</v>
      </c>
      <c r="EN135" s="2">
        <v>2</v>
      </c>
      <c r="EO135" s="3">
        <v>2</v>
      </c>
      <c r="EP135" s="2">
        <v>10</v>
      </c>
      <c r="EQ135" s="2">
        <v>10</v>
      </c>
      <c r="ER135" s="2">
        <v>1</v>
      </c>
      <c r="ES135" s="2">
        <v>0</v>
      </c>
      <c r="ET135" s="2">
        <v>2</v>
      </c>
      <c r="EU135" s="2">
        <v>2</v>
      </c>
      <c r="EV135" s="3">
        <v>2</v>
      </c>
      <c r="EW135" s="2">
        <v>0</v>
      </c>
      <c r="EX135" s="2">
        <v>0</v>
      </c>
      <c r="EY135" s="2">
        <v>2</v>
      </c>
      <c r="EZ135" s="2">
        <v>2</v>
      </c>
      <c r="FA135" s="2">
        <v>2</v>
      </c>
      <c r="FB135" s="2">
        <v>2</v>
      </c>
      <c r="FC135" s="3">
        <v>2</v>
      </c>
      <c r="FD135" s="2">
        <v>0</v>
      </c>
      <c r="FE135" s="2">
        <v>0</v>
      </c>
      <c r="FF135" s="2">
        <v>0</v>
      </c>
      <c r="FG135" s="2">
        <v>0</v>
      </c>
      <c r="FH135" s="2">
        <v>0</v>
      </c>
      <c r="FI135" s="2">
        <v>2</v>
      </c>
      <c r="FJ135" s="3">
        <v>2</v>
      </c>
      <c r="FK135" s="2">
        <v>2</v>
      </c>
      <c r="FL135" s="2">
        <v>2</v>
      </c>
      <c r="FM135" s="2">
        <v>2</v>
      </c>
      <c r="FN135" s="2">
        <v>2</v>
      </c>
      <c r="FO135" s="2">
        <v>2</v>
      </c>
      <c r="FP135" s="2">
        <v>2</v>
      </c>
      <c r="FQ135" s="3">
        <v>2</v>
      </c>
      <c r="FR135" s="2">
        <v>2</v>
      </c>
      <c r="FS135" s="2">
        <v>2</v>
      </c>
      <c r="FT135" s="2">
        <v>2</v>
      </c>
      <c r="FU135" s="2">
        <v>2</v>
      </c>
      <c r="FV135" s="2">
        <v>2</v>
      </c>
      <c r="FW135" s="2">
        <v>2</v>
      </c>
      <c r="FX135" s="3">
        <v>2</v>
      </c>
      <c r="FY135" s="2">
        <v>1</v>
      </c>
      <c r="FZ135" s="2">
        <v>2</v>
      </c>
      <c r="GA135" s="2">
        <v>2</v>
      </c>
      <c r="GB135" s="2">
        <v>2</v>
      </c>
      <c r="GC135" s="2">
        <v>1</v>
      </c>
      <c r="GD135" s="2">
        <v>0</v>
      </c>
      <c r="GE135" s="3">
        <v>2</v>
      </c>
      <c r="GF135" s="2">
        <v>2</v>
      </c>
      <c r="GG135" s="2">
        <v>2</v>
      </c>
      <c r="GH135" s="2">
        <v>2</v>
      </c>
      <c r="GI135" s="2">
        <v>2</v>
      </c>
      <c r="GJ135" s="2">
        <v>2</v>
      </c>
      <c r="GK135" s="2">
        <v>2</v>
      </c>
      <c r="GL135" s="3">
        <v>2</v>
      </c>
      <c r="GM135" s="2">
        <v>3</v>
      </c>
      <c r="GN135" s="2">
        <v>4</v>
      </c>
      <c r="GO135" s="2">
        <v>3</v>
      </c>
      <c r="GP135" s="2">
        <v>2</v>
      </c>
      <c r="GQ135" s="2">
        <v>2</v>
      </c>
      <c r="GR135" s="2">
        <v>1</v>
      </c>
      <c r="GS135" s="3">
        <v>1</v>
      </c>
      <c r="GT135" s="2">
        <v>4</v>
      </c>
      <c r="GU135" s="2">
        <v>4</v>
      </c>
      <c r="GV135" s="2">
        <v>5</v>
      </c>
      <c r="GW135" s="2">
        <v>5</v>
      </c>
      <c r="GX135" s="2">
        <v>3</v>
      </c>
      <c r="GY135" s="2">
        <v>4</v>
      </c>
      <c r="GZ135" s="3">
        <v>5</v>
      </c>
      <c r="HA135" s="2">
        <v>5</v>
      </c>
      <c r="HB135" s="2">
        <v>4</v>
      </c>
      <c r="HC135" s="2">
        <v>4</v>
      </c>
      <c r="HD135" s="2">
        <v>4</v>
      </c>
      <c r="HE135" s="2">
        <v>4</v>
      </c>
      <c r="HF135" s="2">
        <v>5</v>
      </c>
      <c r="HG135" s="2">
        <v>4</v>
      </c>
      <c r="HH135" s="2">
        <v>5</v>
      </c>
      <c r="HI135" s="2">
        <v>5</v>
      </c>
      <c r="HJ135" s="2">
        <v>4</v>
      </c>
      <c r="HK135" s="2">
        <v>5</v>
      </c>
      <c r="HL135" s="2">
        <v>4</v>
      </c>
      <c r="HM135" s="2">
        <v>4</v>
      </c>
      <c r="HN135" s="2">
        <v>4</v>
      </c>
      <c r="HO135" s="91">
        <v>5</v>
      </c>
      <c r="HP135" s="2">
        <v>4</v>
      </c>
      <c r="HQ135" s="2">
        <v>4</v>
      </c>
      <c r="HR135" s="2">
        <v>4</v>
      </c>
      <c r="HS135" s="2">
        <v>7</v>
      </c>
      <c r="HT135" s="2">
        <v>6</v>
      </c>
      <c r="HU135" s="3">
        <v>7</v>
      </c>
    </row>
    <row r="136" spans="1:229" s="239" customFormat="1" ht="16.5" thickBot="1">
      <c r="A136" s="239">
        <f t="shared" si="238"/>
        <v>0</v>
      </c>
      <c r="B136" s="239">
        <f t="shared" si="239"/>
        <v>0</v>
      </c>
      <c r="C136" s="239">
        <f t="shared" si="240"/>
        <v>0</v>
      </c>
      <c r="D136" s="239">
        <f t="shared" si="241"/>
        <v>0</v>
      </c>
      <c r="E136" s="239">
        <f t="shared" si="242"/>
        <v>0</v>
      </c>
      <c r="F136" s="239">
        <f t="shared" si="243"/>
        <v>0</v>
      </c>
      <c r="G136" s="239">
        <f t="shared" si="258"/>
        <v>0</v>
      </c>
      <c r="H136" s="243">
        <f t="shared" si="251"/>
        <v>1</v>
      </c>
      <c r="I136" s="243">
        <f t="shared" si="252"/>
        <v>1</v>
      </c>
      <c r="J136" s="243">
        <f t="shared" si="253"/>
        <v>1</v>
      </c>
      <c r="K136" s="243">
        <f t="shared" si="254"/>
        <v>1</v>
      </c>
      <c r="L136" s="243">
        <f t="shared" si="255"/>
        <v>1</v>
      </c>
      <c r="M136" s="243">
        <f t="shared" si="256"/>
        <v>1</v>
      </c>
      <c r="N136" s="243">
        <v>1</v>
      </c>
      <c r="O136" s="288" t="s">
        <v>2062</v>
      </c>
      <c r="P136" s="244">
        <f t="shared" si="229"/>
        <v>0</v>
      </c>
      <c r="Q136" s="245" t="s">
        <v>62</v>
      </c>
      <c r="R136" s="245">
        <v>3</v>
      </c>
      <c r="S136" s="244" t="s">
        <v>62</v>
      </c>
      <c r="Z136" s="238"/>
      <c r="AA136" s="239">
        <v>0</v>
      </c>
      <c r="AB136" s="239">
        <v>0</v>
      </c>
      <c r="AC136" s="239">
        <v>1</v>
      </c>
      <c r="AD136" s="239">
        <v>1</v>
      </c>
      <c r="AE136" s="239">
        <v>1</v>
      </c>
      <c r="AF136" s="239">
        <v>1</v>
      </c>
      <c r="AG136" s="238">
        <v>1</v>
      </c>
      <c r="AH136" s="239">
        <v>0</v>
      </c>
      <c r="AI136" s="239">
        <v>0</v>
      </c>
      <c r="AJ136" s="239">
        <v>0</v>
      </c>
      <c r="AK136" s="239">
        <v>0</v>
      </c>
      <c r="AL136" s="239">
        <v>2</v>
      </c>
      <c r="AM136" s="239">
        <v>2</v>
      </c>
      <c r="AN136" s="238">
        <v>2</v>
      </c>
      <c r="AO136" s="239">
        <v>0</v>
      </c>
      <c r="AP136" s="239">
        <v>0</v>
      </c>
      <c r="AQ136" s="239">
        <v>0</v>
      </c>
      <c r="AR136" s="239">
        <v>3</v>
      </c>
      <c r="AS136" s="239">
        <v>3</v>
      </c>
      <c r="AT136" s="239">
        <v>1</v>
      </c>
      <c r="AU136" s="238">
        <v>3</v>
      </c>
      <c r="AV136" s="239">
        <v>1</v>
      </c>
      <c r="AW136" s="239">
        <v>1</v>
      </c>
      <c r="AX136" s="239">
        <v>2</v>
      </c>
      <c r="AY136" s="239">
        <v>2</v>
      </c>
      <c r="AZ136" s="239">
        <v>1</v>
      </c>
      <c r="BA136" s="239">
        <v>2</v>
      </c>
      <c r="BB136" s="238">
        <v>1</v>
      </c>
      <c r="BC136" s="239">
        <v>0</v>
      </c>
      <c r="BD136" s="239">
        <v>0</v>
      </c>
      <c r="BE136" s="239">
        <v>0</v>
      </c>
      <c r="BF136" s="239">
        <v>1</v>
      </c>
      <c r="BG136" s="239">
        <v>2</v>
      </c>
      <c r="BH136" s="239">
        <v>3</v>
      </c>
      <c r="BI136" s="238">
        <v>3</v>
      </c>
      <c r="BJ136" s="239">
        <v>1</v>
      </c>
      <c r="BK136" s="239">
        <v>2</v>
      </c>
      <c r="BL136" s="239">
        <v>1</v>
      </c>
      <c r="BM136" s="239">
        <v>1</v>
      </c>
      <c r="BN136" s="239">
        <v>2</v>
      </c>
      <c r="BO136" s="239">
        <v>2</v>
      </c>
      <c r="BP136" s="238">
        <v>3</v>
      </c>
      <c r="BQ136" s="239">
        <v>1</v>
      </c>
      <c r="BR136" s="239">
        <v>1</v>
      </c>
      <c r="BS136" s="239">
        <v>1</v>
      </c>
      <c r="BT136" s="239">
        <v>1</v>
      </c>
      <c r="BU136" s="239">
        <v>2</v>
      </c>
      <c r="BV136" s="239">
        <v>2</v>
      </c>
      <c r="BW136" s="238">
        <v>2</v>
      </c>
      <c r="BX136" s="239">
        <v>2</v>
      </c>
      <c r="BY136" s="239">
        <v>2</v>
      </c>
      <c r="BZ136" s="239">
        <v>2</v>
      </c>
      <c r="CA136" s="239">
        <v>1</v>
      </c>
      <c r="CB136" s="239">
        <v>1</v>
      </c>
      <c r="CC136" s="239">
        <v>2</v>
      </c>
      <c r="CD136" s="238">
        <v>2</v>
      </c>
      <c r="CE136" s="239">
        <v>2</v>
      </c>
      <c r="CF136" s="239">
        <v>1</v>
      </c>
      <c r="CG136" s="239">
        <v>1</v>
      </c>
      <c r="CH136" s="239">
        <v>2</v>
      </c>
      <c r="CI136" s="239">
        <v>1</v>
      </c>
      <c r="CJ136" s="239">
        <v>0</v>
      </c>
      <c r="CK136" s="238">
        <v>0</v>
      </c>
      <c r="CL136" s="239">
        <v>0</v>
      </c>
      <c r="CM136" s="239">
        <v>0</v>
      </c>
      <c r="CN136" s="239">
        <v>0</v>
      </c>
      <c r="CO136" s="239">
        <v>2</v>
      </c>
      <c r="CP136" s="239">
        <v>0</v>
      </c>
      <c r="CQ136" s="239">
        <v>0</v>
      </c>
      <c r="CR136" s="238">
        <v>2</v>
      </c>
      <c r="CS136" s="239">
        <v>2</v>
      </c>
      <c r="CT136" s="239">
        <v>1</v>
      </c>
      <c r="CU136" s="239">
        <v>0</v>
      </c>
      <c r="CV136" s="239">
        <v>0</v>
      </c>
      <c r="CW136" s="239">
        <v>2</v>
      </c>
      <c r="CX136" s="239">
        <v>2</v>
      </c>
      <c r="CY136" s="238">
        <v>0</v>
      </c>
      <c r="CZ136" s="239">
        <v>0</v>
      </c>
      <c r="DA136" s="239">
        <v>0</v>
      </c>
      <c r="DB136" s="239">
        <v>1</v>
      </c>
      <c r="DC136" s="239">
        <v>0</v>
      </c>
      <c r="DD136" s="239">
        <v>2</v>
      </c>
      <c r="DE136" s="239">
        <v>2</v>
      </c>
      <c r="DF136" s="238">
        <v>2</v>
      </c>
      <c r="DG136" s="239">
        <v>0</v>
      </c>
      <c r="DH136" s="239">
        <v>0</v>
      </c>
      <c r="DI136" s="239">
        <v>0</v>
      </c>
      <c r="DJ136" s="239">
        <v>1</v>
      </c>
      <c r="DK136" s="239">
        <v>2</v>
      </c>
      <c r="DL136" s="239">
        <v>1</v>
      </c>
      <c r="DM136" s="238">
        <v>2</v>
      </c>
      <c r="DN136" s="239">
        <v>1</v>
      </c>
      <c r="DO136" s="239">
        <v>1</v>
      </c>
      <c r="DP136" s="239">
        <v>2</v>
      </c>
      <c r="DQ136" s="239">
        <v>2</v>
      </c>
      <c r="DR136" s="239">
        <v>1</v>
      </c>
      <c r="DS136" s="239">
        <v>2</v>
      </c>
      <c r="DT136" s="238">
        <v>2</v>
      </c>
      <c r="DU136" s="239">
        <v>2</v>
      </c>
      <c r="DV136" s="239">
        <v>0</v>
      </c>
      <c r="DW136" s="239">
        <v>0</v>
      </c>
      <c r="DX136" s="239">
        <v>2</v>
      </c>
      <c r="DY136" s="239">
        <v>2</v>
      </c>
      <c r="DZ136" s="239">
        <v>2</v>
      </c>
      <c r="EA136" s="238">
        <v>0</v>
      </c>
      <c r="EB136" s="239">
        <v>2</v>
      </c>
      <c r="EC136" s="239">
        <v>2</v>
      </c>
      <c r="ED136" s="239">
        <v>1</v>
      </c>
      <c r="EE136" s="239">
        <v>1</v>
      </c>
      <c r="EF136" s="239">
        <v>1</v>
      </c>
      <c r="EG136" s="239">
        <v>2</v>
      </c>
      <c r="EH136" s="238">
        <v>2</v>
      </c>
      <c r="EI136" s="239">
        <v>0</v>
      </c>
      <c r="EJ136" s="239">
        <v>0</v>
      </c>
      <c r="EK136" s="239">
        <v>0</v>
      </c>
      <c r="EL136" s="239">
        <v>0</v>
      </c>
      <c r="EM136" s="239">
        <v>2</v>
      </c>
      <c r="EN136" s="239">
        <v>2</v>
      </c>
      <c r="EO136" s="238">
        <v>2</v>
      </c>
      <c r="EP136" s="239">
        <v>2</v>
      </c>
      <c r="EQ136" s="239">
        <v>2</v>
      </c>
      <c r="ER136" s="239">
        <v>1</v>
      </c>
      <c r="ES136" s="239">
        <v>0</v>
      </c>
      <c r="ET136" s="239">
        <v>2</v>
      </c>
      <c r="EU136" s="239">
        <v>2</v>
      </c>
      <c r="EV136" s="238">
        <v>2</v>
      </c>
      <c r="EW136" s="239">
        <v>0</v>
      </c>
      <c r="EX136" s="239">
        <v>0</v>
      </c>
      <c r="EY136" s="239">
        <v>2</v>
      </c>
      <c r="EZ136" s="239">
        <v>1</v>
      </c>
      <c r="FA136" s="239">
        <v>2</v>
      </c>
      <c r="FB136" s="239">
        <v>2</v>
      </c>
      <c r="FC136" s="238">
        <v>2</v>
      </c>
      <c r="FD136" s="239">
        <v>0</v>
      </c>
      <c r="FE136" s="239">
        <v>0</v>
      </c>
      <c r="FF136" s="239">
        <v>0</v>
      </c>
      <c r="FG136" s="239">
        <v>0</v>
      </c>
      <c r="FH136" s="239">
        <v>0</v>
      </c>
      <c r="FI136" s="239">
        <v>2</v>
      </c>
      <c r="FJ136" s="238">
        <v>2</v>
      </c>
      <c r="FK136" s="239">
        <v>2</v>
      </c>
      <c r="FL136" s="239">
        <v>2</v>
      </c>
      <c r="FM136" s="239">
        <v>2</v>
      </c>
      <c r="FN136" s="239">
        <v>2</v>
      </c>
      <c r="FO136" s="239">
        <v>2</v>
      </c>
      <c r="FP136" s="239">
        <v>2</v>
      </c>
      <c r="FQ136" s="238">
        <v>2</v>
      </c>
      <c r="FR136" s="239">
        <v>2</v>
      </c>
      <c r="FS136" s="239">
        <v>2</v>
      </c>
      <c r="FT136" s="239">
        <v>2</v>
      </c>
      <c r="FU136" s="239">
        <v>2</v>
      </c>
      <c r="FV136" s="239">
        <v>2</v>
      </c>
      <c r="FW136" s="239">
        <v>2</v>
      </c>
      <c r="FX136" s="238">
        <v>2</v>
      </c>
      <c r="FY136" s="239">
        <v>1</v>
      </c>
      <c r="FZ136" s="239">
        <v>2</v>
      </c>
      <c r="GA136" s="239">
        <v>2</v>
      </c>
      <c r="GB136" s="239">
        <v>2</v>
      </c>
      <c r="GC136" s="239">
        <v>1</v>
      </c>
      <c r="GD136" s="239">
        <v>0</v>
      </c>
      <c r="GE136" s="238">
        <v>2</v>
      </c>
      <c r="GF136" s="239">
        <v>2</v>
      </c>
      <c r="GG136" s="239">
        <v>1</v>
      </c>
      <c r="GH136" s="239">
        <v>2</v>
      </c>
      <c r="GI136" s="239">
        <v>2</v>
      </c>
      <c r="GJ136" s="239">
        <v>2</v>
      </c>
      <c r="GK136" s="239">
        <v>2</v>
      </c>
      <c r="GL136" s="238">
        <v>2</v>
      </c>
      <c r="GM136" s="239">
        <v>1</v>
      </c>
      <c r="GN136" s="239">
        <v>1</v>
      </c>
      <c r="GO136" s="239">
        <v>1</v>
      </c>
      <c r="GP136" s="239">
        <v>2</v>
      </c>
      <c r="GQ136" s="239">
        <v>2</v>
      </c>
      <c r="GR136" s="239">
        <v>1</v>
      </c>
      <c r="GS136" s="238">
        <v>2</v>
      </c>
      <c r="GT136" s="239">
        <v>4</v>
      </c>
      <c r="GU136" s="239">
        <v>3</v>
      </c>
      <c r="GV136" s="239">
        <v>5</v>
      </c>
      <c r="GW136" s="239">
        <v>5</v>
      </c>
      <c r="GX136" s="239">
        <v>3</v>
      </c>
      <c r="GY136" s="239">
        <v>5</v>
      </c>
      <c r="GZ136" s="238">
        <v>5</v>
      </c>
      <c r="HA136" s="239">
        <v>3</v>
      </c>
      <c r="HB136" s="239">
        <v>4</v>
      </c>
      <c r="HC136" s="239">
        <v>4</v>
      </c>
      <c r="HD136" s="239">
        <v>5</v>
      </c>
      <c r="HE136" s="239">
        <v>5</v>
      </c>
      <c r="HF136" s="239">
        <v>4</v>
      </c>
      <c r="HG136" s="239">
        <v>5</v>
      </c>
      <c r="HH136" s="239">
        <v>3</v>
      </c>
      <c r="HI136" s="239">
        <v>3</v>
      </c>
      <c r="HJ136" s="239">
        <v>3</v>
      </c>
      <c r="HK136" s="239">
        <v>3</v>
      </c>
      <c r="HL136" s="239">
        <v>5</v>
      </c>
      <c r="HM136" s="239">
        <v>2</v>
      </c>
      <c r="HN136" s="239">
        <v>5</v>
      </c>
      <c r="HO136" s="246">
        <v>3</v>
      </c>
      <c r="HP136" s="239">
        <v>3</v>
      </c>
      <c r="HQ136" s="239">
        <v>2</v>
      </c>
      <c r="HR136" s="239">
        <v>3</v>
      </c>
      <c r="HS136" s="239">
        <v>4</v>
      </c>
      <c r="HT136" s="239">
        <v>9</v>
      </c>
      <c r="HU136" s="238">
        <v>8</v>
      </c>
    </row>
    <row r="137" spans="1:229">
      <c r="H137" s="242"/>
      <c r="I137" s="242"/>
      <c r="J137" s="242"/>
      <c r="K137" s="242"/>
      <c r="L137" s="242"/>
      <c r="M137" s="242"/>
    </row>
    <row r="138" spans="1:229">
      <c r="H138" s="242"/>
      <c r="I138" s="242"/>
      <c r="J138" s="242"/>
      <c r="K138" s="242"/>
      <c r="L138" s="242"/>
      <c r="M138" s="242"/>
    </row>
    <row r="139" spans="1:229">
      <c r="H139" s="242"/>
      <c r="I139" s="242"/>
      <c r="J139" s="242"/>
      <c r="K139" s="242"/>
      <c r="L139" s="242"/>
      <c r="M139" s="242"/>
    </row>
    <row r="140" spans="1:229">
      <c r="H140" s="242"/>
      <c r="I140" s="242"/>
      <c r="J140" s="242"/>
      <c r="K140" s="242"/>
      <c r="L140" s="242"/>
      <c r="M140" s="242"/>
    </row>
    <row r="141" spans="1:229">
      <c r="H141" s="242"/>
      <c r="I141" s="242"/>
      <c r="J141" s="242"/>
      <c r="K141" s="242"/>
      <c r="L141" s="242"/>
      <c r="M141" s="242"/>
    </row>
    <row r="142" spans="1:229">
      <c r="H142" s="242"/>
      <c r="I142" s="242"/>
      <c r="J142" s="242"/>
      <c r="K142" s="242"/>
      <c r="L142" s="242"/>
      <c r="M142" s="242"/>
    </row>
    <row r="143" spans="1:229">
      <c r="H143" s="242"/>
      <c r="I143" s="242"/>
      <c r="J143" s="242"/>
      <c r="K143" s="242"/>
      <c r="L143" s="242"/>
      <c r="M143" s="242"/>
    </row>
    <row r="144" spans="1:229">
      <c r="H144" s="242"/>
      <c r="I144" s="242"/>
      <c r="J144" s="242"/>
      <c r="K144" s="242"/>
      <c r="L144" s="242"/>
      <c r="M144" s="242"/>
    </row>
    <row r="145" spans="1:229">
      <c r="H145" s="242"/>
      <c r="I145" s="242"/>
      <c r="J145" s="242"/>
      <c r="K145" s="242"/>
      <c r="L145" s="242"/>
      <c r="M145" s="242"/>
      <c r="O145" s="248"/>
    </row>
    <row r="146" spans="1:229">
      <c r="H146" s="242"/>
      <c r="I146" s="242"/>
      <c r="J146" s="242"/>
      <c r="K146" s="242"/>
      <c r="L146" s="242"/>
      <c r="M146" s="242"/>
      <c r="O146" s="248"/>
    </row>
    <row r="147" spans="1:229">
      <c r="H147" s="242"/>
      <c r="I147" s="242"/>
      <c r="J147" s="242"/>
      <c r="K147" s="242"/>
      <c r="L147" s="242"/>
      <c r="M147" s="242"/>
      <c r="O147" s="248"/>
    </row>
    <row r="148" spans="1:229">
      <c r="H148" s="242"/>
      <c r="I148" s="242"/>
      <c r="J148" s="242"/>
      <c r="K148" s="242"/>
      <c r="L148" s="242"/>
      <c r="M148" s="242"/>
      <c r="O148" s="325" t="s">
        <v>9155</v>
      </c>
    </row>
    <row r="149" spans="1:229">
      <c r="A149" s="2">
        <f t="shared" ref="A149:A166" si="259">T149*N149</f>
        <v>0</v>
      </c>
      <c r="B149" s="2">
        <f t="shared" ref="B149:B166" si="260">U149*N149</f>
        <v>0</v>
      </c>
      <c r="C149" s="2">
        <f t="shared" ref="C149:C166" si="261">V149*N149</f>
        <v>0</v>
      </c>
      <c r="D149" s="2">
        <f t="shared" ref="D149:D166" si="262">W149*N149</f>
        <v>0</v>
      </c>
      <c r="E149" s="2">
        <f t="shared" ref="E149:E166" si="263">X149*N149</f>
        <v>0</v>
      </c>
      <c r="F149" s="2">
        <f t="shared" ref="F149:F166" si="264">Y149*N149</f>
        <v>0</v>
      </c>
      <c r="G149" s="2">
        <f t="shared" ref="G149:G166" si="265">Z149*N149</f>
        <v>0</v>
      </c>
      <c r="H149" s="242">
        <f t="shared" ref="H149:H166" si="266">N149</f>
        <v>25</v>
      </c>
      <c r="I149" s="242">
        <f t="shared" ref="I149:I166" si="267">N149</f>
        <v>25</v>
      </c>
      <c r="J149" s="242">
        <f t="shared" ref="J149:J166" si="268">N149</f>
        <v>25</v>
      </c>
      <c r="K149" s="242">
        <f t="shared" ref="K149:K166" si="269">N149</f>
        <v>25</v>
      </c>
      <c r="L149" s="242">
        <f t="shared" ref="L149:L166" si="270">N149</f>
        <v>25</v>
      </c>
      <c r="M149" s="242">
        <f t="shared" ref="M149:M166" si="271">N149</f>
        <v>25</v>
      </c>
      <c r="N149" s="242">
        <v>25</v>
      </c>
      <c r="O149" s="100" t="s">
        <v>3524</v>
      </c>
      <c r="P149" s="179">
        <f t="shared" ref="P149:P157" si="272">(SUM(T149:Z149))*N149</f>
        <v>0</v>
      </c>
      <c r="R149" s="4">
        <v>0</v>
      </c>
      <c r="U149" s="250"/>
      <c r="V149" s="250"/>
      <c r="W149" s="251"/>
      <c r="X149" s="251"/>
      <c r="Y149" s="251"/>
      <c r="AB149" s="250"/>
      <c r="AC149" s="250"/>
      <c r="AD149" s="251"/>
      <c r="AE149" s="251"/>
      <c r="AF149" s="251"/>
      <c r="AI149" s="250"/>
      <c r="AJ149" s="250"/>
      <c r="AK149" s="251"/>
      <c r="AL149" s="251"/>
      <c r="AM149" s="251"/>
      <c r="AP149" s="250"/>
      <c r="AQ149" s="250"/>
      <c r="AR149" s="251"/>
      <c r="AS149" s="251"/>
      <c r="AT149" s="251"/>
      <c r="AW149" s="250"/>
      <c r="AX149" s="250"/>
      <c r="AY149" s="251"/>
      <c r="AZ149" s="251"/>
      <c r="BA149" s="251"/>
      <c r="BD149" s="250"/>
      <c r="BE149" s="250"/>
      <c r="BF149" s="251"/>
      <c r="BG149" s="251"/>
      <c r="BH149" s="251"/>
      <c r="BK149" s="250"/>
      <c r="BL149" s="250"/>
      <c r="BM149" s="251"/>
      <c r="BN149" s="251"/>
      <c r="BO149" s="251"/>
      <c r="BQ149" s="2">
        <v>0</v>
      </c>
      <c r="BR149" s="250">
        <v>0</v>
      </c>
      <c r="BS149" s="250">
        <v>0</v>
      </c>
      <c r="BT149" s="251">
        <v>0</v>
      </c>
      <c r="BU149" s="251">
        <v>0</v>
      </c>
      <c r="BV149" s="3">
        <v>0</v>
      </c>
      <c r="BW149" s="3">
        <v>0</v>
      </c>
      <c r="BX149" s="2">
        <v>0</v>
      </c>
      <c r="BY149" s="250">
        <v>0</v>
      </c>
      <c r="BZ149" s="250">
        <v>0</v>
      </c>
      <c r="CA149" s="251">
        <v>0</v>
      </c>
      <c r="CB149" s="251">
        <v>0</v>
      </c>
      <c r="CC149" s="251">
        <v>0</v>
      </c>
      <c r="CD149" s="3">
        <v>0</v>
      </c>
      <c r="CE149" s="2">
        <v>0</v>
      </c>
      <c r="CF149" s="250">
        <v>0</v>
      </c>
      <c r="CG149" s="250">
        <v>0</v>
      </c>
      <c r="CH149" s="251">
        <v>0</v>
      </c>
      <c r="CI149" s="251">
        <v>0</v>
      </c>
      <c r="CJ149" s="251">
        <v>2</v>
      </c>
      <c r="CK149" s="3">
        <v>4</v>
      </c>
      <c r="CL149" s="2">
        <v>4</v>
      </c>
      <c r="CM149" s="251">
        <v>3</v>
      </c>
      <c r="CN149" s="250">
        <v>0</v>
      </c>
      <c r="CO149" s="251">
        <v>0</v>
      </c>
      <c r="CP149" s="251">
        <v>0</v>
      </c>
      <c r="CQ149" s="251">
        <v>0</v>
      </c>
      <c r="CR149" s="3">
        <v>0</v>
      </c>
      <c r="CS149" s="2">
        <v>0</v>
      </c>
      <c r="CT149" s="251">
        <v>0</v>
      </c>
      <c r="CU149" s="251">
        <v>0</v>
      </c>
      <c r="CV149" s="251">
        <v>0</v>
      </c>
      <c r="CW149" s="251">
        <v>0</v>
      </c>
      <c r="CX149" s="251">
        <v>0</v>
      </c>
      <c r="CY149" s="3">
        <v>0</v>
      </c>
      <c r="CZ149" s="2">
        <v>2</v>
      </c>
      <c r="DA149" s="2">
        <v>0</v>
      </c>
      <c r="DB149" s="2">
        <v>0</v>
      </c>
      <c r="DC149" s="251">
        <v>0</v>
      </c>
      <c r="DD149" s="251">
        <v>0</v>
      </c>
      <c r="DE149" s="251">
        <v>0</v>
      </c>
      <c r="DF149" s="3">
        <v>0</v>
      </c>
      <c r="DG149" s="2">
        <v>2</v>
      </c>
      <c r="DH149" s="2">
        <v>2</v>
      </c>
      <c r="DI149" s="2">
        <v>2</v>
      </c>
      <c r="DJ149" s="2">
        <v>0</v>
      </c>
      <c r="DK149" s="2">
        <v>0</v>
      </c>
      <c r="DL149" s="2">
        <v>0</v>
      </c>
      <c r="DM149" s="3">
        <v>0</v>
      </c>
      <c r="DN149" s="2">
        <v>0</v>
      </c>
      <c r="DO149" s="2">
        <v>0</v>
      </c>
      <c r="DP149" s="2">
        <v>0</v>
      </c>
      <c r="DQ149" s="2">
        <v>0</v>
      </c>
      <c r="DR149" s="2">
        <v>0</v>
      </c>
      <c r="DS149" s="2">
        <v>0</v>
      </c>
      <c r="DT149" s="3">
        <v>0</v>
      </c>
      <c r="DU149" s="2">
        <v>0</v>
      </c>
      <c r="DV149" s="2">
        <v>0</v>
      </c>
      <c r="DW149" s="2">
        <v>0</v>
      </c>
      <c r="DX149" s="2">
        <v>0</v>
      </c>
      <c r="DY149" s="2">
        <v>0</v>
      </c>
      <c r="DZ149" s="2">
        <v>0</v>
      </c>
      <c r="EA149" s="3">
        <v>0</v>
      </c>
      <c r="EB149" s="2">
        <v>0</v>
      </c>
      <c r="EC149" s="2">
        <v>0</v>
      </c>
      <c r="ED149" s="2">
        <v>0</v>
      </c>
      <c r="EE149" s="2">
        <v>0</v>
      </c>
      <c r="EF149" s="2">
        <v>0</v>
      </c>
      <c r="EG149" s="2">
        <v>0</v>
      </c>
      <c r="EH149" s="3">
        <v>0</v>
      </c>
      <c r="EI149" s="2">
        <v>2</v>
      </c>
      <c r="EJ149" s="2">
        <v>2</v>
      </c>
      <c r="EK149" s="2">
        <v>2</v>
      </c>
      <c r="EL149" s="2">
        <v>0</v>
      </c>
      <c r="EM149" s="2">
        <v>0</v>
      </c>
      <c r="EN149" s="2">
        <v>0</v>
      </c>
      <c r="EO149" s="3">
        <v>0</v>
      </c>
      <c r="EP149" s="2">
        <v>0</v>
      </c>
      <c r="EQ149" s="2">
        <v>0</v>
      </c>
      <c r="ER149" s="2">
        <v>0</v>
      </c>
      <c r="ES149" s="2">
        <v>0</v>
      </c>
      <c r="ET149" s="2">
        <v>0</v>
      </c>
      <c r="EU149" s="2">
        <v>0</v>
      </c>
      <c r="EV149" s="3">
        <v>0</v>
      </c>
      <c r="EW149" s="2">
        <v>2</v>
      </c>
      <c r="EX149" s="2">
        <v>2</v>
      </c>
      <c r="EY149" s="2">
        <v>0</v>
      </c>
      <c r="EZ149" s="2">
        <v>0</v>
      </c>
      <c r="FA149" s="2">
        <v>0</v>
      </c>
      <c r="FB149" s="2">
        <v>0</v>
      </c>
      <c r="FC149" s="3">
        <v>0</v>
      </c>
      <c r="FD149" s="2">
        <v>2</v>
      </c>
      <c r="FE149" s="2">
        <v>2</v>
      </c>
      <c r="FF149" s="2">
        <v>2</v>
      </c>
      <c r="FG149" s="2">
        <v>2</v>
      </c>
      <c r="FH149" s="2">
        <v>3</v>
      </c>
      <c r="FI149" s="2">
        <v>0</v>
      </c>
      <c r="FJ149" s="3">
        <v>0</v>
      </c>
      <c r="FK149" s="2">
        <v>0</v>
      </c>
      <c r="FL149" s="2">
        <v>0</v>
      </c>
      <c r="FM149" s="2">
        <v>0</v>
      </c>
      <c r="FN149" s="2">
        <v>0</v>
      </c>
      <c r="FO149" s="2">
        <v>0</v>
      </c>
      <c r="FP149" s="2">
        <v>0</v>
      </c>
      <c r="FQ149" s="3">
        <v>0</v>
      </c>
      <c r="FR149" s="2">
        <v>0</v>
      </c>
      <c r="FS149" s="2">
        <v>0</v>
      </c>
      <c r="FT149" s="2">
        <v>0</v>
      </c>
      <c r="FU149" s="2">
        <v>0</v>
      </c>
      <c r="FV149" s="2">
        <v>0</v>
      </c>
      <c r="FW149" s="2">
        <v>0</v>
      </c>
      <c r="FX149" s="3">
        <v>0</v>
      </c>
      <c r="FY149" s="2">
        <v>0</v>
      </c>
      <c r="FZ149" s="2">
        <v>0</v>
      </c>
      <c r="GA149" s="2">
        <v>0</v>
      </c>
      <c r="GB149" s="2">
        <v>0</v>
      </c>
      <c r="GC149" s="2">
        <v>0</v>
      </c>
      <c r="GD149" s="2">
        <v>0</v>
      </c>
      <c r="GE149" s="3">
        <v>0</v>
      </c>
      <c r="GF149" s="2">
        <v>0</v>
      </c>
      <c r="GG149" s="2">
        <v>0</v>
      </c>
      <c r="GH149" s="2">
        <v>0</v>
      </c>
      <c r="GI149" s="2">
        <v>0</v>
      </c>
      <c r="GJ149" s="2">
        <v>0</v>
      </c>
      <c r="GK149" s="2">
        <v>0</v>
      </c>
      <c r="GL149" s="3">
        <v>0</v>
      </c>
      <c r="GM149" s="2">
        <v>0</v>
      </c>
      <c r="GN149" s="2">
        <v>0</v>
      </c>
      <c r="GO149" s="2">
        <v>0</v>
      </c>
      <c r="GP149" s="2">
        <v>0</v>
      </c>
      <c r="GQ149" s="2">
        <v>0</v>
      </c>
      <c r="GR149" s="2">
        <v>0</v>
      </c>
      <c r="GS149" s="3">
        <v>0</v>
      </c>
      <c r="GT149" s="2">
        <v>0</v>
      </c>
      <c r="GU149" s="2">
        <v>0</v>
      </c>
      <c r="GV149" s="2">
        <v>0</v>
      </c>
      <c r="GW149" s="2">
        <v>0</v>
      </c>
      <c r="GX149" s="2">
        <v>0</v>
      </c>
      <c r="GY149" s="2">
        <v>0</v>
      </c>
      <c r="GZ149" s="3">
        <v>0</v>
      </c>
      <c r="HA149" s="2">
        <v>0</v>
      </c>
      <c r="HB149" s="2">
        <v>0</v>
      </c>
      <c r="HC149" s="2">
        <v>0</v>
      </c>
      <c r="HD149" s="2">
        <v>0</v>
      </c>
      <c r="HE149" s="2">
        <v>0</v>
      </c>
      <c r="HF149" s="2">
        <v>0</v>
      </c>
      <c r="HG149" s="2">
        <v>0</v>
      </c>
      <c r="HH149" s="2">
        <v>0</v>
      </c>
      <c r="HI149" s="2">
        <v>0</v>
      </c>
      <c r="HJ149" s="2">
        <v>0</v>
      </c>
      <c r="HK149" s="2">
        <v>0</v>
      </c>
      <c r="HL149" s="2">
        <v>0</v>
      </c>
      <c r="HM149" s="2">
        <v>0</v>
      </c>
      <c r="HN149" s="2">
        <v>0</v>
      </c>
      <c r="HO149" s="91">
        <v>0</v>
      </c>
      <c r="HP149" s="2">
        <v>0</v>
      </c>
      <c r="HQ149" s="2">
        <v>0</v>
      </c>
      <c r="HR149" s="2">
        <v>0</v>
      </c>
      <c r="HS149" s="2">
        <v>0</v>
      </c>
      <c r="HT149" s="2">
        <v>0</v>
      </c>
      <c r="HU149" s="3">
        <v>0</v>
      </c>
    </row>
    <row r="150" spans="1:229">
      <c r="A150" s="2">
        <f t="shared" si="259"/>
        <v>0</v>
      </c>
      <c r="B150" s="2">
        <f t="shared" si="260"/>
        <v>0</v>
      </c>
      <c r="C150" s="2">
        <f t="shared" si="261"/>
        <v>0</v>
      </c>
      <c r="D150" s="2">
        <f t="shared" si="262"/>
        <v>0</v>
      </c>
      <c r="E150" s="2">
        <f t="shared" si="263"/>
        <v>0</v>
      </c>
      <c r="F150" s="2">
        <f t="shared" si="264"/>
        <v>0</v>
      </c>
      <c r="G150" s="2">
        <f t="shared" si="265"/>
        <v>0</v>
      </c>
      <c r="H150" s="242">
        <f t="shared" si="266"/>
        <v>3</v>
      </c>
      <c r="I150" s="242">
        <f t="shared" si="267"/>
        <v>3</v>
      </c>
      <c r="J150" s="242">
        <f t="shared" si="268"/>
        <v>3</v>
      </c>
      <c r="K150" s="242">
        <f t="shared" si="269"/>
        <v>3</v>
      </c>
      <c r="L150" s="242">
        <f t="shared" si="270"/>
        <v>3</v>
      </c>
      <c r="M150" s="242">
        <f t="shared" si="271"/>
        <v>3</v>
      </c>
      <c r="N150" s="242">
        <v>3</v>
      </c>
      <c r="O150" s="100" t="s">
        <v>866</v>
      </c>
      <c r="P150" s="179">
        <f t="shared" si="272"/>
        <v>0</v>
      </c>
      <c r="R150" s="4">
        <v>0</v>
      </c>
      <c r="BQ150" s="2">
        <v>0</v>
      </c>
      <c r="BR150" s="2">
        <v>0</v>
      </c>
      <c r="BS150" s="2">
        <v>0</v>
      </c>
      <c r="BT150" s="2">
        <v>0</v>
      </c>
      <c r="BU150" s="2">
        <v>0</v>
      </c>
      <c r="BV150" s="3">
        <v>0</v>
      </c>
      <c r="BW150" s="3">
        <v>0</v>
      </c>
      <c r="BX150" s="2">
        <v>0</v>
      </c>
      <c r="BY150" s="2">
        <v>0</v>
      </c>
      <c r="BZ150" s="2">
        <v>0</v>
      </c>
      <c r="CA150" s="2">
        <v>0</v>
      </c>
      <c r="CB150" s="2">
        <v>0</v>
      </c>
      <c r="CC150" s="2">
        <v>0</v>
      </c>
      <c r="CD150" s="3">
        <v>0</v>
      </c>
      <c r="CE150" s="2">
        <v>0</v>
      </c>
      <c r="CF150" s="2">
        <v>0</v>
      </c>
      <c r="CG150" s="2">
        <v>0</v>
      </c>
      <c r="CH150" s="2">
        <v>0</v>
      </c>
      <c r="CI150" s="2">
        <v>0</v>
      </c>
      <c r="CJ150" s="2">
        <v>0</v>
      </c>
      <c r="CK150" s="3">
        <v>0</v>
      </c>
      <c r="CL150" s="2">
        <v>0</v>
      </c>
      <c r="CM150" s="2">
        <v>0</v>
      </c>
      <c r="CN150" s="2">
        <v>0</v>
      </c>
      <c r="CO150" s="2">
        <v>0</v>
      </c>
      <c r="CP150" s="2">
        <v>0</v>
      </c>
      <c r="CQ150" s="2">
        <v>0</v>
      </c>
      <c r="CR150" s="3">
        <v>0</v>
      </c>
      <c r="CS150" s="2">
        <v>0</v>
      </c>
      <c r="CT150" s="2">
        <v>0</v>
      </c>
      <c r="CU150" s="2">
        <v>0</v>
      </c>
      <c r="CV150" s="2">
        <v>0</v>
      </c>
      <c r="CW150" s="2">
        <v>0</v>
      </c>
      <c r="CX150" s="2">
        <v>0</v>
      </c>
      <c r="CY150" s="3">
        <v>0</v>
      </c>
      <c r="CZ150" s="2">
        <v>0</v>
      </c>
      <c r="DA150" s="2">
        <v>0</v>
      </c>
      <c r="DB150" s="2">
        <v>0</v>
      </c>
      <c r="DC150" s="2">
        <v>0</v>
      </c>
      <c r="DD150" s="2">
        <v>0</v>
      </c>
      <c r="DE150" s="2">
        <v>0</v>
      </c>
      <c r="DF150" s="3">
        <v>0</v>
      </c>
      <c r="DG150" s="2">
        <v>0</v>
      </c>
      <c r="DH150" s="2">
        <v>0</v>
      </c>
      <c r="DI150" s="2">
        <v>0</v>
      </c>
      <c r="DJ150" s="2">
        <v>0</v>
      </c>
      <c r="DK150" s="2">
        <v>0</v>
      </c>
      <c r="DL150" s="2">
        <v>0</v>
      </c>
      <c r="DM150" s="3">
        <v>0</v>
      </c>
      <c r="DN150" s="2">
        <v>0</v>
      </c>
      <c r="DO150" s="2">
        <v>0</v>
      </c>
      <c r="DP150" s="2">
        <v>0</v>
      </c>
      <c r="DQ150" s="2">
        <v>0</v>
      </c>
      <c r="DR150" s="2">
        <v>0</v>
      </c>
      <c r="DS150" s="2">
        <v>0</v>
      </c>
      <c r="DT150" s="3">
        <v>0</v>
      </c>
      <c r="DU150" s="2">
        <v>0</v>
      </c>
      <c r="DV150" s="2">
        <v>0</v>
      </c>
      <c r="DW150" s="2">
        <v>0</v>
      </c>
      <c r="DX150" s="2">
        <v>0</v>
      </c>
      <c r="DY150" s="2">
        <v>0</v>
      </c>
      <c r="DZ150" s="2">
        <v>0</v>
      </c>
      <c r="EA150" s="3">
        <v>0</v>
      </c>
      <c r="EB150" s="2">
        <v>0</v>
      </c>
      <c r="EC150" s="2">
        <v>0</v>
      </c>
      <c r="ED150" s="2">
        <v>0</v>
      </c>
      <c r="EE150" s="2">
        <v>0</v>
      </c>
      <c r="EF150" s="2">
        <v>0</v>
      </c>
      <c r="EG150" s="2">
        <v>0</v>
      </c>
      <c r="EH150" s="3">
        <v>0</v>
      </c>
      <c r="EI150" s="2">
        <v>0</v>
      </c>
      <c r="EJ150" s="2">
        <v>0</v>
      </c>
      <c r="EK150" s="2">
        <v>0</v>
      </c>
      <c r="EL150" s="2">
        <v>0</v>
      </c>
      <c r="EM150" s="2">
        <v>0</v>
      </c>
      <c r="EN150" s="2">
        <v>0</v>
      </c>
      <c r="EO150" s="3">
        <v>0</v>
      </c>
      <c r="EP150" s="2">
        <v>0</v>
      </c>
      <c r="EQ150" s="2">
        <v>0</v>
      </c>
      <c r="ER150" s="2">
        <v>0</v>
      </c>
      <c r="ES150" s="2">
        <v>0</v>
      </c>
      <c r="ET150" s="2">
        <v>0</v>
      </c>
      <c r="EU150" s="2">
        <v>0</v>
      </c>
      <c r="EV150" s="3">
        <v>0</v>
      </c>
      <c r="EW150" s="2">
        <v>0</v>
      </c>
      <c r="EX150" s="2">
        <v>0</v>
      </c>
      <c r="EY150" s="2">
        <v>0</v>
      </c>
      <c r="EZ150" s="2">
        <v>0</v>
      </c>
      <c r="FA150" s="2">
        <v>0</v>
      </c>
      <c r="FB150" s="2">
        <v>0</v>
      </c>
      <c r="FC150" s="3">
        <v>0</v>
      </c>
      <c r="FD150" s="2">
        <v>0</v>
      </c>
      <c r="FE150" s="2">
        <v>0</v>
      </c>
      <c r="FF150" s="2">
        <v>0</v>
      </c>
      <c r="FG150" s="2">
        <v>0</v>
      </c>
      <c r="FH150" s="2">
        <v>0</v>
      </c>
      <c r="FI150" s="2">
        <v>0</v>
      </c>
      <c r="FJ150" s="3">
        <v>0</v>
      </c>
      <c r="FK150" s="2">
        <v>0</v>
      </c>
      <c r="FL150" s="2">
        <v>0</v>
      </c>
      <c r="FM150" s="2">
        <v>0</v>
      </c>
      <c r="FN150" s="2">
        <v>0</v>
      </c>
      <c r="FO150" s="2">
        <v>0</v>
      </c>
      <c r="FP150" s="2">
        <v>0</v>
      </c>
      <c r="FQ150" s="3">
        <v>0</v>
      </c>
      <c r="FR150" s="2">
        <v>0</v>
      </c>
      <c r="FS150" s="2">
        <v>0</v>
      </c>
      <c r="FT150" s="2">
        <v>0</v>
      </c>
      <c r="FU150" s="2">
        <v>0</v>
      </c>
      <c r="FV150" s="2">
        <v>0</v>
      </c>
      <c r="FW150" s="2">
        <v>0</v>
      </c>
      <c r="FX150" s="3">
        <v>0</v>
      </c>
      <c r="FY150" s="2">
        <v>0</v>
      </c>
      <c r="FZ150" s="2">
        <v>0</v>
      </c>
      <c r="GA150" s="2">
        <v>0</v>
      </c>
      <c r="GB150" s="2">
        <v>0</v>
      </c>
      <c r="GC150" s="2">
        <v>0</v>
      </c>
      <c r="GD150" s="2">
        <v>0</v>
      </c>
      <c r="GE150" s="3">
        <v>0</v>
      </c>
      <c r="GF150" s="2">
        <v>0</v>
      </c>
      <c r="GG150" s="2">
        <v>0</v>
      </c>
      <c r="GH150" s="2">
        <v>0</v>
      </c>
      <c r="GI150" s="2">
        <v>0</v>
      </c>
      <c r="GJ150" s="2">
        <v>0</v>
      </c>
      <c r="GK150" s="2">
        <v>0</v>
      </c>
      <c r="GL150" s="3">
        <v>0</v>
      </c>
      <c r="GM150" s="2">
        <v>0</v>
      </c>
      <c r="GN150" s="2">
        <v>0</v>
      </c>
      <c r="GO150" s="2">
        <v>0</v>
      </c>
      <c r="GP150" s="2">
        <v>0</v>
      </c>
      <c r="GQ150" s="2">
        <v>0</v>
      </c>
      <c r="GR150" s="2">
        <v>0</v>
      </c>
      <c r="GS150" s="3">
        <v>0</v>
      </c>
      <c r="GT150" s="2">
        <v>0</v>
      </c>
      <c r="GU150" s="2">
        <v>0</v>
      </c>
      <c r="GV150" s="2">
        <v>0</v>
      </c>
      <c r="GW150" s="2">
        <v>0</v>
      </c>
      <c r="GX150" s="2">
        <v>0</v>
      </c>
      <c r="GY150" s="2">
        <v>0</v>
      </c>
      <c r="GZ150" s="3">
        <v>0</v>
      </c>
      <c r="HA150" s="2">
        <v>0</v>
      </c>
      <c r="HB150" s="2">
        <v>0</v>
      </c>
      <c r="HC150" s="2">
        <v>0</v>
      </c>
      <c r="HD150" s="2">
        <v>0</v>
      </c>
      <c r="HE150" s="2">
        <v>0</v>
      </c>
      <c r="HF150" s="2">
        <v>0</v>
      </c>
      <c r="HG150" s="2">
        <v>0</v>
      </c>
      <c r="HH150" s="2">
        <v>0</v>
      </c>
      <c r="HI150" s="2">
        <v>0</v>
      </c>
      <c r="HJ150" s="2">
        <v>0</v>
      </c>
      <c r="HK150" s="2">
        <v>0</v>
      </c>
      <c r="HL150" s="2">
        <v>0</v>
      </c>
      <c r="HM150" s="2">
        <v>0</v>
      </c>
      <c r="HN150" s="2">
        <v>0</v>
      </c>
      <c r="HO150" s="91">
        <v>0</v>
      </c>
      <c r="HP150" s="2">
        <v>0</v>
      </c>
      <c r="HQ150" s="2">
        <v>0</v>
      </c>
      <c r="HR150" s="2">
        <v>0</v>
      </c>
      <c r="HS150" s="2">
        <v>0</v>
      </c>
      <c r="HT150" s="2">
        <v>0</v>
      </c>
      <c r="HU150" s="3">
        <v>0</v>
      </c>
    </row>
    <row r="151" spans="1:229">
      <c r="A151" s="2">
        <f t="shared" si="259"/>
        <v>0</v>
      </c>
      <c r="B151" s="2">
        <f t="shared" si="260"/>
        <v>0</v>
      </c>
      <c r="C151" s="2">
        <f t="shared" si="261"/>
        <v>0</v>
      </c>
      <c r="D151" s="2">
        <f t="shared" si="262"/>
        <v>0</v>
      </c>
      <c r="E151" s="2">
        <f t="shared" si="263"/>
        <v>0</v>
      </c>
      <c r="F151" s="2">
        <f t="shared" si="264"/>
        <v>0</v>
      </c>
      <c r="G151" s="2">
        <f t="shared" si="265"/>
        <v>0</v>
      </c>
      <c r="H151" s="242">
        <f t="shared" si="266"/>
        <v>3</v>
      </c>
      <c r="I151" s="242">
        <f t="shared" si="267"/>
        <v>3</v>
      </c>
      <c r="J151" s="242">
        <f t="shared" si="268"/>
        <v>3</v>
      </c>
      <c r="K151" s="242">
        <f t="shared" si="269"/>
        <v>3</v>
      </c>
      <c r="L151" s="242">
        <f t="shared" si="270"/>
        <v>3</v>
      </c>
      <c r="M151" s="242">
        <f t="shared" si="271"/>
        <v>3</v>
      </c>
      <c r="N151" s="242">
        <v>3</v>
      </c>
      <c r="O151" s="100" t="s">
        <v>2306</v>
      </c>
      <c r="P151" s="179">
        <f t="shared" si="272"/>
        <v>0</v>
      </c>
      <c r="R151" s="4">
        <v>0</v>
      </c>
      <c r="BQ151" s="2">
        <v>0</v>
      </c>
      <c r="BR151" s="2">
        <v>0</v>
      </c>
      <c r="BS151" s="2">
        <v>0</v>
      </c>
      <c r="BT151" s="2">
        <v>0</v>
      </c>
      <c r="BU151" s="2">
        <v>0</v>
      </c>
      <c r="BV151" s="3">
        <v>0</v>
      </c>
      <c r="BW151" s="3">
        <v>0</v>
      </c>
      <c r="BX151" s="2">
        <v>0</v>
      </c>
      <c r="BY151" s="2">
        <v>0</v>
      </c>
      <c r="BZ151" s="2">
        <v>0</v>
      </c>
      <c r="CA151" s="2">
        <v>0</v>
      </c>
      <c r="CB151" s="2">
        <v>0</v>
      </c>
      <c r="CC151" s="2">
        <v>0</v>
      </c>
      <c r="CD151" s="3">
        <v>0</v>
      </c>
      <c r="CE151" s="2">
        <v>0</v>
      </c>
      <c r="CF151" s="2">
        <v>0</v>
      </c>
      <c r="CG151" s="2">
        <v>0</v>
      </c>
      <c r="CH151" s="2">
        <v>0</v>
      </c>
      <c r="CI151" s="2">
        <v>0</v>
      </c>
      <c r="CJ151" s="2">
        <v>0</v>
      </c>
      <c r="CK151" s="3">
        <v>0</v>
      </c>
      <c r="CL151" s="2">
        <v>0</v>
      </c>
      <c r="CM151" s="2">
        <v>0</v>
      </c>
      <c r="CN151" s="2">
        <v>0</v>
      </c>
      <c r="CO151" s="2">
        <v>0</v>
      </c>
      <c r="CP151" s="2">
        <v>0</v>
      </c>
      <c r="CQ151" s="2">
        <v>0</v>
      </c>
      <c r="CR151" s="3">
        <v>0</v>
      </c>
      <c r="CS151" s="2">
        <v>0</v>
      </c>
      <c r="CT151" s="2">
        <v>0</v>
      </c>
      <c r="CU151" s="2">
        <v>0</v>
      </c>
      <c r="CV151" s="2">
        <v>0</v>
      </c>
      <c r="CW151" s="2">
        <v>0</v>
      </c>
      <c r="CX151" s="2">
        <v>0</v>
      </c>
      <c r="CY151" s="3">
        <v>0</v>
      </c>
      <c r="CZ151" s="2">
        <v>0</v>
      </c>
      <c r="DA151" s="2">
        <v>0</v>
      </c>
      <c r="DB151" s="2">
        <v>0</v>
      </c>
      <c r="DC151" s="2">
        <v>0</v>
      </c>
      <c r="DD151" s="2">
        <v>0</v>
      </c>
      <c r="DE151" s="2">
        <v>0</v>
      </c>
      <c r="DF151" s="3">
        <v>0</v>
      </c>
      <c r="DG151" s="2">
        <v>0</v>
      </c>
      <c r="DH151" s="2">
        <v>0</v>
      </c>
      <c r="DI151" s="2">
        <v>0</v>
      </c>
      <c r="DJ151" s="2">
        <v>0</v>
      </c>
      <c r="DK151" s="2">
        <v>0</v>
      </c>
      <c r="DL151" s="2">
        <v>0</v>
      </c>
      <c r="DM151" s="3">
        <v>0</v>
      </c>
      <c r="DN151" s="2">
        <v>0</v>
      </c>
      <c r="DO151" s="2">
        <v>0</v>
      </c>
      <c r="DP151" s="2">
        <v>0</v>
      </c>
      <c r="DQ151" s="2">
        <v>0</v>
      </c>
      <c r="DR151" s="2">
        <v>0</v>
      </c>
      <c r="DS151" s="2">
        <v>0</v>
      </c>
      <c r="DT151" s="3">
        <v>0</v>
      </c>
      <c r="DU151" s="2">
        <v>0</v>
      </c>
      <c r="DV151" s="2">
        <v>0</v>
      </c>
      <c r="DW151" s="2">
        <v>0</v>
      </c>
      <c r="DX151" s="2">
        <v>0</v>
      </c>
      <c r="DY151" s="2">
        <v>0</v>
      </c>
      <c r="DZ151" s="2">
        <v>0</v>
      </c>
      <c r="EA151" s="3">
        <v>0</v>
      </c>
      <c r="EB151" s="2">
        <v>0</v>
      </c>
      <c r="EC151" s="2">
        <v>0</v>
      </c>
      <c r="ED151" s="2">
        <v>0</v>
      </c>
      <c r="EE151" s="2">
        <v>0</v>
      </c>
      <c r="EF151" s="2">
        <v>0</v>
      </c>
      <c r="EG151" s="2">
        <v>0</v>
      </c>
      <c r="EH151" s="3">
        <v>0</v>
      </c>
      <c r="EI151" s="2">
        <v>0</v>
      </c>
      <c r="EJ151" s="2">
        <v>0</v>
      </c>
      <c r="EK151" s="2">
        <v>0</v>
      </c>
      <c r="EL151" s="2">
        <v>0</v>
      </c>
      <c r="EM151" s="2">
        <v>0</v>
      </c>
      <c r="EN151" s="2">
        <v>0</v>
      </c>
      <c r="EO151" s="3">
        <v>0</v>
      </c>
      <c r="EP151" s="2">
        <v>0</v>
      </c>
      <c r="EQ151" s="2">
        <v>0</v>
      </c>
      <c r="ER151" s="2">
        <v>0</v>
      </c>
      <c r="ES151" s="2">
        <v>0</v>
      </c>
      <c r="ET151" s="2">
        <v>0</v>
      </c>
      <c r="EU151" s="2">
        <v>0</v>
      </c>
      <c r="EV151" s="3">
        <v>0</v>
      </c>
      <c r="EW151" s="2">
        <v>0</v>
      </c>
      <c r="EX151" s="2">
        <v>0</v>
      </c>
      <c r="EY151" s="2">
        <v>0</v>
      </c>
      <c r="EZ151" s="2">
        <v>0</v>
      </c>
      <c r="FA151" s="2">
        <v>0</v>
      </c>
      <c r="FB151" s="2">
        <v>0</v>
      </c>
      <c r="FC151" s="3">
        <v>0</v>
      </c>
      <c r="FD151" s="2">
        <v>0</v>
      </c>
      <c r="FE151" s="2">
        <v>0</v>
      </c>
      <c r="FF151" s="2">
        <v>0</v>
      </c>
      <c r="FG151" s="2">
        <v>0</v>
      </c>
      <c r="FH151" s="2">
        <v>0</v>
      </c>
      <c r="FI151" s="2">
        <v>0</v>
      </c>
      <c r="FJ151" s="3">
        <v>0</v>
      </c>
      <c r="FK151" s="2">
        <v>0</v>
      </c>
      <c r="FL151" s="2">
        <v>0</v>
      </c>
      <c r="FM151" s="2">
        <v>0</v>
      </c>
      <c r="FN151" s="2">
        <v>0</v>
      </c>
      <c r="FO151" s="2">
        <v>0</v>
      </c>
      <c r="FP151" s="2">
        <v>0</v>
      </c>
      <c r="FQ151" s="3">
        <v>0</v>
      </c>
      <c r="FR151" s="2">
        <v>0</v>
      </c>
      <c r="FS151" s="2">
        <v>0</v>
      </c>
      <c r="FT151" s="2">
        <v>0</v>
      </c>
      <c r="FU151" s="2">
        <v>0</v>
      </c>
      <c r="FV151" s="2">
        <v>0</v>
      </c>
      <c r="FW151" s="2">
        <v>0</v>
      </c>
      <c r="FX151" s="3">
        <v>0</v>
      </c>
      <c r="FY151" s="2">
        <v>0</v>
      </c>
      <c r="FZ151" s="2">
        <v>0</v>
      </c>
      <c r="GA151" s="2">
        <v>0</v>
      </c>
      <c r="GB151" s="2">
        <v>0</v>
      </c>
      <c r="GC151" s="2">
        <v>0</v>
      </c>
      <c r="GD151" s="2">
        <v>0</v>
      </c>
      <c r="GE151" s="3">
        <v>0</v>
      </c>
      <c r="GF151" s="2">
        <v>0</v>
      </c>
      <c r="GG151" s="2">
        <v>0</v>
      </c>
      <c r="GH151" s="2">
        <v>0</v>
      </c>
      <c r="GI151" s="2">
        <v>0</v>
      </c>
      <c r="GJ151" s="2">
        <v>0</v>
      </c>
      <c r="GK151" s="2">
        <v>0</v>
      </c>
      <c r="GL151" s="3">
        <v>0</v>
      </c>
      <c r="GM151" s="2">
        <v>0</v>
      </c>
      <c r="GN151" s="2">
        <v>0</v>
      </c>
      <c r="GO151" s="2">
        <v>0</v>
      </c>
      <c r="GP151" s="2">
        <v>0</v>
      </c>
      <c r="GQ151" s="2">
        <v>0</v>
      </c>
      <c r="GR151" s="2">
        <v>0</v>
      </c>
      <c r="GS151" s="3">
        <v>0</v>
      </c>
      <c r="GT151" s="2">
        <v>0</v>
      </c>
      <c r="GU151" s="2">
        <v>0</v>
      </c>
      <c r="GV151" s="2">
        <v>0</v>
      </c>
      <c r="GW151" s="2">
        <v>0</v>
      </c>
      <c r="GX151" s="2">
        <v>0</v>
      </c>
      <c r="GY151" s="2">
        <v>0</v>
      </c>
      <c r="GZ151" s="3">
        <v>0</v>
      </c>
      <c r="HA151" s="2">
        <v>0</v>
      </c>
      <c r="HB151" s="2">
        <v>0</v>
      </c>
      <c r="HC151" s="2">
        <v>0</v>
      </c>
      <c r="HD151" s="2">
        <v>0</v>
      </c>
      <c r="HE151" s="2">
        <v>0</v>
      </c>
      <c r="HF151" s="2">
        <v>0</v>
      </c>
      <c r="HG151" s="2">
        <v>0</v>
      </c>
      <c r="HH151" s="2">
        <v>0</v>
      </c>
      <c r="HI151" s="2">
        <v>0</v>
      </c>
      <c r="HJ151" s="2">
        <v>0</v>
      </c>
      <c r="HK151" s="2">
        <v>0</v>
      </c>
      <c r="HL151" s="2">
        <v>0</v>
      </c>
      <c r="HM151" s="2">
        <v>0</v>
      </c>
      <c r="HN151" s="2">
        <v>0</v>
      </c>
      <c r="HO151" s="91">
        <v>0</v>
      </c>
      <c r="HP151" s="2">
        <v>0</v>
      </c>
      <c r="HQ151" s="2">
        <v>0</v>
      </c>
      <c r="HR151" s="2">
        <v>0</v>
      </c>
      <c r="HS151" s="2">
        <v>0</v>
      </c>
      <c r="HT151" s="2">
        <v>0</v>
      </c>
      <c r="HU151" s="3">
        <v>0</v>
      </c>
    </row>
    <row r="152" spans="1:229">
      <c r="A152" s="2">
        <f t="shared" si="259"/>
        <v>0</v>
      </c>
      <c r="B152" s="2">
        <f t="shared" si="260"/>
        <v>0</v>
      </c>
      <c r="C152" s="2">
        <f t="shared" si="261"/>
        <v>0</v>
      </c>
      <c r="D152" s="2">
        <f t="shared" si="262"/>
        <v>0</v>
      </c>
      <c r="E152" s="2">
        <f t="shared" si="263"/>
        <v>0</v>
      </c>
      <c r="F152" s="2">
        <f t="shared" si="264"/>
        <v>0</v>
      </c>
      <c r="G152" s="2">
        <f t="shared" si="265"/>
        <v>0</v>
      </c>
      <c r="H152" s="242">
        <f t="shared" si="266"/>
        <v>3</v>
      </c>
      <c r="I152" s="242">
        <f t="shared" si="267"/>
        <v>3</v>
      </c>
      <c r="J152" s="242">
        <f t="shared" si="268"/>
        <v>3</v>
      </c>
      <c r="K152" s="242">
        <f t="shared" si="269"/>
        <v>3</v>
      </c>
      <c r="L152" s="242">
        <f t="shared" si="270"/>
        <v>3</v>
      </c>
      <c r="M152" s="242">
        <f t="shared" si="271"/>
        <v>3</v>
      </c>
      <c r="N152" s="242">
        <v>3</v>
      </c>
      <c r="O152" s="100" t="s">
        <v>4430</v>
      </c>
      <c r="P152" s="179">
        <f t="shared" si="272"/>
        <v>0</v>
      </c>
      <c r="R152" s="4">
        <v>0</v>
      </c>
      <c r="BQ152" s="2">
        <v>0</v>
      </c>
      <c r="BR152" s="2">
        <v>0</v>
      </c>
      <c r="BS152" s="2">
        <v>0</v>
      </c>
      <c r="BT152" s="2">
        <v>0</v>
      </c>
      <c r="BU152" s="2">
        <v>0</v>
      </c>
      <c r="BV152" s="3">
        <v>0</v>
      </c>
      <c r="BW152" s="3">
        <v>0</v>
      </c>
      <c r="BX152" s="2">
        <v>0</v>
      </c>
      <c r="BY152" s="2">
        <v>0</v>
      </c>
      <c r="BZ152" s="2">
        <v>0</v>
      </c>
      <c r="CA152" s="2">
        <v>0</v>
      </c>
      <c r="CB152" s="2">
        <v>0</v>
      </c>
      <c r="CC152" s="2">
        <v>0</v>
      </c>
      <c r="CD152" s="3">
        <v>0</v>
      </c>
      <c r="CE152" s="2">
        <v>0</v>
      </c>
      <c r="CF152" s="2">
        <v>0</v>
      </c>
      <c r="CG152" s="2">
        <v>0</v>
      </c>
      <c r="CH152" s="2">
        <v>0</v>
      </c>
      <c r="CI152" s="2">
        <v>0</v>
      </c>
      <c r="CJ152" s="2">
        <v>0</v>
      </c>
      <c r="CK152" s="3">
        <v>0</v>
      </c>
      <c r="CL152" s="2">
        <v>0</v>
      </c>
      <c r="CM152" s="2">
        <v>0</v>
      </c>
      <c r="CN152" s="2">
        <v>0</v>
      </c>
      <c r="CO152" s="2">
        <v>0</v>
      </c>
      <c r="CP152" s="2">
        <v>0</v>
      </c>
      <c r="CQ152" s="2">
        <v>0</v>
      </c>
      <c r="CR152" s="3">
        <v>0</v>
      </c>
      <c r="CS152" s="2">
        <v>0</v>
      </c>
      <c r="CT152" s="2">
        <v>0</v>
      </c>
      <c r="CU152" s="2">
        <v>0</v>
      </c>
      <c r="CV152" s="2">
        <v>0</v>
      </c>
      <c r="CW152" s="2">
        <v>0</v>
      </c>
      <c r="CX152" s="2">
        <v>0</v>
      </c>
      <c r="CY152" s="3">
        <v>0</v>
      </c>
      <c r="CZ152" s="2">
        <v>0</v>
      </c>
      <c r="DA152" s="2">
        <v>0</v>
      </c>
      <c r="DB152" s="2">
        <v>0</v>
      </c>
      <c r="DC152" s="2">
        <v>0</v>
      </c>
      <c r="DD152" s="2">
        <v>0</v>
      </c>
      <c r="DE152" s="2">
        <v>0</v>
      </c>
      <c r="DF152" s="3">
        <v>0</v>
      </c>
      <c r="DG152" s="2">
        <v>0</v>
      </c>
      <c r="DH152" s="2">
        <v>0</v>
      </c>
      <c r="DI152" s="2">
        <v>0</v>
      </c>
      <c r="DJ152" s="2">
        <v>0</v>
      </c>
      <c r="DK152" s="2">
        <v>0</v>
      </c>
      <c r="DL152" s="2">
        <v>0</v>
      </c>
      <c r="DM152" s="3">
        <v>0</v>
      </c>
      <c r="DN152" s="2">
        <v>0</v>
      </c>
      <c r="DO152" s="2">
        <v>0</v>
      </c>
      <c r="DP152" s="2">
        <v>0</v>
      </c>
      <c r="DQ152" s="2">
        <v>0</v>
      </c>
      <c r="DR152" s="2">
        <v>0</v>
      </c>
      <c r="DS152" s="2">
        <v>0</v>
      </c>
      <c r="DT152" s="3">
        <v>0</v>
      </c>
      <c r="DU152" s="2">
        <v>0</v>
      </c>
      <c r="DV152" s="2">
        <v>0</v>
      </c>
      <c r="DW152" s="2">
        <v>0</v>
      </c>
      <c r="DX152" s="2">
        <v>0</v>
      </c>
      <c r="DY152" s="2">
        <v>0</v>
      </c>
      <c r="DZ152" s="2">
        <v>0</v>
      </c>
      <c r="EA152" s="3">
        <v>0</v>
      </c>
      <c r="EB152" s="2">
        <v>0</v>
      </c>
      <c r="EC152" s="2">
        <v>0</v>
      </c>
      <c r="ED152" s="2">
        <v>0</v>
      </c>
      <c r="EE152" s="2">
        <v>0</v>
      </c>
      <c r="EF152" s="2">
        <v>0</v>
      </c>
      <c r="EG152" s="2">
        <v>0</v>
      </c>
      <c r="EH152" s="3">
        <v>0</v>
      </c>
      <c r="EI152" s="2">
        <v>0</v>
      </c>
      <c r="EJ152" s="2">
        <v>0</v>
      </c>
      <c r="EK152" s="2">
        <v>0</v>
      </c>
      <c r="EL152" s="2">
        <v>0</v>
      </c>
      <c r="EM152" s="2">
        <v>0</v>
      </c>
      <c r="EN152" s="2">
        <v>0</v>
      </c>
      <c r="EO152" s="3">
        <v>0</v>
      </c>
      <c r="EP152" s="2">
        <v>0</v>
      </c>
      <c r="EQ152" s="2">
        <v>0</v>
      </c>
      <c r="ER152" s="2">
        <v>0</v>
      </c>
      <c r="ES152" s="2">
        <v>0</v>
      </c>
      <c r="ET152" s="2">
        <v>0</v>
      </c>
      <c r="EU152" s="2">
        <v>0</v>
      </c>
      <c r="EV152" s="3">
        <v>0</v>
      </c>
      <c r="EW152" s="2">
        <v>0</v>
      </c>
      <c r="EX152" s="2">
        <v>0</v>
      </c>
      <c r="EY152" s="2">
        <v>0</v>
      </c>
      <c r="EZ152" s="2">
        <v>0</v>
      </c>
      <c r="FA152" s="2">
        <v>0</v>
      </c>
      <c r="FB152" s="2">
        <v>0</v>
      </c>
      <c r="FC152" s="3">
        <v>0</v>
      </c>
      <c r="FD152" s="2">
        <v>0</v>
      </c>
      <c r="FE152" s="2">
        <v>0</v>
      </c>
      <c r="FF152" s="2">
        <v>0</v>
      </c>
      <c r="FG152" s="2">
        <v>0</v>
      </c>
      <c r="FH152" s="2">
        <v>0</v>
      </c>
      <c r="FI152" s="2">
        <v>0</v>
      </c>
      <c r="FJ152" s="3">
        <v>0</v>
      </c>
      <c r="FK152" s="2">
        <v>0</v>
      </c>
      <c r="FL152" s="2">
        <v>0</v>
      </c>
      <c r="FM152" s="2">
        <v>0</v>
      </c>
      <c r="FN152" s="2">
        <v>0</v>
      </c>
      <c r="FO152" s="2">
        <v>0</v>
      </c>
      <c r="FP152" s="2">
        <v>0</v>
      </c>
      <c r="FQ152" s="3">
        <v>0</v>
      </c>
      <c r="FR152" s="2">
        <v>0</v>
      </c>
      <c r="FS152" s="2">
        <v>0</v>
      </c>
      <c r="FT152" s="2">
        <v>0</v>
      </c>
      <c r="FU152" s="2">
        <v>0</v>
      </c>
      <c r="FV152" s="2">
        <v>0</v>
      </c>
      <c r="FW152" s="2">
        <v>0</v>
      </c>
      <c r="FX152" s="3">
        <v>0</v>
      </c>
      <c r="FY152" s="2">
        <v>0</v>
      </c>
      <c r="FZ152" s="2">
        <v>0</v>
      </c>
      <c r="GA152" s="2">
        <v>0</v>
      </c>
      <c r="GB152" s="2">
        <v>0</v>
      </c>
      <c r="GC152" s="2">
        <v>0</v>
      </c>
      <c r="GD152" s="2">
        <v>0</v>
      </c>
      <c r="GE152" s="3">
        <v>0</v>
      </c>
      <c r="GF152" s="2">
        <v>0</v>
      </c>
      <c r="GG152" s="2">
        <v>0</v>
      </c>
      <c r="GH152" s="2">
        <v>0</v>
      </c>
      <c r="GI152" s="2">
        <v>0</v>
      </c>
      <c r="GJ152" s="2">
        <v>0</v>
      </c>
      <c r="GK152" s="2">
        <v>0</v>
      </c>
      <c r="GL152" s="3">
        <v>0</v>
      </c>
      <c r="GM152" s="2">
        <v>0</v>
      </c>
      <c r="GN152" s="2">
        <v>0</v>
      </c>
      <c r="GO152" s="2">
        <v>0</v>
      </c>
      <c r="GP152" s="2">
        <v>0</v>
      </c>
      <c r="GQ152" s="2">
        <v>0</v>
      </c>
      <c r="GR152" s="2">
        <v>0</v>
      </c>
      <c r="GS152" s="3">
        <v>0</v>
      </c>
      <c r="GT152" s="2">
        <v>0</v>
      </c>
      <c r="GU152" s="2">
        <v>0</v>
      </c>
      <c r="GV152" s="2">
        <v>0</v>
      </c>
      <c r="GW152" s="2">
        <v>0</v>
      </c>
      <c r="GX152" s="2">
        <v>0</v>
      </c>
      <c r="GY152" s="2">
        <v>0</v>
      </c>
      <c r="GZ152" s="3">
        <v>0</v>
      </c>
      <c r="HA152" s="2">
        <v>0</v>
      </c>
      <c r="HB152" s="2">
        <v>0</v>
      </c>
      <c r="HC152" s="2">
        <v>0</v>
      </c>
      <c r="HD152" s="2">
        <v>0</v>
      </c>
      <c r="HE152" s="2">
        <v>0</v>
      </c>
      <c r="HF152" s="2">
        <v>0</v>
      </c>
      <c r="HG152" s="2">
        <v>0</v>
      </c>
      <c r="HH152" s="2">
        <v>0</v>
      </c>
      <c r="HI152" s="2">
        <v>0</v>
      </c>
      <c r="HJ152" s="2">
        <v>0</v>
      </c>
      <c r="HK152" s="2">
        <v>0</v>
      </c>
      <c r="HL152" s="2">
        <v>0</v>
      </c>
      <c r="HM152" s="2">
        <v>0</v>
      </c>
      <c r="HN152" s="2">
        <v>0</v>
      </c>
      <c r="HO152" s="91">
        <v>0</v>
      </c>
      <c r="HP152" s="2">
        <v>0</v>
      </c>
      <c r="HQ152" s="2">
        <v>0</v>
      </c>
      <c r="HR152" s="2">
        <v>0</v>
      </c>
      <c r="HS152" s="2">
        <v>0</v>
      </c>
      <c r="HT152" s="2">
        <v>0</v>
      </c>
      <c r="HU152" s="3">
        <v>0</v>
      </c>
    </row>
    <row r="153" spans="1:229">
      <c r="A153" s="2">
        <f t="shared" si="259"/>
        <v>0</v>
      </c>
      <c r="B153" s="2">
        <f t="shared" si="260"/>
        <v>0</v>
      </c>
      <c r="C153" s="2">
        <f t="shared" si="261"/>
        <v>0</v>
      </c>
      <c r="D153" s="2">
        <f t="shared" si="262"/>
        <v>0</v>
      </c>
      <c r="E153" s="2">
        <f t="shared" si="263"/>
        <v>0</v>
      </c>
      <c r="F153" s="2">
        <f t="shared" si="264"/>
        <v>0</v>
      </c>
      <c r="G153" s="2">
        <f t="shared" si="265"/>
        <v>0</v>
      </c>
      <c r="H153" s="242">
        <f t="shared" si="266"/>
        <v>3</v>
      </c>
      <c r="I153" s="242">
        <f t="shared" si="267"/>
        <v>3</v>
      </c>
      <c r="J153" s="242">
        <f t="shared" si="268"/>
        <v>3</v>
      </c>
      <c r="K153" s="242">
        <f t="shared" si="269"/>
        <v>3</v>
      </c>
      <c r="L153" s="242">
        <f t="shared" si="270"/>
        <v>3</v>
      </c>
      <c r="M153" s="242">
        <f t="shared" si="271"/>
        <v>3</v>
      </c>
      <c r="N153" s="242">
        <v>3</v>
      </c>
      <c r="O153" s="100" t="s">
        <v>80</v>
      </c>
      <c r="P153" s="179">
        <f t="shared" si="272"/>
        <v>0</v>
      </c>
      <c r="R153" s="4">
        <v>0</v>
      </c>
      <c r="BQ153" s="2">
        <v>0</v>
      </c>
      <c r="BR153" s="2">
        <v>0</v>
      </c>
      <c r="BS153" s="2">
        <v>0</v>
      </c>
      <c r="BT153" s="2">
        <v>0</v>
      </c>
      <c r="BU153" s="2">
        <v>0</v>
      </c>
      <c r="BV153" s="3">
        <v>0</v>
      </c>
      <c r="BW153" s="3">
        <v>0</v>
      </c>
      <c r="BX153" s="2">
        <v>0</v>
      </c>
      <c r="BY153" s="2">
        <v>0</v>
      </c>
      <c r="BZ153" s="2">
        <v>0</v>
      </c>
      <c r="CA153" s="2">
        <v>0</v>
      </c>
      <c r="CB153" s="2">
        <v>0</v>
      </c>
      <c r="CC153" s="2">
        <v>0</v>
      </c>
      <c r="CD153" s="3">
        <v>0</v>
      </c>
      <c r="CE153" s="2">
        <v>0</v>
      </c>
      <c r="CF153" s="2">
        <v>0</v>
      </c>
      <c r="CG153" s="2">
        <v>0</v>
      </c>
      <c r="CH153" s="2">
        <v>0</v>
      </c>
      <c r="CI153" s="2">
        <v>0</v>
      </c>
      <c r="CJ153" s="2">
        <v>0</v>
      </c>
      <c r="CK153" s="3">
        <v>0</v>
      </c>
      <c r="CL153" s="2">
        <v>0</v>
      </c>
      <c r="CM153" s="2">
        <v>0</v>
      </c>
      <c r="CN153" s="2">
        <v>0</v>
      </c>
      <c r="CO153" s="2">
        <v>0</v>
      </c>
      <c r="CP153" s="2">
        <v>0</v>
      </c>
      <c r="CQ153" s="2">
        <v>0</v>
      </c>
      <c r="CR153" s="3">
        <v>0</v>
      </c>
      <c r="CS153" s="2">
        <v>0</v>
      </c>
      <c r="CT153" s="2">
        <v>0</v>
      </c>
      <c r="CU153" s="2">
        <v>0</v>
      </c>
      <c r="CV153" s="2">
        <v>0</v>
      </c>
      <c r="CW153" s="2">
        <v>0</v>
      </c>
      <c r="CX153" s="2">
        <v>0</v>
      </c>
      <c r="CY153" s="3">
        <v>0</v>
      </c>
      <c r="CZ153" s="2">
        <v>0</v>
      </c>
      <c r="DA153" s="2">
        <v>0</v>
      </c>
      <c r="DB153" s="2">
        <v>0</v>
      </c>
      <c r="DC153" s="2">
        <v>0</v>
      </c>
      <c r="DD153" s="2">
        <v>0</v>
      </c>
      <c r="DE153" s="2">
        <v>0</v>
      </c>
      <c r="DF153" s="3">
        <v>0</v>
      </c>
      <c r="DG153" s="2">
        <v>0</v>
      </c>
      <c r="DH153" s="2">
        <v>0</v>
      </c>
      <c r="DI153" s="2">
        <v>0</v>
      </c>
      <c r="DJ153" s="2">
        <v>0</v>
      </c>
      <c r="DK153" s="2">
        <v>0</v>
      </c>
      <c r="DL153" s="2">
        <v>0</v>
      </c>
      <c r="DM153" s="3">
        <v>0</v>
      </c>
      <c r="DN153" s="2">
        <v>0</v>
      </c>
      <c r="DO153" s="2">
        <v>0</v>
      </c>
      <c r="DP153" s="2">
        <v>0</v>
      </c>
      <c r="DQ153" s="2">
        <v>0</v>
      </c>
      <c r="DR153" s="2">
        <v>0</v>
      </c>
      <c r="DS153" s="2">
        <v>0</v>
      </c>
      <c r="DT153" s="3">
        <v>0</v>
      </c>
      <c r="DU153" s="2">
        <v>0</v>
      </c>
      <c r="DV153" s="2">
        <v>0</v>
      </c>
      <c r="DW153" s="2">
        <v>0</v>
      </c>
      <c r="DX153" s="2">
        <v>0</v>
      </c>
      <c r="DY153" s="2">
        <v>0</v>
      </c>
      <c r="DZ153" s="2">
        <v>0</v>
      </c>
      <c r="EA153" s="3">
        <v>0</v>
      </c>
      <c r="EB153" s="2">
        <v>0</v>
      </c>
      <c r="EC153" s="2">
        <v>0</v>
      </c>
      <c r="ED153" s="2">
        <v>0</v>
      </c>
      <c r="EE153" s="2">
        <v>0</v>
      </c>
      <c r="EF153" s="2">
        <v>0</v>
      </c>
      <c r="EG153" s="2">
        <v>0</v>
      </c>
      <c r="EH153" s="3">
        <v>0</v>
      </c>
      <c r="EI153" s="2">
        <v>0</v>
      </c>
      <c r="EJ153" s="2">
        <v>0</v>
      </c>
      <c r="EK153" s="2">
        <v>0</v>
      </c>
      <c r="EL153" s="2">
        <v>0</v>
      </c>
      <c r="EM153" s="2">
        <v>0</v>
      </c>
      <c r="EN153" s="2">
        <v>0</v>
      </c>
      <c r="EO153" s="3">
        <v>0</v>
      </c>
      <c r="EP153" s="2">
        <v>0</v>
      </c>
      <c r="EQ153" s="2">
        <v>0</v>
      </c>
      <c r="ER153" s="2">
        <v>0</v>
      </c>
      <c r="ES153" s="2">
        <v>0</v>
      </c>
      <c r="ET153" s="2">
        <v>0</v>
      </c>
      <c r="EU153" s="2">
        <v>0</v>
      </c>
      <c r="EV153" s="3">
        <v>0</v>
      </c>
      <c r="EW153" s="2">
        <v>0</v>
      </c>
      <c r="EX153" s="2">
        <v>0</v>
      </c>
      <c r="EY153" s="2">
        <v>0</v>
      </c>
      <c r="EZ153" s="2">
        <v>0</v>
      </c>
      <c r="FA153" s="2">
        <v>0</v>
      </c>
      <c r="FB153" s="2">
        <v>0</v>
      </c>
      <c r="FC153" s="3">
        <v>0</v>
      </c>
      <c r="FD153" s="2">
        <v>0</v>
      </c>
      <c r="FE153" s="2">
        <v>0</v>
      </c>
      <c r="FF153" s="2">
        <v>0</v>
      </c>
      <c r="FG153" s="2">
        <v>0</v>
      </c>
      <c r="FH153" s="2">
        <v>0</v>
      </c>
      <c r="FI153" s="2">
        <v>0</v>
      </c>
      <c r="FJ153" s="3">
        <v>0</v>
      </c>
      <c r="FK153" s="2">
        <v>0</v>
      </c>
      <c r="FL153" s="2">
        <v>0</v>
      </c>
      <c r="FM153" s="2">
        <v>0</v>
      </c>
      <c r="FN153" s="2">
        <v>0</v>
      </c>
      <c r="FO153" s="2">
        <v>0</v>
      </c>
      <c r="FP153" s="2">
        <v>0</v>
      </c>
      <c r="FQ153" s="3">
        <v>0</v>
      </c>
      <c r="FR153" s="2">
        <v>0</v>
      </c>
      <c r="FS153" s="2">
        <v>0</v>
      </c>
      <c r="FT153" s="2">
        <v>0</v>
      </c>
      <c r="FU153" s="2">
        <v>0</v>
      </c>
      <c r="FV153" s="2">
        <v>0</v>
      </c>
      <c r="FW153" s="2">
        <v>0</v>
      </c>
      <c r="FX153" s="3">
        <v>0</v>
      </c>
      <c r="FY153" s="2">
        <v>0</v>
      </c>
      <c r="FZ153" s="2">
        <v>0</v>
      </c>
      <c r="GA153" s="2">
        <v>0</v>
      </c>
      <c r="GB153" s="2">
        <v>0</v>
      </c>
      <c r="GC153" s="2">
        <v>0</v>
      </c>
      <c r="GD153" s="2">
        <v>0</v>
      </c>
      <c r="GE153" s="3">
        <v>0</v>
      </c>
      <c r="GF153" s="2">
        <v>0</v>
      </c>
      <c r="GG153" s="2">
        <v>0</v>
      </c>
      <c r="GH153" s="2">
        <v>0</v>
      </c>
      <c r="GI153" s="2">
        <v>0</v>
      </c>
      <c r="GJ153" s="2">
        <v>0</v>
      </c>
      <c r="GK153" s="2">
        <v>0</v>
      </c>
      <c r="GL153" s="3">
        <v>0</v>
      </c>
      <c r="GM153" s="2">
        <v>0</v>
      </c>
      <c r="GN153" s="2">
        <v>0</v>
      </c>
      <c r="GO153" s="2">
        <v>0</v>
      </c>
      <c r="GP153" s="2">
        <v>0</v>
      </c>
      <c r="GQ153" s="2">
        <v>0</v>
      </c>
      <c r="GR153" s="2">
        <v>0</v>
      </c>
      <c r="GS153" s="3">
        <v>0</v>
      </c>
      <c r="GT153" s="2">
        <v>0</v>
      </c>
      <c r="GU153" s="2">
        <v>0</v>
      </c>
      <c r="GV153" s="2">
        <v>0</v>
      </c>
      <c r="GW153" s="2">
        <v>0</v>
      </c>
      <c r="GX153" s="2">
        <v>0</v>
      </c>
      <c r="GY153" s="2">
        <v>0</v>
      </c>
      <c r="GZ153" s="3">
        <v>0</v>
      </c>
      <c r="HA153" s="2">
        <v>0</v>
      </c>
      <c r="HB153" s="2">
        <v>0</v>
      </c>
      <c r="HC153" s="2">
        <v>0</v>
      </c>
      <c r="HD153" s="2">
        <v>0</v>
      </c>
      <c r="HE153" s="2">
        <v>0</v>
      </c>
      <c r="HF153" s="2">
        <v>0</v>
      </c>
      <c r="HG153" s="2">
        <v>0</v>
      </c>
      <c r="HH153" s="2">
        <v>0</v>
      </c>
      <c r="HI153" s="2">
        <v>0</v>
      </c>
      <c r="HJ153" s="2">
        <v>0</v>
      </c>
      <c r="HK153" s="2">
        <v>0</v>
      </c>
      <c r="HL153" s="2">
        <v>0</v>
      </c>
      <c r="HM153" s="2">
        <v>0</v>
      </c>
      <c r="HN153" s="2">
        <v>0</v>
      </c>
      <c r="HO153" s="91">
        <v>0</v>
      </c>
      <c r="HP153" s="2">
        <v>0</v>
      </c>
      <c r="HQ153" s="2">
        <v>0</v>
      </c>
      <c r="HR153" s="2">
        <v>0</v>
      </c>
      <c r="HS153" s="2">
        <v>0</v>
      </c>
      <c r="HT153" s="2">
        <v>0</v>
      </c>
      <c r="HU153" s="3">
        <v>0</v>
      </c>
    </row>
    <row r="154" spans="1:229">
      <c r="A154" s="2">
        <f t="shared" si="259"/>
        <v>0</v>
      </c>
      <c r="B154" s="2">
        <f t="shared" si="260"/>
        <v>0</v>
      </c>
      <c r="C154" s="2">
        <f t="shared" si="261"/>
        <v>0</v>
      </c>
      <c r="D154" s="2">
        <f t="shared" si="262"/>
        <v>0</v>
      </c>
      <c r="E154" s="2">
        <f t="shared" si="263"/>
        <v>0</v>
      </c>
      <c r="F154" s="2">
        <f t="shared" si="264"/>
        <v>0</v>
      </c>
      <c r="G154" s="2">
        <f t="shared" si="265"/>
        <v>0</v>
      </c>
      <c r="H154" s="242">
        <f t="shared" si="266"/>
        <v>3</v>
      </c>
      <c r="I154" s="242">
        <f t="shared" si="267"/>
        <v>3</v>
      </c>
      <c r="J154" s="242">
        <f t="shared" si="268"/>
        <v>3</v>
      </c>
      <c r="K154" s="242">
        <f t="shared" si="269"/>
        <v>3</v>
      </c>
      <c r="L154" s="242">
        <f t="shared" si="270"/>
        <v>3</v>
      </c>
      <c r="M154" s="242">
        <f t="shared" si="271"/>
        <v>3</v>
      </c>
      <c r="N154" s="242">
        <v>3</v>
      </c>
      <c r="O154" s="100" t="s">
        <v>504</v>
      </c>
      <c r="P154" s="179">
        <f t="shared" si="272"/>
        <v>0</v>
      </c>
      <c r="R154" s="4">
        <v>0</v>
      </c>
      <c r="BQ154" s="2">
        <v>0</v>
      </c>
      <c r="BR154" s="2">
        <v>0</v>
      </c>
      <c r="BS154" s="2">
        <v>0</v>
      </c>
      <c r="BT154" s="2">
        <v>0</v>
      </c>
      <c r="BU154" s="2">
        <v>0</v>
      </c>
      <c r="BV154" s="3">
        <v>0</v>
      </c>
      <c r="BW154" s="3">
        <v>0</v>
      </c>
      <c r="BX154" s="2">
        <v>0</v>
      </c>
      <c r="BY154" s="2">
        <v>0</v>
      </c>
      <c r="BZ154" s="2">
        <v>0</v>
      </c>
      <c r="CA154" s="2">
        <v>0</v>
      </c>
      <c r="CB154" s="2">
        <v>0</v>
      </c>
      <c r="CC154" s="2">
        <v>0</v>
      </c>
      <c r="CD154" s="3">
        <v>0</v>
      </c>
      <c r="CE154" s="2">
        <v>0</v>
      </c>
      <c r="CF154" s="2">
        <v>0</v>
      </c>
      <c r="CG154" s="2">
        <v>0</v>
      </c>
      <c r="CH154" s="2">
        <v>0</v>
      </c>
      <c r="CI154" s="2">
        <v>0</v>
      </c>
      <c r="CJ154" s="2">
        <v>0</v>
      </c>
      <c r="CK154" s="3">
        <v>0</v>
      </c>
      <c r="CL154" s="2">
        <v>0</v>
      </c>
      <c r="CM154" s="2">
        <v>0</v>
      </c>
      <c r="CN154" s="2">
        <v>0</v>
      </c>
      <c r="CO154" s="2">
        <v>0</v>
      </c>
      <c r="CP154" s="2">
        <v>0</v>
      </c>
      <c r="CQ154" s="2">
        <v>0</v>
      </c>
      <c r="CR154" s="3">
        <v>0</v>
      </c>
      <c r="CS154" s="2">
        <v>0</v>
      </c>
      <c r="CT154" s="2">
        <v>0</v>
      </c>
      <c r="CU154" s="2">
        <v>0</v>
      </c>
      <c r="CV154" s="2">
        <v>0</v>
      </c>
      <c r="CW154" s="2">
        <v>0</v>
      </c>
      <c r="CX154" s="2">
        <v>0</v>
      </c>
      <c r="CY154" s="3">
        <v>0</v>
      </c>
      <c r="CZ154" s="2">
        <v>0</v>
      </c>
      <c r="DA154" s="2">
        <v>0</v>
      </c>
      <c r="DB154" s="2">
        <v>0</v>
      </c>
      <c r="DC154" s="2">
        <v>0</v>
      </c>
      <c r="DD154" s="2">
        <v>0</v>
      </c>
      <c r="DE154" s="2">
        <v>0</v>
      </c>
      <c r="DF154" s="3">
        <v>0</v>
      </c>
      <c r="DG154" s="2">
        <v>0</v>
      </c>
      <c r="DH154" s="2">
        <v>0</v>
      </c>
      <c r="DI154" s="2">
        <v>0</v>
      </c>
      <c r="DJ154" s="2">
        <v>0</v>
      </c>
      <c r="DK154" s="2">
        <v>0</v>
      </c>
      <c r="DL154" s="2">
        <v>0</v>
      </c>
      <c r="DM154" s="3">
        <v>0</v>
      </c>
      <c r="DN154" s="2">
        <v>0</v>
      </c>
      <c r="DO154" s="2">
        <v>0</v>
      </c>
      <c r="DP154" s="2">
        <v>0</v>
      </c>
      <c r="DQ154" s="2">
        <v>0</v>
      </c>
      <c r="DR154" s="2">
        <v>0</v>
      </c>
      <c r="DS154" s="2">
        <v>0</v>
      </c>
      <c r="DT154" s="3">
        <v>0</v>
      </c>
      <c r="DU154" s="2">
        <v>0</v>
      </c>
      <c r="DV154" s="2">
        <v>0</v>
      </c>
      <c r="DW154" s="2">
        <v>0</v>
      </c>
      <c r="DX154" s="2">
        <v>0</v>
      </c>
      <c r="DY154" s="2">
        <v>0</v>
      </c>
      <c r="DZ154" s="2">
        <v>0</v>
      </c>
      <c r="EA154" s="3">
        <v>0</v>
      </c>
      <c r="EB154" s="2">
        <v>0</v>
      </c>
      <c r="EC154" s="2">
        <v>0</v>
      </c>
      <c r="ED154" s="2">
        <v>0</v>
      </c>
      <c r="EE154" s="2">
        <v>0</v>
      </c>
      <c r="EF154" s="2">
        <v>0</v>
      </c>
      <c r="EG154" s="2">
        <v>0</v>
      </c>
      <c r="EH154" s="3">
        <v>0</v>
      </c>
      <c r="EI154" s="2">
        <v>0</v>
      </c>
      <c r="EJ154" s="2">
        <v>0</v>
      </c>
      <c r="EK154" s="2">
        <v>0</v>
      </c>
      <c r="EL154" s="2">
        <v>0</v>
      </c>
      <c r="EM154" s="2">
        <v>0</v>
      </c>
      <c r="EN154" s="2">
        <v>0</v>
      </c>
      <c r="EO154" s="3">
        <v>0</v>
      </c>
      <c r="EP154" s="2">
        <v>0</v>
      </c>
      <c r="EQ154" s="2">
        <v>0</v>
      </c>
      <c r="ER154" s="2">
        <v>0</v>
      </c>
      <c r="ES154" s="2">
        <v>0</v>
      </c>
      <c r="ET154" s="2">
        <v>0</v>
      </c>
      <c r="EU154" s="2">
        <v>0</v>
      </c>
      <c r="EV154" s="3">
        <v>0</v>
      </c>
      <c r="EW154" s="2">
        <v>0</v>
      </c>
      <c r="EX154" s="2">
        <v>0</v>
      </c>
      <c r="EY154" s="2">
        <v>0</v>
      </c>
      <c r="EZ154" s="2">
        <v>0</v>
      </c>
      <c r="FA154" s="2">
        <v>0</v>
      </c>
      <c r="FB154" s="2">
        <v>0</v>
      </c>
      <c r="FC154" s="3">
        <v>0</v>
      </c>
      <c r="FD154" s="2">
        <v>0</v>
      </c>
      <c r="FE154" s="2">
        <v>0</v>
      </c>
      <c r="FF154" s="2">
        <v>0</v>
      </c>
      <c r="FG154" s="2">
        <v>0</v>
      </c>
      <c r="FH154" s="2">
        <v>0</v>
      </c>
      <c r="FI154" s="2">
        <v>0</v>
      </c>
      <c r="FJ154" s="3">
        <v>0</v>
      </c>
      <c r="FK154" s="2">
        <v>0</v>
      </c>
      <c r="FL154" s="2">
        <v>0</v>
      </c>
      <c r="FM154" s="2">
        <v>0</v>
      </c>
      <c r="FN154" s="2">
        <v>0</v>
      </c>
      <c r="FO154" s="2">
        <v>0</v>
      </c>
      <c r="FP154" s="2">
        <v>0</v>
      </c>
      <c r="FQ154" s="3">
        <v>0</v>
      </c>
      <c r="FR154" s="2">
        <v>0</v>
      </c>
      <c r="FS154" s="2">
        <v>0</v>
      </c>
      <c r="FT154" s="2">
        <v>0</v>
      </c>
      <c r="FU154" s="2">
        <v>0</v>
      </c>
      <c r="FV154" s="2">
        <v>0</v>
      </c>
      <c r="FW154" s="2">
        <v>0</v>
      </c>
      <c r="FX154" s="3">
        <v>0</v>
      </c>
      <c r="FY154" s="2">
        <v>0</v>
      </c>
      <c r="FZ154" s="2">
        <v>0</v>
      </c>
      <c r="GA154" s="2">
        <v>0</v>
      </c>
      <c r="GB154" s="2">
        <v>0</v>
      </c>
      <c r="GC154" s="2">
        <v>0</v>
      </c>
      <c r="GD154" s="2">
        <v>0</v>
      </c>
      <c r="GE154" s="3">
        <v>0</v>
      </c>
      <c r="GF154" s="2">
        <v>0</v>
      </c>
      <c r="GG154" s="2">
        <v>0</v>
      </c>
      <c r="GH154" s="2">
        <v>0</v>
      </c>
      <c r="GI154" s="2">
        <v>0</v>
      </c>
      <c r="GJ154" s="2">
        <v>0</v>
      </c>
      <c r="GK154" s="2">
        <v>0</v>
      </c>
      <c r="GL154" s="3">
        <v>0</v>
      </c>
      <c r="GM154" s="2">
        <v>0</v>
      </c>
      <c r="GN154" s="2">
        <v>0</v>
      </c>
      <c r="GO154" s="2">
        <v>0</v>
      </c>
      <c r="GP154" s="2">
        <v>0</v>
      </c>
      <c r="GQ154" s="2">
        <v>0</v>
      </c>
      <c r="GR154" s="2">
        <v>0</v>
      </c>
      <c r="GS154" s="3">
        <v>0</v>
      </c>
      <c r="GT154" s="2">
        <v>0</v>
      </c>
      <c r="GU154" s="2">
        <v>0</v>
      </c>
      <c r="GV154" s="2">
        <v>0</v>
      </c>
      <c r="GW154" s="2">
        <v>0</v>
      </c>
      <c r="GX154" s="2">
        <v>0</v>
      </c>
      <c r="GY154" s="2">
        <v>0</v>
      </c>
      <c r="GZ154" s="3">
        <v>0</v>
      </c>
      <c r="HA154" s="2">
        <v>0</v>
      </c>
      <c r="HB154" s="2">
        <v>0</v>
      </c>
      <c r="HC154" s="2">
        <v>0</v>
      </c>
      <c r="HD154" s="2">
        <v>0</v>
      </c>
      <c r="HE154" s="2">
        <v>0</v>
      </c>
      <c r="HF154" s="2">
        <v>0</v>
      </c>
      <c r="HG154" s="2">
        <v>0</v>
      </c>
      <c r="HH154" s="2">
        <v>0</v>
      </c>
      <c r="HI154" s="2">
        <v>0</v>
      </c>
      <c r="HJ154" s="2">
        <v>0</v>
      </c>
      <c r="HK154" s="2">
        <v>0</v>
      </c>
      <c r="HL154" s="2">
        <v>0</v>
      </c>
      <c r="HM154" s="2">
        <v>0</v>
      </c>
      <c r="HN154" s="2">
        <v>0</v>
      </c>
      <c r="HO154" s="91">
        <v>0</v>
      </c>
      <c r="HP154" s="2">
        <v>0</v>
      </c>
      <c r="HQ154" s="2">
        <v>0</v>
      </c>
      <c r="HR154" s="2">
        <v>0</v>
      </c>
      <c r="HS154" s="2">
        <v>0</v>
      </c>
      <c r="HT154" s="2">
        <v>0</v>
      </c>
      <c r="HU154" s="3">
        <v>0</v>
      </c>
    </row>
    <row r="155" spans="1:229">
      <c r="A155" s="2">
        <f>T155*N155</f>
        <v>0</v>
      </c>
      <c r="B155" s="2">
        <f>U155*N155</f>
        <v>0</v>
      </c>
      <c r="C155" s="2">
        <f>V155*N155</f>
        <v>0</v>
      </c>
      <c r="D155" s="2">
        <f>W155*N155</f>
        <v>0</v>
      </c>
      <c r="E155" s="2">
        <f>X155*N155</f>
        <v>0</v>
      </c>
      <c r="F155" s="2">
        <f>Y155*N155</f>
        <v>0</v>
      </c>
      <c r="G155" s="2">
        <f>Z155*N155</f>
        <v>0</v>
      </c>
      <c r="H155" s="242">
        <f>N155</f>
        <v>1</v>
      </c>
      <c r="I155" s="242">
        <f>N155</f>
        <v>1</v>
      </c>
      <c r="J155" s="242">
        <f>N155</f>
        <v>1</v>
      </c>
      <c r="K155" s="242">
        <f>N155</f>
        <v>1</v>
      </c>
      <c r="L155" s="242">
        <f>N155</f>
        <v>1</v>
      </c>
      <c r="M155" s="242">
        <f>N155</f>
        <v>1</v>
      </c>
      <c r="N155" s="242">
        <v>1</v>
      </c>
      <c r="O155" s="100" t="s">
        <v>7629</v>
      </c>
      <c r="P155" s="179">
        <f>(SUM(T155:Z155))</f>
        <v>0</v>
      </c>
      <c r="Q155" s="4">
        <v>1</v>
      </c>
      <c r="R155" s="4">
        <v>1</v>
      </c>
      <c r="S155" s="179">
        <f>P155-Q155</f>
        <v>-1</v>
      </c>
      <c r="AV155" s="2">
        <v>0</v>
      </c>
      <c r="AW155" s="2">
        <v>0</v>
      </c>
      <c r="AX155" s="2">
        <v>0</v>
      </c>
      <c r="AY155" s="2">
        <v>0</v>
      </c>
      <c r="AZ155" s="2">
        <v>0</v>
      </c>
      <c r="BA155" s="2">
        <v>0</v>
      </c>
      <c r="BB155" s="3">
        <v>1</v>
      </c>
      <c r="BC155" s="2">
        <v>0</v>
      </c>
      <c r="BD155" s="2">
        <v>0</v>
      </c>
      <c r="BE155" s="2">
        <v>0</v>
      </c>
      <c r="BF155" s="2">
        <v>0</v>
      </c>
      <c r="BG155" s="2">
        <v>0</v>
      </c>
      <c r="BH155" s="2">
        <v>0</v>
      </c>
      <c r="BI155" s="3">
        <v>1</v>
      </c>
      <c r="BJ155" s="2">
        <v>0</v>
      </c>
      <c r="BK155" s="2">
        <v>0</v>
      </c>
      <c r="BL155" s="2">
        <v>0</v>
      </c>
      <c r="BM155" s="2">
        <v>0</v>
      </c>
      <c r="BN155" s="2">
        <v>0</v>
      </c>
      <c r="BO155" s="2">
        <v>0</v>
      </c>
      <c r="BP155" s="3">
        <v>1</v>
      </c>
      <c r="BQ155" s="2">
        <v>0</v>
      </c>
      <c r="BR155" s="2">
        <v>0</v>
      </c>
      <c r="BS155" s="2">
        <v>0</v>
      </c>
      <c r="BT155" s="2">
        <v>0</v>
      </c>
      <c r="BU155" s="2">
        <v>0</v>
      </c>
      <c r="BV155" s="2">
        <v>0</v>
      </c>
      <c r="BW155" s="3">
        <v>1</v>
      </c>
      <c r="BX155" s="2">
        <v>0</v>
      </c>
      <c r="BY155" s="2">
        <v>0</v>
      </c>
      <c r="BZ155" s="2">
        <v>0</v>
      </c>
      <c r="CA155" s="2">
        <v>0</v>
      </c>
      <c r="CB155" s="2">
        <v>0</v>
      </c>
      <c r="CC155" s="2">
        <v>0</v>
      </c>
      <c r="CD155" s="3">
        <v>1</v>
      </c>
      <c r="CE155" s="2">
        <v>0</v>
      </c>
      <c r="CF155" s="2">
        <v>0</v>
      </c>
      <c r="CG155" s="2">
        <v>0</v>
      </c>
      <c r="CH155" s="2">
        <v>0</v>
      </c>
      <c r="CI155" s="2">
        <v>1</v>
      </c>
      <c r="CJ155" s="2">
        <v>0</v>
      </c>
      <c r="CK155" s="3">
        <v>0</v>
      </c>
      <c r="CL155" s="2">
        <v>0</v>
      </c>
      <c r="CM155" s="2">
        <v>0</v>
      </c>
      <c r="CN155" s="2">
        <v>0</v>
      </c>
      <c r="CO155" s="2">
        <v>0</v>
      </c>
      <c r="CP155" s="2">
        <v>0</v>
      </c>
      <c r="CQ155" s="2">
        <v>1</v>
      </c>
      <c r="CR155" s="3">
        <v>0</v>
      </c>
      <c r="CS155" s="2">
        <v>0</v>
      </c>
      <c r="CT155" s="2">
        <v>0</v>
      </c>
      <c r="CU155" s="2">
        <v>0</v>
      </c>
      <c r="CV155" s="2">
        <v>0</v>
      </c>
      <c r="CW155" s="2">
        <v>0</v>
      </c>
      <c r="CX155" s="2">
        <v>1</v>
      </c>
      <c r="CY155" s="3">
        <v>0</v>
      </c>
      <c r="CZ155" s="2">
        <v>0</v>
      </c>
      <c r="DA155" s="2">
        <v>0</v>
      </c>
      <c r="DB155" s="2">
        <v>0</v>
      </c>
      <c r="DC155" s="2">
        <v>0</v>
      </c>
      <c r="DD155" s="2">
        <v>0</v>
      </c>
      <c r="DE155" s="2">
        <v>0</v>
      </c>
      <c r="DF155" s="3">
        <v>1</v>
      </c>
      <c r="DG155" s="2">
        <v>0</v>
      </c>
      <c r="DH155" s="2">
        <v>0</v>
      </c>
      <c r="DI155" s="2">
        <v>0</v>
      </c>
      <c r="DJ155" s="2">
        <v>0</v>
      </c>
      <c r="DK155" s="2">
        <v>0</v>
      </c>
      <c r="DL155" s="2">
        <v>0</v>
      </c>
      <c r="DM155" s="3">
        <v>3</v>
      </c>
      <c r="DN155" s="2">
        <v>0</v>
      </c>
      <c r="DO155" s="2">
        <v>0</v>
      </c>
      <c r="DP155" s="2">
        <v>0</v>
      </c>
      <c r="DQ155" s="2">
        <v>0</v>
      </c>
      <c r="DR155" s="2">
        <v>0</v>
      </c>
      <c r="DS155" s="2">
        <v>0</v>
      </c>
      <c r="DT155" s="3">
        <v>2</v>
      </c>
      <c r="DU155" s="2">
        <v>0</v>
      </c>
      <c r="DV155" s="2">
        <v>0</v>
      </c>
      <c r="DW155" s="2">
        <v>0</v>
      </c>
      <c r="DX155" s="2">
        <v>0</v>
      </c>
      <c r="DY155" s="2">
        <v>2</v>
      </c>
      <c r="DZ155" s="2">
        <v>1</v>
      </c>
      <c r="EA155" s="3">
        <v>1</v>
      </c>
      <c r="EB155" s="2">
        <v>0</v>
      </c>
      <c r="EC155" s="2">
        <v>0</v>
      </c>
      <c r="ED155" s="2">
        <v>0</v>
      </c>
      <c r="EE155" s="2">
        <v>0</v>
      </c>
      <c r="EF155" s="2">
        <v>0</v>
      </c>
      <c r="EG155" s="2">
        <v>0</v>
      </c>
      <c r="EH155" s="3">
        <v>3</v>
      </c>
      <c r="EI155" s="2">
        <v>0</v>
      </c>
      <c r="EJ155" s="2">
        <v>0</v>
      </c>
      <c r="EK155" s="2">
        <v>0</v>
      </c>
      <c r="EL155" s="2">
        <v>0</v>
      </c>
      <c r="EM155" s="2">
        <v>0</v>
      </c>
      <c r="EN155" s="2">
        <v>0</v>
      </c>
      <c r="EO155" s="3">
        <v>3</v>
      </c>
      <c r="EP155" s="2">
        <v>0</v>
      </c>
      <c r="EQ155" s="2">
        <v>0</v>
      </c>
      <c r="ER155" s="2">
        <v>0</v>
      </c>
      <c r="ES155" s="2">
        <v>0</v>
      </c>
      <c r="ET155" s="2">
        <v>0</v>
      </c>
      <c r="EU155" s="2">
        <v>0</v>
      </c>
      <c r="EV155" s="3">
        <v>3</v>
      </c>
      <c r="EW155" s="2">
        <v>0</v>
      </c>
      <c r="EX155" s="2">
        <v>0</v>
      </c>
      <c r="EY155" s="2">
        <v>0</v>
      </c>
      <c r="EZ155" s="2">
        <v>0</v>
      </c>
      <c r="FA155" s="2">
        <v>0</v>
      </c>
      <c r="FB155" s="2">
        <v>0</v>
      </c>
      <c r="FC155" s="3">
        <v>2</v>
      </c>
      <c r="FD155" s="2">
        <v>0</v>
      </c>
      <c r="FE155" s="2">
        <v>0</v>
      </c>
      <c r="FF155" s="2">
        <v>0</v>
      </c>
      <c r="FG155" s="2">
        <v>0</v>
      </c>
      <c r="FH155" s="2">
        <v>0</v>
      </c>
      <c r="FI155" s="2">
        <v>0</v>
      </c>
      <c r="FJ155" s="3">
        <v>3</v>
      </c>
      <c r="FK155" s="2">
        <v>0</v>
      </c>
      <c r="FL155" s="2">
        <v>0</v>
      </c>
      <c r="FM155" s="2">
        <v>0</v>
      </c>
      <c r="FN155" s="2">
        <v>0</v>
      </c>
      <c r="FO155" s="2">
        <v>0</v>
      </c>
      <c r="FP155" s="2">
        <v>0</v>
      </c>
      <c r="FQ155" s="3">
        <v>0</v>
      </c>
      <c r="FR155" s="2">
        <v>0</v>
      </c>
      <c r="FS155" s="2">
        <v>0</v>
      </c>
      <c r="FT155" s="2">
        <v>0</v>
      </c>
      <c r="FU155" s="2">
        <v>0</v>
      </c>
      <c r="FV155" s="2">
        <v>0</v>
      </c>
      <c r="FW155" s="2">
        <v>0</v>
      </c>
      <c r="FX155" s="3">
        <v>0</v>
      </c>
      <c r="FY155" s="2">
        <v>0</v>
      </c>
      <c r="FZ155" s="2">
        <v>0</v>
      </c>
      <c r="GA155" s="2">
        <v>0</v>
      </c>
      <c r="GB155" s="2">
        <v>0</v>
      </c>
      <c r="GC155" s="2">
        <v>0</v>
      </c>
      <c r="GD155" s="2">
        <v>0</v>
      </c>
      <c r="GE155" s="3">
        <v>0</v>
      </c>
      <c r="GF155" s="2">
        <v>0</v>
      </c>
      <c r="GG155" s="2">
        <v>0</v>
      </c>
      <c r="GH155" s="2">
        <v>0</v>
      </c>
      <c r="GI155" s="2">
        <v>0</v>
      </c>
      <c r="GJ155" s="2">
        <v>0</v>
      </c>
      <c r="GK155" s="2">
        <v>0</v>
      </c>
      <c r="GL155" s="3">
        <v>0</v>
      </c>
      <c r="GM155" s="2">
        <v>0</v>
      </c>
      <c r="GN155" s="2">
        <v>0</v>
      </c>
      <c r="GO155" s="2">
        <v>0</v>
      </c>
      <c r="GP155" s="2">
        <v>0</v>
      </c>
      <c r="GQ155" s="2">
        <v>0</v>
      </c>
      <c r="GR155" s="2">
        <v>0</v>
      </c>
      <c r="GS155" s="3">
        <v>0</v>
      </c>
      <c r="GT155" s="2">
        <v>0</v>
      </c>
      <c r="GU155" s="2">
        <v>0</v>
      </c>
      <c r="GV155" s="2">
        <v>0</v>
      </c>
      <c r="GW155" s="2">
        <v>0</v>
      </c>
      <c r="GX155" s="2">
        <v>0</v>
      </c>
      <c r="GY155" s="2">
        <v>0</v>
      </c>
      <c r="GZ155" s="3">
        <v>0</v>
      </c>
      <c r="HA155" s="2">
        <v>0</v>
      </c>
      <c r="HB155" s="2">
        <v>0</v>
      </c>
      <c r="HC155" s="2">
        <v>0</v>
      </c>
      <c r="HD155" s="2">
        <v>0</v>
      </c>
      <c r="HE155" s="2">
        <v>0</v>
      </c>
      <c r="HF155" s="2">
        <v>0</v>
      </c>
      <c r="HG155" s="2">
        <v>0</v>
      </c>
      <c r="HH155" s="2">
        <v>0</v>
      </c>
      <c r="HI155" s="2">
        <v>0</v>
      </c>
      <c r="HJ155" s="2">
        <v>0</v>
      </c>
      <c r="HK155" s="2">
        <v>0</v>
      </c>
      <c r="HL155" s="2">
        <v>0</v>
      </c>
      <c r="HM155" s="2">
        <v>0</v>
      </c>
      <c r="HN155" s="2">
        <v>0</v>
      </c>
      <c r="HO155" s="91">
        <v>0</v>
      </c>
      <c r="HP155" s="2">
        <v>0</v>
      </c>
      <c r="HQ155" s="2">
        <v>0</v>
      </c>
      <c r="HR155" s="2">
        <v>0</v>
      </c>
      <c r="HS155" s="2">
        <v>0</v>
      </c>
      <c r="HT155" s="2">
        <v>0</v>
      </c>
      <c r="HU155" s="3">
        <v>0</v>
      </c>
    </row>
    <row r="156" spans="1:229">
      <c r="A156" s="2">
        <f t="shared" si="259"/>
        <v>0</v>
      </c>
      <c r="B156" s="2">
        <f t="shared" si="260"/>
        <v>0</v>
      </c>
      <c r="C156" s="2">
        <f t="shared" si="261"/>
        <v>0</v>
      </c>
      <c r="D156" s="2">
        <f t="shared" si="262"/>
        <v>0</v>
      </c>
      <c r="E156" s="2">
        <f t="shared" si="263"/>
        <v>0</v>
      </c>
      <c r="F156" s="2">
        <f t="shared" si="264"/>
        <v>0</v>
      </c>
      <c r="G156" s="2">
        <f t="shared" si="265"/>
        <v>0</v>
      </c>
      <c r="H156" s="242">
        <f t="shared" si="266"/>
        <v>3</v>
      </c>
      <c r="I156" s="242">
        <f t="shared" si="267"/>
        <v>3</v>
      </c>
      <c r="J156" s="242">
        <f t="shared" si="268"/>
        <v>3</v>
      </c>
      <c r="K156" s="242">
        <f t="shared" si="269"/>
        <v>3</v>
      </c>
      <c r="L156" s="242">
        <f t="shared" si="270"/>
        <v>3</v>
      </c>
      <c r="M156" s="242">
        <f t="shared" si="271"/>
        <v>3</v>
      </c>
      <c r="N156" s="242">
        <v>3</v>
      </c>
      <c r="O156" s="100" t="s">
        <v>489</v>
      </c>
      <c r="P156" s="179">
        <f t="shared" si="272"/>
        <v>0</v>
      </c>
      <c r="R156" s="4">
        <v>0</v>
      </c>
      <c r="BQ156" s="2">
        <v>0</v>
      </c>
      <c r="BR156" s="2">
        <v>0</v>
      </c>
      <c r="BS156" s="2">
        <v>0</v>
      </c>
      <c r="BT156" s="2">
        <v>0</v>
      </c>
      <c r="BU156" s="2">
        <v>0</v>
      </c>
      <c r="BV156" s="3">
        <v>0</v>
      </c>
      <c r="BW156" s="3">
        <v>0</v>
      </c>
      <c r="BX156" s="2">
        <v>0</v>
      </c>
      <c r="BY156" s="2">
        <v>0</v>
      </c>
      <c r="BZ156" s="2">
        <v>0</v>
      </c>
      <c r="CA156" s="2">
        <v>0</v>
      </c>
      <c r="CB156" s="2">
        <v>0</v>
      </c>
      <c r="CC156" s="2">
        <v>0</v>
      </c>
      <c r="CD156" s="3">
        <v>0</v>
      </c>
      <c r="CE156" s="2">
        <v>0</v>
      </c>
      <c r="CF156" s="2">
        <v>0</v>
      </c>
      <c r="CG156" s="2">
        <v>0</v>
      </c>
      <c r="CH156" s="2">
        <v>0</v>
      </c>
      <c r="CI156" s="2">
        <v>0</v>
      </c>
      <c r="CJ156" s="2">
        <v>0</v>
      </c>
      <c r="CK156" s="3">
        <v>0</v>
      </c>
      <c r="CL156" s="2">
        <v>0</v>
      </c>
      <c r="CM156" s="2">
        <v>0</v>
      </c>
      <c r="CN156" s="2">
        <v>0</v>
      </c>
      <c r="CO156" s="2">
        <v>0</v>
      </c>
      <c r="CP156" s="2">
        <v>0</v>
      </c>
      <c r="CQ156" s="2">
        <v>0</v>
      </c>
      <c r="CR156" s="3">
        <v>0</v>
      </c>
      <c r="CS156" s="2">
        <v>0</v>
      </c>
      <c r="CT156" s="2">
        <v>0</v>
      </c>
      <c r="CU156" s="2">
        <v>0</v>
      </c>
      <c r="CV156" s="2">
        <v>0</v>
      </c>
      <c r="CW156" s="2">
        <v>0</v>
      </c>
      <c r="CX156" s="2">
        <v>0</v>
      </c>
      <c r="CY156" s="3">
        <v>0</v>
      </c>
      <c r="CZ156" s="2">
        <v>0</v>
      </c>
      <c r="DA156" s="2">
        <v>0</v>
      </c>
      <c r="DB156" s="2">
        <v>0</v>
      </c>
      <c r="DC156" s="2">
        <v>0</v>
      </c>
      <c r="DD156" s="2">
        <v>0</v>
      </c>
      <c r="DE156" s="2">
        <v>0</v>
      </c>
      <c r="DF156" s="3">
        <v>0</v>
      </c>
      <c r="DG156" s="2">
        <v>0</v>
      </c>
      <c r="DH156" s="2">
        <v>0</v>
      </c>
      <c r="DI156" s="2">
        <v>0</v>
      </c>
      <c r="DJ156" s="2">
        <v>0</v>
      </c>
      <c r="DK156" s="2">
        <v>0</v>
      </c>
      <c r="DL156" s="2">
        <v>0</v>
      </c>
      <c r="DM156" s="3">
        <v>0</v>
      </c>
      <c r="DN156" s="2">
        <v>0</v>
      </c>
      <c r="DO156" s="2">
        <v>0</v>
      </c>
      <c r="DP156" s="2">
        <v>0</v>
      </c>
      <c r="DQ156" s="2">
        <v>0</v>
      </c>
      <c r="DR156" s="2">
        <v>0</v>
      </c>
      <c r="DS156" s="2">
        <v>0</v>
      </c>
      <c r="DT156" s="3">
        <v>0</v>
      </c>
      <c r="DU156" s="2">
        <v>0</v>
      </c>
      <c r="DV156" s="2">
        <v>0</v>
      </c>
      <c r="DW156" s="2">
        <v>0</v>
      </c>
      <c r="DX156" s="2">
        <v>0</v>
      </c>
      <c r="DY156" s="2">
        <v>0</v>
      </c>
      <c r="DZ156" s="2">
        <v>0</v>
      </c>
      <c r="EA156" s="3">
        <v>0</v>
      </c>
      <c r="EB156" s="2">
        <v>0</v>
      </c>
      <c r="EC156" s="2">
        <v>0</v>
      </c>
      <c r="ED156" s="2">
        <v>0</v>
      </c>
      <c r="EE156" s="2">
        <v>0</v>
      </c>
      <c r="EF156" s="2">
        <v>0</v>
      </c>
      <c r="EG156" s="2">
        <v>0</v>
      </c>
      <c r="EH156" s="3">
        <v>0</v>
      </c>
      <c r="EI156" s="2">
        <v>0</v>
      </c>
      <c r="EJ156" s="2">
        <v>0</v>
      </c>
      <c r="EK156" s="2">
        <v>0</v>
      </c>
      <c r="EL156" s="2">
        <v>0</v>
      </c>
      <c r="EM156" s="2">
        <v>0</v>
      </c>
      <c r="EN156" s="2">
        <v>0</v>
      </c>
      <c r="EO156" s="3">
        <v>0</v>
      </c>
      <c r="EP156" s="2">
        <v>0</v>
      </c>
      <c r="EQ156" s="2">
        <v>0</v>
      </c>
      <c r="ER156" s="2">
        <v>0</v>
      </c>
      <c r="ES156" s="2">
        <v>0</v>
      </c>
      <c r="ET156" s="2">
        <v>0</v>
      </c>
      <c r="EU156" s="2">
        <v>0</v>
      </c>
      <c r="EV156" s="3">
        <v>0</v>
      </c>
      <c r="EW156" s="2">
        <v>0</v>
      </c>
      <c r="EX156" s="2">
        <v>0</v>
      </c>
      <c r="EY156" s="2">
        <v>0</v>
      </c>
      <c r="EZ156" s="2">
        <v>0</v>
      </c>
      <c r="FA156" s="2">
        <v>0</v>
      </c>
      <c r="FB156" s="2">
        <v>0</v>
      </c>
      <c r="FC156" s="3">
        <v>0</v>
      </c>
      <c r="FD156" s="2">
        <v>0</v>
      </c>
      <c r="FE156" s="2">
        <v>0</v>
      </c>
      <c r="FF156" s="2">
        <v>0</v>
      </c>
      <c r="FG156" s="2">
        <v>0</v>
      </c>
      <c r="FH156" s="2">
        <v>0</v>
      </c>
      <c r="FI156" s="2">
        <v>0</v>
      </c>
      <c r="FJ156" s="3">
        <v>0</v>
      </c>
      <c r="FK156" s="2">
        <v>0</v>
      </c>
      <c r="FL156" s="2">
        <v>0</v>
      </c>
      <c r="FM156" s="2">
        <v>0</v>
      </c>
      <c r="FN156" s="2">
        <v>0</v>
      </c>
      <c r="FO156" s="2">
        <v>0</v>
      </c>
      <c r="FP156" s="2">
        <v>0</v>
      </c>
      <c r="FQ156" s="3">
        <v>0</v>
      </c>
      <c r="FR156" s="2">
        <v>0</v>
      </c>
      <c r="FS156" s="2">
        <v>0</v>
      </c>
      <c r="FT156" s="2">
        <v>0</v>
      </c>
      <c r="FU156" s="2">
        <v>0</v>
      </c>
      <c r="FV156" s="2">
        <v>0</v>
      </c>
      <c r="FW156" s="2">
        <v>0</v>
      </c>
      <c r="FX156" s="3">
        <v>0</v>
      </c>
      <c r="FY156" s="2">
        <v>0</v>
      </c>
      <c r="FZ156" s="2">
        <v>0</v>
      </c>
      <c r="GA156" s="2">
        <v>0</v>
      </c>
      <c r="GB156" s="2">
        <v>0</v>
      </c>
      <c r="GC156" s="2">
        <v>0</v>
      </c>
      <c r="GD156" s="2">
        <v>0</v>
      </c>
      <c r="GE156" s="3">
        <v>0</v>
      </c>
      <c r="GF156" s="2">
        <v>0</v>
      </c>
      <c r="GG156" s="2">
        <v>0</v>
      </c>
      <c r="GH156" s="2">
        <v>0</v>
      </c>
      <c r="GI156" s="2">
        <v>0</v>
      </c>
      <c r="GJ156" s="2">
        <v>0</v>
      </c>
      <c r="GK156" s="2">
        <v>0</v>
      </c>
      <c r="GL156" s="3">
        <v>0</v>
      </c>
      <c r="GM156" s="2">
        <v>0</v>
      </c>
      <c r="GN156" s="2">
        <v>0</v>
      </c>
      <c r="GO156" s="2">
        <v>0</v>
      </c>
      <c r="GP156" s="2">
        <v>0</v>
      </c>
      <c r="GQ156" s="2">
        <v>0</v>
      </c>
      <c r="GR156" s="2">
        <v>0</v>
      </c>
      <c r="GS156" s="3">
        <v>0</v>
      </c>
      <c r="GT156" s="2">
        <v>0</v>
      </c>
      <c r="GU156" s="2">
        <v>0</v>
      </c>
      <c r="GV156" s="2">
        <v>0</v>
      </c>
      <c r="GW156" s="2">
        <v>0</v>
      </c>
      <c r="GX156" s="2">
        <v>0</v>
      </c>
      <c r="GY156" s="2">
        <v>0</v>
      </c>
      <c r="GZ156" s="3">
        <v>0</v>
      </c>
      <c r="HA156" s="2">
        <v>0</v>
      </c>
      <c r="HB156" s="2">
        <v>0</v>
      </c>
      <c r="HC156" s="2">
        <v>0</v>
      </c>
      <c r="HD156" s="2">
        <v>0</v>
      </c>
      <c r="HE156" s="2">
        <v>0</v>
      </c>
      <c r="HF156" s="2">
        <v>0</v>
      </c>
      <c r="HG156" s="2">
        <v>0</v>
      </c>
      <c r="HH156" s="2">
        <v>0</v>
      </c>
      <c r="HI156" s="2">
        <v>0</v>
      </c>
      <c r="HJ156" s="2">
        <v>0</v>
      </c>
      <c r="HK156" s="2">
        <v>0</v>
      </c>
      <c r="HL156" s="2">
        <v>0</v>
      </c>
      <c r="HM156" s="2">
        <v>0</v>
      </c>
      <c r="HN156" s="2">
        <v>0</v>
      </c>
      <c r="HO156" s="91">
        <v>0</v>
      </c>
      <c r="HP156" s="2">
        <v>0</v>
      </c>
      <c r="HQ156" s="2">
        <v>0</v>
      </c>
      <c r="HR156" s="2">
        <v>0</v>
      </c>
      <c r="HS156" s="2">
        <v>0</v>
      </c>
      <c r="HT156" s="2">
        <v>0</v>
      </c>
      <c r="HU156" s="3">
        <v>0</v>
      </c>
    </row>
    <row r="157" spans="1:229">
      <c r="A157" s="2">
        <f t="shared" si="259"/>
        <v>0</v>
      </c>
      <c r="B157" s="2">
        <f t="shared" si="260"/>
        <v>0</v>
      </c>
      <c r="C157" s="2">
        <f t="shared" si="261"/>
        <v>0</v>
      </c>
      <c r="D157" s="2">
        <f t="shared" si="262"/>
        <v>0</v>
      </c>
      <c r="E157" s="2">
        <f t="shared" si="263"/>
        <v>0</v>
      </c>
      <c r="F157" s="2">
        <f t="shared" si="264"/>
        <v>0</v>
      </c>
      <c r="G157" s="2">
        <f t="shared" si="265"/>
        <v>0</v>
      </c>
      <c r="H157" s="242">
        <f t="shared" si="266"/>
        <v>3</v>
      </c>
      <c r="I157" s="242">
        <f t="shared" si="267"/>
        <v>3</v>
      </c>
      <c r="J157" s="242">
        <f t="shared" si="268"/>
        <v>3</v>
      </c>
      <c r="K157" s="242">
        <f t="shared" si="269"/>
        <v>3</v>
      </c>
      <c r="L157" s="242">
        <f t="shared" si="270"/>
        <v>3</v>
      </c>
      <c r="M157" s="242">
        <f t="shared" si="271"/>
        <v>3</v>
      </c>
      <c r="N157" s="242">
        <v>3</v>
      </c>
      <c r="O157" s="100" t="s">
        <v>487</v>
      </c>
      <c r="P157" s="179">
        <f t="shared" si="272"/>
        <v>0</v>
      </c>
      <c r="R157" s="4">
        <v>0</v>
      </c>
      <c r="BQ157" s="2">
        <v>0</v>
      </c>
      <c r="BR157" s="2">
        <v>0</v>
      </c>
      <c r="BS157" s="2">
        <v>0</v>
      </c>
      <c r="BT157" s="2">
        <v>0</v>
      </c>
      <c r="BU157" s="2">
        <v>0</v>
      </c>
      <c r="BV157" s="3">
        <v>0</v>
      </c>
      <c r="BW157" s="3">
        <v>0</v>
      </c>
      <c r="BX157" s="2">
        <v>0</v>
      </c>
      <c r="BY157" s="2">
        <v>0</v>
      </c>
      <c r="BZ157" s="2">
        <v>0</v>
      </c>
      <c r="CA157" s="2">
        <v>0</v>
      </c>
      <c r="CB157" s="2">
        <v>0</v>
      </c>
      <c r="CC157" s="2">
        <v>0</v>
      </c>
      <c r="CD157" s="3">
        <v>0</v>
      </c>
      <c r="CE157" s="2">
        <v>0</v>
      </c>
      <c r="CF157" s="2">
        <v>0</v>
      </c>
      <c r="CG157" s="2">
        <v>0</v>
      </c>
      <c r="CH157" s="2">
        <v>0</v>
      </c>
      <c r="CI157" s="2">
        <v>0</v>
      </c>
      <c r="CJ157" s="2">
        <v>0</v>
      </c>
      <c r="CK157" s="3">
        <v>0</v>
      </c>
      <c r="CL157" s="2">
        <v>0</v>
      </c>
      <c r="CM157" s="2">
        <v>0</v>
      </c>
      <c r="CN157" s="2">
        <v>0</v>
      </c>
      <c r="CO157" s="2">
        <v>0</v>
      </c>
      <c r="CP157" s="2">
        <v>0</v>
      </c>
      <c r="CQ157" s="2">
        <v>0</v>
      </c>
      <c r="CR157" s="3">
        <v>0</v>
      </c>
      <c r="CS157" s="2">
        <v>0</v>
      </c>
      <c r="CT157" s="2">
        <v>0</v>
      </c>
      <c r="CU157" s="2">
        <v>0</v>
      </c>
      <c r="CV157" s="2">
        <v>0</v>
      </c>
      <c r="CW157" s="2">
        <v>0</v>
      </c>
      <c r="CX157" s="2">
        <v>0</v>
      </c>
      <c r="CY157" s="3">
        <v>0</v>
      </c>
      <c r="CZ157" s="2">
        <v>0</v>
      </c>
      <c r="DA157" s="2">
        <v>0</v>
      </c>
      <c r="DB157" s="2">
        <v>0</v>
      </c>
      <c r="DC157" s="2">
        <v>0</v>
      </c>
      <c r="DD157" s="2">
        <v>0</v>
      </c>
      <c r="DE157" s="2">
        <v>0</v>
      </c>
      <c r="DF157" s="3">
        <v>0</v>
      </c>
      <c r="DG157" s="2">
        <v>0</v>
      </c>
      <c r="DH157" s="2">
        <v>0</v>
      </c>
      <c r="DI157" s="2">
        <v>0</v>
      </c>
      <c r="DJ157" s="2">
        <v>0</v>
      </c>
      <c r="DK157" s="2">
        <v>0</v>
      </c>
      <c r="DL157" s="2">
        <v>0</v>
      </c>
      <c r="DM157" s="3">
        <v>0</v>
      </c>
      <c r="DN157" s="2">
        <v>0</v>
      </c>
      <c r="DO157" s="2">
        <v>0</v>
      </c>
      <c r="DP157" s="2">
        <v>0</v>
      </c>
      <c r="DQ157" s="2">
        <v>0</v>
      </c>
      <c r="DR157" s="2">
        <v>0</v>
      </c>
      <c r="DS157" s="2">
        <v>0</v>
      </c>
      <c r="DT157" s="3">
        <v>0</v>
      </c>
      <c r="DU157" s="2">
        <v>0</v>
      </c>
      <c r="DV157" s="2">
        <v>0</v>
      </c>
      <c r="DW157" s="2">
        <v>0</v>
      </c>
      <c r="DX157" s="2">
        <v>0</v>
      </c>
      <c r="DY157" s="2">
        <v>0</v>
      </c>
      <c r="DZ157" s="2">
        <v>0</v>
      </c>
      <c r="EA157" s="3">
        <v>0</v>
      </c>
      <c r="EB157" s="2">
        <v>0</v>
      </c>
      <c r="EC157" s="2">
        <v>0</v>
      </c>
      <c r="ED157" s="2">
        <v>0</v>
      </c>
      <c r="EE157" s="2">
        <v>0</v>
      </c>
      <c r="EF157" s="2">
        <v>0</v>
      </c>
      <c r="EG157" s="2">
        <v>0</v>
      </c>
      <c r="EH157" s="3">
        <v>0</v>
      </c>
      <c r="EI157" s="2">
        <v>0</v>
      </c>
      <c r="EJ157" s="2">
        <v>0</v>
      </c>
      <c r="EK157" s="2">
        <v>0</v>
      </c>
      <c r="EL157" s="2">
        <v>0</v>
      </c>
      <c r="EM157" s="2">
        <v>0</v>
      </c>
      <c r="EN157" s="2">
        <v>0</v>
      </c>
      <c r="EO157" s="3">
        <v>0</v>
      </c>
      <c r="EP157" s="2">
        <v>0</v>
      </c>
      <c r="EQ157" s="2">
        <v>0</v>
      </c>
      <c r="ER157" s="2">
        <v>0</v>
      </c>
      <c r="ES157" s="2">
        <v>0</v>
      </c>
      <c r="ET157" s="2">
        <v>0</v>
      </c>
      <c r="EU157" s="2">
        <v>0</v>
      </c>
      <c r="EV157" s="3">
        <v>0</v>
      </c>
      <c r="EW157" s="2">
        <v>0</v>
      </c>
      <c r="EX157" s="2">
        <v>0</v>
      </c>
      <c r="EY157" s="2">
        <v>0</v>
      </c>
      <c r="EZ157" s="2">
        <v>0</v>
      </c>
      <c r="FA157" s="2">
        <v>0</v>
      </c>
      <c r="FB157" s="2">
        <v>0</v>
      </c>
      <c r="FC157" s="3">
        <v>0</v>
      </c>
      <c r="FD157" s="2">
        <v>0</v>
      </c>
      <c r="FE157" s="2">
        <v>0</v>
      </c>
      <c r="FF157" s="2">
        <v>0</v>
      </c>
      <c r="FG157" s="2">
        <v>0</v>
      </c>
      <c r="FH157" s="2">
        <v>0</v>
      </c>
      <c r="FI157" s="2">
        <v>0</v>
      </c>
      <c r="FJ157" s="3">
        <v>0</v>
      </c>
      <c r="FK157" s="2">
        <v>0</v>
      </c>
      <c r="FL157" s="2">
        <v>0</v>
      </c>
      <c r="FM157" s="2">
        <v>0</v>
      </c>
      <c r="FN157" s="2">
        <v>0</v>
      </c>
      <c r="FO157" s="2">
        <v>0</v>
      </c>
      <c r="FP157" s="2">
        <v>0</v>
      </c>
      <c r="FQ157" s="3">
        <v>0</v>
      </c>
      <c r="FR157" s="2">
        <v>0</v>
      </c>
      <c r="FS157" s="2">
        <v>0</v>
      </c>
      <c r="FT157" s="2">
        <v>0</v>
      </c>
      <c r="FU157" s="2">
        <v>0</v>
      </c>
      <c r="FV157" s="2">
        <v>0</v>
      </c>
      <c r="FW157" s="2">
        <v>0</v>
      </c>
      <c r="FX157" s="3">
        <v>0</v>
      </c>
      <c r="FY157" s="2">
        <v>0</v>
      </c>
      <c r="FZ157" s="2">
        <v>0</v>
      </c>
      <c r="GA157" s="2">
        <v>0</v>
      </c>
      <c r="GB157" s="2">
        <v>0</v>
      </c>
      <c r="GC157" s="2">
        <v>0</v>
      </c>
      <c r="GD157" s="2">
        <v>0</v>
      </c>
      <c r="GE157" s="3">
        <v>0</v>
      </c>
      <c r="GF157" s="2">
        <v>0</v>
      </c>
      <c r="GG157" s="2">
        <v>0</v>
      </c>
      <c r="GH157" s="2">
        <v>0</v>
      </c>
      <c r="GI157" s="2">
        <v>0</v>
      </c>
      <c r="GJ157" s="2">
        <v>0</v>
      </c>
      <c r="GK157" s="2">
        <v>0</v>
      </c>
      <c r="GL157" s="3">
        <v>0</v>
      </c>
      <c r="GM157" s="2">
        <v>0</v>
      </c>
      <c r="GN157" s="2">
        <v>0</v>
      </c>
      <c r="GO157" s="2">
        <v>0</v>
      </c>
      <c r="GP157" s="2">
        <v>0</v>
      </c>
      <c r="GQ157" s="2">
        <v>0</v>
      </c>
      <c r="GR157" s="2">
        <v>0</v>
      </c>
      <c r="GS157" s="3">
        <v>0</v>
      </c>
      <c r="GT157" s="2">
        <v>0</v>
      </c>
      <c r="GU157" s="2">
        <v>0</v>
      </c>
      <c r="GV157" s="2">
        <v>0</v>
      </c>
      <c r="GW157" s="2">
        <v>0</v>
      </c>
      <c r="GX157" s="2">
        <v>0</v>
      </c>
      <c r="GY157" s="2">
        <v>0</v>
      </c>
      <c r="GZ157" s="3">
        <v>0</v>
      </c>
      <c r="HA157" s="2">
        <v>0</v>
      </c>
      <c r="HB157" s="2">
        <v>0</v>
      </c>
      <c r="HC157" s="2">
        <v>0</v>
      </c>
      <c r="HD157" s="2">
        <v>0</v>
      </c>
      <c r="HE157" s="2">
        <v>0</v>
      </c>
      <c r="HF157" s="2">
        <v>0</v>
      </c>
      <c r="HG157" s="2">
        <v>0</v>
      </c>
      <c r="HH157" s="2">
        <v>0</v>
      </c>
      <c r="HI157" s="2">
        <v>0</v>
      </c>
      <c r="HJ157" s="2">
        <v>0</v>
      </c>
      <c r="HK157" s="2">
        <v>0</v>
      </c>
      <c r="HL157" s="2">
        <v>0</v>
      </c>
      <c r="HM157" s="2">
        <v>0</v>
      </c>
      <c r="HN157" s="2">
        <v>0</v>
      </c>
      <c r="HO157" s="91">
        <v>0</v>
      </c>
      <c r="HP157" s="2">
        <v>0</v>
      </c>
      <c r="HQ157" s="2">
        <v>0</v>
      </c>
      <c r="HR157" s="2">
        <v>0</v>
      </c>
      <c r="HS157" s="2">
        <v>0</v>
      </c>
      <c r="HT157" s="2">
        <v>0</v>
      </c>
      <c r="HU157" s="3">
        <v>0</v>
      </c>
    </row>
    <row r="158" spans="1:229">
      <c r="A158" s="2">
        <f t="shared" si="259"/>
        <v>0</v>
      </c>
      <c r="B158" s="2">
        <f t="shared" si="260"/>
        <v>0</v>
      </c>
      <c r="C158" s="2">
        <f t="shared" si="261"/>
        <v>0</v>
      </c>
      <c r="D158" s="2">
        <f t="shared" si="262"/>
        <v>0</v>
      </c>
      <c r="E158" s="2">
        <f t="shared" si="263"/>
        <v>0</v>
      </c>
      <c r="F158" s="2">
        <f t="shared" si="264"/>
        <v>0</v>
      </c>
      <c r="G158" s="2">
        <f t="shared" si="265"/>
        <v>0</v>
      </c>
      <c r="H158" s="242">
        <f>N158</f>
        <v>0.2</v>
      </c>
      <c r="I158" s="242">
        <f>N158</f>
        <v>0.2</v>
      </c>
      <c r="J158" s="242">
        <f>N158</f>
        <v>0.2</v>
      </c>
      <c r="K158" s="242">
        <f>N158</f>
        <v>0.2</v>
      </c>
      <c r="L158" s="242">
        <f>N158</f>
        <v>0.2</v>
      </c>
      <c r="M158" s="242">
        <f>N158</f>
        <v>0.2</v>
      </c>
      <c r="N158" s="242">
        <f t="shared" ref="N158" si="273">1/5</f>
        <v>0.2</v>
      </c>
      <c r="O158" s="248" t="s">
        <v>7612</v>
      </c>
      <c r="P158" s="179">
        <f>(SUM(T158:Z158))</f>
        <v>0</v>
      </c>
      <c r="Q158" s="4">
        <f>R158*5</f>
        <v>50</v>
      </c>
      <c r="R158" s="4">
        <v>10</v>
      </c>
      <c r="S158" s="179">
        <f>P158-Q158</f>
        <v>-50</v>
      </c>
      <c r="BQ158" s="2">
        <v>8.1999999999999993</v>
      </c>
      <c r="BR158" s="2">
        <v>8.5</v>
      </c>
      <c r="BS158" s="2">
        <v>0</v>
      </c>
      <c r="BT158" s="2">
        <v>0</v>
      </c>
      <c r="BU158" s="2">
        <v>0</v>
      </c>
      <c r="BV158" s="2">
        <v>0</v>
      </c>
      <c r="BW158" s="3">
        <v>0</v>
      </c>
      <c r="BX158" s="2">
        <v>12</v>
      </c>
      <c r="BY158" s="2">
        <v>7.3</v>
      </c>
      <c r="BZ158" s="2">
        <v>0</v>
      </c>
      <c r="CA158" s="2">
        <v>0</v>
      </c>
      <c r="CB158" s="2">
        <v>0</v>
      </c>
      <c r="CC158" s="2">
        <v>0</v>
      </c>
      <c r="CD158" s="3">
        <v>0</v>
      </c>
      <c r="CE158" s="2">
        <v>0</v>
      </c>
      <c r="CF158" s="2">
        <v>0</v>
      </c>
      <c r="CG158" s="2">
        <v>0</v>
      </c>
      <c r="CH158" s="2">
        <v>0</v>
      </c>
      <c r="CI158" s="2">
        <v>0</v>
      </c>
      <c r="CJ158" s="2">
        <v>0</v>
      </c>
      <c r="CK158" s="3">
        <v>0</v>
      </c>
      <c r="CL158" s="2">
        <v>0</v>
      </c>
      <c r="CM158" s="2">
        <v>0</v>
      </c>
      <c r="CN158" s="2">
        <v>0</v>
      </c>
      <c r="CO158" s="2">
        <v>0</v>
      </c>
      <c r="CP158" s="2">
        <v>0</v>
      </c>
      <c r="CQ158" s="2">
        <v>0</v>
      </c>
      <c r="CR158" s="3">
        <v>0</v>
      </c>
      <c r="CS158" s="2">
        <v>7.1</v>
      </c>
      <c r="CT158" s="2">
        <v>0</v>
      </c>
      <c r="CU158" s="2">
        <v>0</v>
      </c>
      <c r="CV158" s="2">
        <v>0</v>
      </c>
      <c r="CW158" s="2">
        <v>0</v>
      </c>
      <c r="CX158" s="2">
        <v>0</v>
      </c>
      <c r="CY158" s="3">
        <v>0</v>
      </c>
      <c r="CZ158" s="2">
        <v>0</v>
      </c>
      <c r="DA158" s="2">
        <v>0</v>
      </c>
      <c r="DB158" s="2">
        <v>0</v>
      </c>
      <c r="DC158" s="2">
        <v>7.9</v>
      </c>
      <c r="DD158" s="2">
        <v>0</v>
      </c>
      <c r="DE158" s="2">
        <v>0</v>
      </c>
      <c r="DF158" s="3">
        <v>0</v>
      </c>
      <c r="DG158" s="2">
        <v>0</v>
      </c>
      <c r="DH158" s="2">
        <v>0</v>
      </c>
      <c r="DI158" s="2">
        <v>0</v>
      </c>
      <c r="DJ158" s="2">
        <v>0</v>
      </c>
      <c r="DK158" s="2">
        <v>0</v>
      </c>
      <c r="DL158" s="2">
        <v>0</v>
      </c>
      <c r="DM158" s="3">
        <v>0</v>
      </c>
      <c r="DN158" s="2">
        <v>0</v>
      </c>
      <c r="DO158" s="2">
        <v>0</v>
      </c>
      <c r="DP158" s="2">
        <v>0</v>
      </c>
      <c r="DQ158" s="2">
        <v>0</v>
      </c>
      <c r="DR158" s="2">
        <v>6.3</v>
      </c>
      <c r="DS158" s="2">
        <v>0</v>
      </c>
      <c r="DT158" s="3">
        <v>0</v>
      </c>
      <c r="DU158" s="2">
        <v>0</v>
      </c>
      <c r="DV158" s="2">
        <v>0</v>
      </c>
      <c r="DW158" s="2">
        <v>0</v>
      </c>
      <c r="DX158" s="2">
        <v>0</v>
      </c>
      <c r="DY158" s="2">
        <v>0</v>
      </c>
      <c r="DZ158" s="2">
        <v>0</v>
      </c>
      <c r="EA158" s="3">
        <v>0</v>
      </c>
      <c r="EB158" s="2">
        <v>0</v>
      </c>
      <c r="EC158" s="2">
        <v>7.6</v>
      </c>
      <c r="ED158" s="2">
        <v>0</v>
      </c>
      <c r="EE158" s="2">
        <v>0</v>
      </c>
      <c r="EF158" s="2">
        <v>0</v>
      </c>
      <c r="EG158" s="2">
        <v>0</v>
      </c>
      <c r="EH158" s="3">
        <v>0</v>
      </c>
      <c r="EI158" s="2">
        <v>0</v>
      </c>
      <c r="EJ158" s="2">
        <v>0</v>
      </c>
      <c r="EK158" s="2">
        <v>0</v>
      </c>
      <c r="EL158" s="2">
        <v>0</v>
      </c>
      <c r="EM158" s="2">
        <v>0</v>
      </c>
      <c r="EN158" s="2">
        <v>0</v>
      </c>
      <c r="EO158" s="3">
        <v>0</v>
      </c>
      <c r="EP158" s="2">
        <v>0</v>
      </c>
      <c r="EQ158" s="2">
        <v>0</v>
      </c>
      <c r="ER158" s="2">
        <v>40</v>
      </c>
      <c r="ES158" s="2">
        <v>0</v>
      </c>
      <c r="ET158" s="2">
        <v>0</v>
      </c>
      <c r="EU158" s="2">
        <v>0</v>
      </c>
      <c r="EV158" s="3">
        <v>0</v>
      </c>
      <c r="EW158" s="2">
        <v>0</v>
      </c>
      <c r="EX158" s="2">
        <v>0</v>
      </c>
      <c r="EY158" s="2">
        <v>0</v>
      </c>
      <c r="EZ158" s="2">
        <v>0</v>
      </c>
      <c r="FA158" s="2">
        <v>0</v>
      </c>
      <c r="FB158" s="2">
        <v>0</v>
      </c>
      <c r="FC158" s="3">
        <v>0</v>
      </c>
      <c r="FD158" s="2">
        <v>0</v>
      </c>
      <c r="FE158" s="2">
        <v>0</v>
      </c>
      <c r="FF158" s="2">
        <v>0</v>
      </c>
      <c r="FG158" s="2">
        <v>0</v>
      </c>
      <c r="FH158" s="2">
        <v>0</v>
      </c>
      <c r="FI158" s="2">
        <v>0</v>
      </c>
      <c r="FJ158" s="3">
        <v>0</v>
      </c>
      <c r="FK158" s="2">
        <v>0</v>
      </c>
      <c r="FL158" s="2">
        <v>0</v>
      </c>
      <c r="FM158" s="2">
        <v>0</v>
      </c>
      <c r="FN158" s="2">
        <v>0</v>
      </c>
      <c r="FO158" s="2">
        <v>0</v>
      </c>
      <c r="FP158" s="2">
        <v>0</v>
      </c>
      <c r="FQ158" s="3">
        <v>0</v>
      </c>
      <c r="FR158" s="2">
        <v>0</v>
      </c>
      <c r="FS158" s="2">
        <v>0</v>
      </c>
      <c r="FT158" s="2">
        <v>0</v>
      </c>
      <c r="FU158" s="2">
        <v>0</v>
      </c>
      <c r="FV158" s="2">
        <v>0</v>
      </c>
      <c r="FW158" s="2">
        <v>0</v>
      </c>
      <c r="FX158" s="3">
        <v>0</v>
      </c>
      <c r="FY158" s="2">
        <v>76</v>
      </c>
      <c r="FZ158" s="2">
        <v>0</v>
      </c>
      <c r="GA158" s="2">
        <v>0</v>
      </c>
      <c r="GB158" s="2">
        <v>0</v>
      </c>
      <c r="GC158" s="2">
        <v>0</v>
      </c>
      <c r="GD158" s="2">
        <v>0</v>
      </c>
      <c r="GE158" s="3">
        <v>0</v>
      </c>
      <c r="GF158" s="2">
        <v>61</v>
      </c>
      <c r="GG158" s="2">
        <v>0</v>
      </c>
      <c r="GH158" s="2">
        <v>0</v>
      </c>
      <c r="GI158" s="2">
        <v>0</v>
      </c>
      <c r="GJ158" s="2">
        <v>0</v>
      </c>
      <c r="GK158" s="2">
        <v>0</v>
      </c>
      <c r="GL158" s="3">
        <v>0</v>
      </c>
      <c r="GM158" s="2">
        <v>0</v>
      </c>
      <c r="GN158" s="2">
        <v>0</v>
      </c>
      <c r="GO158" s="2">
        <v>0</v>
      </c>
      <c r="GP158" s="2">
        <v>0</v>
      </c>
      <c r="GQ158" s="2">
        <v>0</v>
      </c>
      <c r="GR158" s="2">
        <v>0</v>
      </c>
      <c r="GS158" s="3">
        <v>0</v>
      </c>
      <c r="GT158" s="2">
        <v>55</v>
      </c>
      <c r="GU158" s="2">
        <v>0</v>
      </c>
      <c r="GV158" s="2">
        <v>0</v>
      </c>
      <c r="GW158" s="2">
        <v>0</v>
      </c>
      <c r="GX158" s="2">
        <v>0</v>
      </c>
      <c r="GY158" s="2">
        <v>0</v>
      </c>
      <c r="GZ158" s="3">
        <v>0</v>
      </c>
      <c r="HA158" s="2">
        <v>0</v>
      </c>
      <c r="HB158" s="2">
        <v>67</v>
      </c>
      <c r="HC158" s="2">
        <v>0</v>
      </c>
      <c r="HD158" s="2">
        <v>0</v>
      </c>
      <c r="HE158" s="2">
        <v>0</v>
      </c>
      <c r="HF158" s="2">
        <v>0</v>
      </c>
      <c r="HG158" s="2">
        <v>0</v>
      </c>
      <c r="HH158" s="2">
        <v>0</v>
      </c>
      <c r="HI158" s="2">
        <v>0</v>
      </c>
      <c r="HJ158" s="2">
        <v>0</v>
      </c>
      <c r="HK158" s="2">
        <v>0</v>
      </c>
      <c r="HL158" s="2">
        <v>0</v>
      </c>
      <c r="HM158" s="2">
        <v>0</v>
      </c>
      <c r="HN158" s="2">
        <v>0</v>
      </c>
      <c r="HO158" s="91">
        <v>0</v>
      </c>
      <c r="HP158" s="2">
        <v>78</v>
      </c>
      <c r="HQ158" s="2">
        <v>0</v>
      </c>
      <c r="HR158" s="2">
        <v>0</v>
      </c>
      <c r="HS158" s="2">
        <v>0</v>
      </c>
      <c r="HT158" s="2">
        <v>0</v>
      </c>
      <c r="HU158" s="3">
        <v>0</v>
      </c>
    </row>
    <row r="159" spans="1:229">
      <c r="A159" s="2">
        <f t="shared" si="259"/>
        <v>0</v>
      </c>
      <c r="B159" s="2">
        <f t="shared" si="260"/>
        <v>0</v>
      </c>
      <c r="C159" s="2">
        <f t="shared" si="261"/>
        <v>0</v>
      </c>
      <c r="D159" s="2">
        <f t="shared" si="262"/>
        <v>0</v>
      </c>
      <c r="E159" s="2">
        <f t="shared" si="263"/>
        <v>0</v>
      </c>
      <c r="F159" s="2">
        <f t="shared" si="264"/>
        <v>0</v>
      </c>
      <c r="G159" s="2">
        <f t="shared" si="265"/>
        <v>0</v>
      </c>
      <c r="H159" s="242">
        <f t="shared" si="266"/>
        <v>3</v>
      </c>
      <c r="I159" s="242">
        <f t="shared" si="267"/>
        <v>3</v>
      </c>
      <c r="J159" s="242">
        <f t="shared" si="268"/>
        <v>3</v>
      </c>
      <c r="K159" s="242">
        <f t="shared" si="269"/>
        <v>3</v>
      </c>
      <c r="L159" s="242">
        <f t="shared" si="270"/>
        <v>3</v>
      </c>
      <c r="M159" s="242">
        <f t="shared" si="271"/>
        <v>3</v>
      </c>
      <c r="N159" s="242">
        <v>3</v>
      </c>
      <c r="O159" s="100" t="s">
        <v>488</v>
      </c>
      <c r="P159" s="179">
        <f t="shared" ref="P159:P166" si="274">(SUM(T159:Z159))*N159</f>
        <v>0</v>
      </c>
      <c r="R159" s="4">
        <v>0</v>
      </c>
      <c r="BQ159" s="2">
        <v>0</v>
      </c>
      <c r="BR159" s="2">
        <v>0</v>
      </c>
      <c r="BS159" s="2">
        <v>0</v>
      </c>
      <c r="BT159" s="2">
        <v>0</v>
      </c>
      <c r="BU159" s="2">
        <v>0</v>
      </c>
      <c r="BV159" s="3">
        <v>0</v>
      </c>
      <c r="BW159" s="3">
        <v>0</v>
      </c>
      <c r="BX159" s="2">
        <v>0</v>
      </c>
      <c r="BY159" s="2">
        <v>0</v>
      </c>
      <c r="BZ159" s="2">
        <v>0</v>
      </c>
      <c r="CA159" s="2">
        <v>0</v>
      </c>
      <c r="CB159" s="2">
        <v>0</v>
      </c>
      <c r="CC159" s="2">
        <v>0</v>
      </c>
      <c r="CD159" s="3">
        <v>0</v>
      </c>
      <c r="CE159" s="2">
        <v>0</v>
      </c>
      <c r="CF159" s="2">
        <v>0</v>
      </c>
      <c r="CG159" s="2">
        <v>0</v>
      </c>
      <c r="CH159" s="2">
        <v>0</v>
      </c>
      <c r="CI159" s="2">
        <v>0</v>
      </c>
      <c r="CJ159" s="2">
        <v>0</v>
      </c>
      <c r="CK159" s="3">
        <v>0</v>
      </c>
      <c r="CL159" s="2">
        <v>0</v>
      </c>
      <c r="CM159" s="2">
        <v>0</v>
      </c>
      <c r="CN159" s="2">
        <v>0</v>
      </c>
      <c r="CO159" s="2">
        <v>0</v>
      </c>
      <c r="CP159" s="2">
        <v>0</v>
      </c>
      <c r="CQ159" s="2">
        <v>0</v>
      </c>
      <c r="CR159" s="3">
        <v>0</v>
      </c>
      <c r="CS159" s="2">
        <v>0</v>
      </c>
      <c r="CT159" s="2">
        <v>0</v>
      </c>
      <c r="CU159" s="2">
        <v>0</v>
      </c>
      <c r="CV159" s="2">
        <v>0</v>
      </c>
      <c r="CW159" s="2">
        <v>0</v>
      </c>
      <c r="CX159" s="2">
        <v>0</v>
      </c>
      <c r="CY159" s="3">
        <v>0</v>
      </c>
      <c r="CZ159" s="2">
        <v>0</v>
      </c>
      <c r="DA159" s="2">
        <v>0</v>
      </c>
      <c r="DB159" s="2">
        <v>0</v>
      </c>
      <c r="DC159" s="2">
        <v>0</v>
      </c>
      <c r="DD159" s="2">
        <v>0</v>
      </c>
      <c r="DE159" s="2">
        <v>0</v>
      </c>
      <c r="DF159" s="3">
        <v>0</v>
      </c>
      <c r="DG159" s="2">
        <v>0</v>
      </c>
      <c r="DH159" s="2">
        <v>0</v>
      </c>
      <c r="DI159" s="2">
        <v>0</v>
      </c>
      <c r="DJ159" s="2">
        <v>0</v>
      </c>
      <c r="DK159" s="2">
        <v>0</v>
      </c>
      <c r="DL159" s="2">
        <v>0</v>
      </c>
      <c r="DM159" s="3">
        <v>0</v>
      </c>
      <c r="DN159" s="2">
        <v>0</v>
      </c>
      <c r="DO159" s="2">
        <v>0</v>
      </c>
      <c r="DP159" s="2">
        <v>0</v>
      </c>
      <c r="DQ159" s="2">
        <v>0</v>
      </c>
      <c r="DR159" s="2">
        <v>0</v>
      </c>
      <c r="DS159" s="2">
        <v>0</v>
      </c>
      <c r="DT159" s="3">
        <v>0</v>
      </c>
      <c r="DU159" s="2">
        <v>0</v>
      </c>
      <c r="DV159" s="2">
        <v>0</v>
      </c>
      <c r="DW159" s="2">
        <v>0</v>
      </c>
      <c r="DX159" s="2">
        <v>0</v>
      </c>
      <c r="DY159" s="2">
        <v>0</v>
      </c>
      <c r="DZ159" s="2">
        <v>0</v>
      </c>
      <c r="EA159" s="3">
        <v>0</v>
      </c>
      <c r="EB159" s="2">
        <v>0</v>
      </c>
      <c r="EC159" s="2">
        <v>0</v>
      </c>
      <c r="ED159" s="2">
        <v>0</v>
      </c>
      <c r="EE159" s="2">
        <v>0</v>
      </c>
      <c r="EF159" s="2">
        <v>0</v>
      </c>
      <c r="EG159" s="2">
        <v>0</v>
      </c>
      <c r="EH159" s="3">
        <v>0</v>
      </c>
      <c r="EI159" s="2">
        <v>0</v>
      </c>
      <c r="EJ159" s="2">
        <v>0</v>
      </c>
      <c r="EK159" s="2">
        <v>0</v>
      </c>
      <c r="EL159" s="2">
        <v>0</v>
      </c>
      <c r="EM159" s="2">
        <v>0</v>
      </c>
      <c r="EN159" s="2">
        <v>0</v>
      </c>
      <c r="EO159" s="3">
        <v>0</v>
      </c>
      <c r="EP159" s="2">
        <v>0</v>
      </c>
      <c r="EQ159" s="2">
        <v>0</v>
      </c>
      <c r="ER159" s="2">
        <v>0</v>
      </c>
      <c r="ES159" s="2">
        <v>0</v>
      </c>
      <c r="ET159" s="2">
        <v>0</v>
      </c>
      <c r="EU159" s="2">
        <v>0</v>
      </c>
      <c r="EV159" s="3">
        <v>0</v>
      </c>
      <c r="EW159" s="2">
        <v>0</v>
      </c>
      <c r="EX159" s="2">
        <v>0</v>
      </c>
      <c r="EY159" s="2">
        <v>0</v>
      </c>
      <c r="EZ159" s="2">
        <v>0</v>
      </c>
      <c r="FA159" s="2">
        <v>0</v>
      </c>
      <c r="FB159" s="2">
        <v>0</v>
      </c>
      <c r="FC159" s="3">
        <v>0</v>
      </c>
      <c r="FD159" s="2">
        <v>0</v>
      </c>
      <c r="FE159" s="2">
        <v>0</v>
      </c>
      <c r="FF159" s="2">
        <v>0</v>
      </c>
      <c r="FG159" s="2">
        <v>0</v>
      </c>
      <c r="FH159" s="2">
        <v>0</v>
      </c>
      <c r="FI159" s="2">
        <v>0</v>
      </c>
      <c r="FJ159" s="3">
        <v>0</v>
      </c>
      <c r="FK159" s="2">
        <v>0</v>
      </c>
      <c r="FL159" s="2">
        <v>0</v>
      </c>
      <c r="FM159" s="2">
        <v>0</v>
      </c>
      <c r="FN159" s="2">
        <v>0</v>
      </c>
      <c r="FO159" s="2">
        <v>0</v>
      </c>
      <c r="FP159" s="2">
        <v>0</v>
      </c>
      <c r="FQ159" s="3">
        <v>0</v>
      </c>
      <c r="FR159" s="2">
        <v>0</v>
      </c>
      <c r="FS159" s="2">
        <v>0</v>
      </c>
      <c r="FT159" s="2">
        <v>0</v>
      </c>
      <c r="FU159" s="2">
        <v>0</v>
      </c>
      <c r="FV159" s="2">
        <v>0</v>
      </c>
      <c r="FW159" s="2">
        <v>0</v>
      </c>
      <c r="FX159" s="3">
        <v>0</v>
      </c>
      <c r="FY159" s="2">
        <v>0</v>
      </c>
      <c r="FZ159" s="2">
        <v>0</v>
      </c>
      <c r="GA159" s="2">
        <v>0</v>
      </c>
      <c r="GB159" s="2">
        <v>0</v>
      </c>
      <c r="GC159" s="2">
        <v>0</v>
      </c>
      <c r="GD159" s="2">
        <v>0</v>
      </c>
      <c r="GE159" s="3">
        <v>0</v>
      </c>
      <c r="GF159" s="2">
        <v>0</v>
      </c>
      <c r="GG159" s="2">
        <v>0</v>
      </c>
      <c r="GH159" s="2">
        <v>0</v>
      </c>
      <c r="GI159" s="2">
        <v>0</v>
      </c>
      <c r="GJ159" s="2">
        <v>0</v>
      </c>
      <c r="GK159" s="2">
        <v>0</v>
      </c>
      <c r="GL159" s="3">
        <v>0</v>
      </c>
      <c r="GM159" s="2">
        <v>0</v>
      </c>
      <c r="GN159" s="2">
        <v>0</v>
      </c>
      <c r="GO159" s="2">
        <v>0</v>
      </c>
      <c r="GP159" s="2">
        <v>0</v>
      </c>
      <c r="GQ159" s="2">
        <v>0</v>
      </c>
      <c r="GR159" s="2">
        <v>0</v>
      </c>
      <c r="GS159" s="3">
        <v>0</v>
      </c>
      <c r="GT159" s="2">
        <v>0</v>
      </c>
      <c r="GU159" s="2">
        <v>0</v>
      </c>
      <c r="GV159" s="2">
        <v>0</v>
      </c>
      <c r="GW159" s="2">
        <v>0</v>
      </c>
      <c r="GX159" s="2">
        <v>0</v>
      </c>
      <c r="GY159" s="2">
        <v>0</v>
      </c>
      <c r="GZ159" s="3">
        <v>0</v>
      </c>
      <c r="HA159" s="2">
        <v>0</v>
      </c>
      <c r="HB159" s="2">
        <v>0</v>
      </c>
      <c r="HC159" s="2">
        <v>0</v>
      </c>
      <c r="HD159" s="2">
        <v>0</v>
      </c>
      <c r="HE159" s="2">
        <v>0</v>
      </c>
      <c r="HF159" s="2">
        <v>0</v>
      </c>
      <c r="HG159" s="2">
        <v>0</v>
      </c>
      <c r="HH159" s="2">
        <v>0</v>
      </c>
      <c r="HI159" s="2">
        <v>0</v>
      </c>
      <c r="HJ159" s="2">
        <v>0</v>
      </c>
      <c r="HK159" s="2">
        <v>0</v>
      </c>
      <c r="HL159" s="2">
        <v>0</v>
      </c>
      <c r="HM159" s="2">
        <v>0</v>
      </c>
      <c r="HN159" s="2">
        <v>0</v>
      </c>
      <c r="HO159" s="91">
        <v>0</v>
      </c>
      <c r="HP159" s="2">
        <v>0</v>
      </c>
      <c r="HQ159" s="2">
        <v>0</v>
      </c>
      <c r="HR159" s="2">
        <v>0</v>
      </c>
      <c r="HS159" s="2">
        <v>0</v>
      </c>
      <c r="HT159" s="2">
        <v>0</v>
      </c>
      <c r="HU159" s="3">
        <v>0</v>
      </c>
    </row>
    <row r="160" spans="1:229">
      <c r="A160" s="2">
        <f t="shared" si="259"/>
        <v>0</v>
      </c>
      <c r="B160" s="2">
        <f t="shared" si="260"/>
        <v>0</v>
      </c>
      <c r="C160" s="2">
        <f t="shared" si="261"/>
        <v>0</v>
      </c>
      <c r="D160" s="2">
        <f t="shared" si="262"/>
        <v>0</v>
      </c>
      <c r="E160" s="2">
        <f t="shared" si="263"/>
        <v>0</v>
      </c>
      <c r="F160" s="2">
        <f t="shared" si="264"/>
        <v>0</v>
      </c>
      <c r="G160" s="2">
        <f t="shared" si="265"/>
        <v>0</v>
      </c>
      <c r="H160" s="242">
        <f t="shared" si="266"/>
        <v>3</v>
      </c>
      <c r="I160" s="242">
        <f t="shared" si="267"/>
        <v>3</v>
      </c>
      <c r="J160" s="242">
        <f t="shared" si="268"/>
        <v>3</v>
      </c>
      <c r="K160" s="242">
        <f t="shared" si="269"/>
        <v>3</v>
      </c>
      <c r="L160" s="242">
        <f t="shared" si="270"/>
        <v>3</v>
      </c>
      <c r="M160" s="242">
        <f t="shared" si="271"/>
        <v>3</v>
      </c>
      <c r="N160" s="242">
        <v>3</v>
      </c>
      <c r="O160" s="100" t="s">
        <v>490</v>
      </c>
      <c r="P160" s="179">
        <f t="shared" si="274"/>
        <v>0</v>
      </c>
      <c r="R160" s="4">
        <v>0</v>
      </c>
      <c r="BQ160" s="2">
        <v>0</v>
      </c>
      <c r="BR160" s="2">
        <v>0</v>
      </c>
      <c r="BS160" s="2">
        <v>0</v>
      </c>
      <c r="BT160" s="2">
        <v>0</v>
      </c>
      <c r="BU160" s="2">
        <v>0</v>
      </c>
      <c r="BV160" s="3">
        <v>0</v>
      </c>
      <c r="BW160" s="3">
        <v>0</v>
      </c>
      <c r="BX160" s="2">
        <v>0</v>
      </c>
      <c r="BY160" s="2">
        <v>0</v>
      </c>
      <c r="BZ160" s="2">
        <v>0</v>
      </c>
      <c r="CA160" s="2">
        <v>0</v>
      </c>
      <c r="CB160" s="2">
        <v>0</v>
      </c>
      <c r="CC160" s="2">
        <v>0</v>
      </c>
      <c r="CD160" s="3">
        <v>0</v>
      </c>
      <c r="CE160" s="2">
        <v>0</v>
      </c>
      <c r="CF160" s="2">
        <v>0</v>
      </c>
      <c r="CG160" s="2">
        <v>0</v>
      </c>
      <c r="CH160" s="2">
        <v>0</v>
      </c>
      <c r="CI160" s="2">
        <v>0</v>
      </c>
      <c r="CJ160" s="2">
        <v>0</v>
      </c>
      <c r="CK160" s="3">
        <v>0</v>
      </c>
      <c r="CL160" s="2">
        <v>0</v>
      </c>
      <c r="CM160" s="2">
        <v>0</v>
      </c>
      <c r="CN160" s="2">
        <v>0</v>
      </c>
      <c r="CO160" s="2">
        <v>0</v>
      </c>
      <c r="CP160" s="2">
        <v>0</v>
      </c>
      <c r="CQ160" s="2">
        <v>0</v>
      </c>
      <c r="CR160" s="3">
        <v>0</v>
      </c>
      <c r="CS160" s="2">
        <v>0</v>
      </c>
      <c r="CT160" s="2">
        <v>0</v>
      </c>
      <c r="CU160" s="2">
        <v>0</v>
      </c>
      <c r="CV160" s="2">
        <v>0</v>
      </c>
      <c r="CW160" s="2">
        <v>0</v>
      </c>
      <c r="CX160" s="2">
        <v>0</v>
      </c>
      <c r="CY160" s="3">
        <v>0</v>
      </c>
      <c r="CZ160" s="2">
        <v>0</v>
      </c>
      <c r="DA160" s="2">
        <v>0</v>
      </c>
      <c r="DB160" s="2">
        <v>0</v>
      </c>
      <c r="DC160" s="2">
        <v>0</v>
      </c>
      <c r="DD160" s="2">
        <v>0</v>
      </c>
      <c r="DE160" s="2">
        <v>0</v>
      </c>
      <c r="DF160" s="3">
        <v>0</v>
      </c>
      <c r="DG160" s="2">
        <v>0</v>
      </c>
      <c r="DH160" s="2">
        <v>0</v>
      </c>
      <c r="DI160" s="2">
        <v>0</v>
      </c>
      <c r="DJ160" s="2">
        <v>0</v>
      </c>
      <c r="DK160" s="2">
        <v>0</v>
      </c>
      <c r="DL160" s="2">
        <v>0</v>
      </c>
      <c r="DM160" s="3">
        <v>0</v>
      </c>
      <c r="DN160" s="2">
        <v>0</v>
      </c>
      <c r="DO160" s="2">
        <v>0</v>
      </c>
      <c r="DP160" s="2">
        <v>0</v>
      </c>
      <c r="DQ160" s="2">
        <v>0</v>
      </c>
      <c r="DR160" s="2">
        <v>0</v>
      </c>
      <c r="DS160" s="2">
        <v>0</v>
      </c>
      <c r="DT160" s="3">
        <v>0</v>
      </c>
      <c r="DU160" s="2">
        <v>0</v>
      </c>
      <c r="DV160" s="2">
        <v>0</v>
      </c>
      <c r="DW160" s="2">
        <v>0</v>
      </c>
      <c r="DX160" s="2">
        <v>0</v>
      </c>
      <c r="DY160" s="2">
        <v>0</v>
      </c>
      <c r="DZ160" s="2">
        <v>0</v>
      </c>
      <c r="EA160" s="3">
        <v>0</v>
      </c>
      <c r="EB160" s="2">
        <v>0</v>
      </c>
      <c r="EC160" s="2">
        <v>0</v>
      </c>
      <c r="ED160" s="2">
        <v>0</v>
      </c>
      <c r="EE160" s="2">
        <v>0</v>
      </c>
      <c r="EF160" s="2">
        <v>0</v>
      </c>
      <c r="EG160" s="2">
        <v>0</v>
      </c>
      <c r="EH160" s="3">
        <v>0</v>
      </c>
      <c r="EI160" s="2">
        <v>0</v>
      </c>
      <c r="EJ160" s="2">
        <v>0</v>
      </c>
      <c r="EK160" s="2">
        <v>0</v>
      </c>
      <c r="EL160" s="2">
        <v>0</v>
      </c>
      <c r="EM160" s="2">
        <v>0</v>
      </c>
      <c r="EN160" s="2">
        <v>0</v>
      </c>
      <c r="EO160" s="3">
        <v>0</v>
      </c>
      <c r="EP160" s="2">
        <v>0</v>
      </c>
      <c r="EQ160" s="2">
        <v>0</v>
      </c>
      <c r="ER160" s="2">
        <v>0</v>
      </c>
      <c r="ES160" s="2">
        <v>0</v>
      </c>
      <c r="ET160" s="2">
        <v>0</v>
      </c>
      <c r="EU160" s="2">
        <v>0</v>
      </c>
      <c r="EV160" s="3">
        <v>0</v>
      </c>
      <c r="EW160" s="2">
        <v>0</v>
      </c>
      <c r="EX160" s="2">
        <v>0</v>
      </c>
      <c r="EY160" s="2">
        <v>0</v>
      </c>
      <c r="EZ160" s="2">
        <v>0</v>
      </c>
      <c r="FA160" s="2">
        <v>0</v>
      </c>
      <c r="FB160" s="2">
        <v>0</v>
      </c>
      <c r="FC160" s="3">
        <v>0</v>
      </c>
      <c r="FD160" s="2">
        <v>0</v>
      </c>
      <c r="FE160" s="2">
        <v>0</v>
      </c>
      <c r="FF160" s="2">
        <v>0</v>
      </c>
      <c r="FG160" s="2">
        <v>0</v>
      </c>
      <c r="FH160" s="2">
        <v>0</v>
      </c>
      <c r="FI160" s="2">
        <v>0</v>
      </c>
      <c r="FJ160" s="3">
        <v>0</v>
      </c>
      <c r="FK160" s="2">
        <v>0</v>
      </c>
      <c r="FL160" s="2">
        <v>0</v>
      </c>
      <c r="FM160" s="2">
        <v>0</v>
      </c>
      <c r="FN160" s="2">
        <v>0</v>
      </c>
      <c r="FO160" s="2">
        <v>0</v>
      </c>
      <c r="FP160" s="2">
        <v>0</v>
      </c>
      <c r="FQ160" s="3">
        <v>0</v>
      </c>
      <c r="FR160" s="2">
        <v>0</v>
      </c>
      <c r="FS160" s="2">
        <v>0</v>
      </c>
      <c r="FT160" s="2">
        <v>0</v>
      </c>
      <c r="FU160" s="2">
        <v>0</v>
      </c>
      <c r="FV160" s="2">
        <v>0</v>
      </c>
      <c r="FW160" s="2">
        <v>0</v>
      </c>
      <c r="FX160" s="3">
        <v>0</v>
      </c>
      <c r="FY160" s="2">
        <v>0</v>
      </c>
      <c r="FZ160" s="2">
        <v>0</v>
      </c>
      <c r="GA160" s="2">
        <v>0</v>
      </c>
      <c r="GB160" s="2">
        <v>0</v>
      </c>
      <c r="GC160" s="2">
        <v>0</v>
      </c>
      <c r="GD160" s="2">
        <v>0</v>
      </c>
      <c r="GE160" s="3">
        <v>0</v>
      </c>
      <c r="GF160" s="2">
        <v>0</v>
      </c>
      <c r="GG160" s="2">
        <v>0</v>
      </c>
      <c r="GH160" s="2">
        <v>0</v>
      </c>
      <c r="GI160" s="2">
        <v>0</v>
      </c>
      <c r="GJ160" s="2">
        <v>0</v>
      </c>
      <c r="GK160" s="2">
        <v>0</v>
      </c>
      <c r="GL160" s="3">
        <v>0</v>
      </c>
      <c r="GM160" s="2">
        <v>0</v>
      </c>
      <c r="GN160" s="2">
        <v>0</v>
      </c>
      <c r="GO160" s="2">
        <v>0</v>
      </c>
      <c r="GP160" s="2">
        <v>0</v>
      </c>
      <c r="GQ160" s="2">
        <v>0</v>
      </c>
      <c r="GR160" s="2">
        <v>0</v>
      </c>
      <c r="GS160" s="3">
        <v>0</v>
      </c>
      <c r="GT160" s="2">
        <v>0</v>
      </c>
      <c r="GU160" s="2">
        <v>0</v>
      </c>
      <c r="GV160" s="2">
        <v>0</v>
      </c>
      <c r="GW160" s="2">
        <v>0</v>
      </c>
      <c r="GX160" s="2">
        <v>0</v>
      </c>
      <c r="GY160" s="2">
        <v>0</v>
      </c>
      <c r="GZ160" s="3">
        <v>0</v>
      </c>
      <c r="HA160" s="2">
        <v>0</v>
      </c>
      <c r="HB160" s="2">
        <v>0</v>
      </c>
      <c r="HC160" s="2">
        <v>0</v>
      </c>
      <c r="HD160" s="2">
        <v>0</v>
      </c>
      <c r="HE160" s="2">
        <v>0</v>
      </c>
      <c r="HF160" s="2">
        <v>0</v>
      </c>
      <c r="HG160" s="2">
        <v>0</v>
      </c>
      <c r="HH160" s="2">
        <v>0</v>
      </c>
      <c r="HI160" s="2">
        <v>0</v>
      </c>
      <c r="HJ160" s="2">
        <v>0</v>
      </c>
      <c r="HK160" s="2">
        <v>0</v>
      </c>
      <c r="HL160" s="2">
        <v>0</v>
      </c>
      <c r="HM160" s="2">
        <v>0</v>
      </c>
      <c r="HN160" s="2">
        <v>0</v>
      </c>
      <c r="HO160" s="91">
        <v>0</v>
      </c>
      <c r="HP160" s="2">
        <v>0</v>
      </c>
      <c r="HQ160" s="2">
        <v>0</v>
      </c>
      <c r="HR160" s="2">
        <v>0</v>
      </c>
      <c r="HS160" s="2">
        <v>0</v>
      </c>
      <c r="HT160" s="2">
        <v>0</v>
      </c>
      <c r="HU160" s="3">
        <v>0</v>
      </c>
    </row>
    <row r="161" spans="1:229">
      <c r="A161" s="2">
        <f t="shared" si="259"/>
        <v>0</v>
      </c>
      <c r="B161" s="2">
        <f t="shared" si="260"/>
        <v>0</v>
      </c>
      <c r="C161" s="2">
        <f t="shared" si="261"/>
        <v>0</v>
      </c>
      <c r="D161" s="2">
        <f t="shared" si="262"/>
        <v>0</v>
      </c>
      <c r="E161" s="2">
        <f t="shared" si="263"/>
        <v>0</v>
      </c>
      <c r="F161" s="2">
        <f t="shared" si="264"/>
        <v>0</v>
      </c>
      <c r="G161" s="2">
        <f t="shared" si="265"/>
        <v>0</v>
      </c>
      <c r="H161" s="242">
        <f t="shared" si="266"/>
        <v>3</v>
      </c>
      <c r="I161" s="242">
        <f t="shared" si="267"/>
        <v>3</v>
      </c>
      <c r="J161" s="242">
        <f t="shared" si="268"/>
        <v>3</v>
      </c>
      <c r="K161" s="242">
        <f t="shared" si="269"/>
        <v>3</v>
      </c>
      <c r="L161" s="242">
        <f t="shared" si="270"/>
        <v>3</v>
      </c>
      <c r="M161" s="242">
        <f t="shared" si="271"/>
        <v>3</v>
      </c>
      <c r="N161" s="242">
        <v>3</v>
      </c>
      <c r="O161" s="100" t="s">
        <v>511</v>
      </c>
      <c r="P161" s="179">
        <f t="shared" si="274"/>
        <v>0</v>
      </c>
      <c r="R161" s="4">
        <v>0</v>
      </c>
      <c r="BQ161" s="2">
        <v>0</v>
      </c>
      <c r="BR161" s="2">
        <v>0</v>
      </c>
      <c r="BS161" s="2">
        <v>0</v>
      </c>
      <c r="BT161" s="2">
        <v>0</v>
      </c>
      <c r="BU161" s="2">
        <v>0</v>
      </c>
      <c r="BV161" s="3">
        <v>0</v>
      </c>
      <c r="BW161" s="3">
        <v>0</v>
      </c>
      <c r="BX161" s="2">
        <v>0</v>
      </c>
      <c r="BY161" s="2">
        <v>0</v>
      </c>
      <c r="BZ161" s="2">
        <v>0</v>
      </c>
      <c r="CA161" s="2">
        <v>0</v>
      </c>
      <c r="CB161" s="2">
        <v>0</v>
      </c>
      <c r="CC161" s="2">
        <v>0</v>
      </c>
      <c r="CD161" s="3">
        <v>0</v>
      </c>
      <c r="CE161" s="2">
        <v>0</v>
      </c>
      <c r="CF161" s="2">
        <v>0</v>
      </c>
      <c r="CG161" s="2">
        <v>0</v>
      </c>
      <c r="CH161" s="2">
        <v>0</v>
      </c>
      <c r="CI161" s="2">
        <v>0</v>
      </c>
      <c r="CJ161" s="2">
        <v>0</v>
      </c>
      <c r="CK161" s="3">
        <v>0</v>
      </c>
      <c r="CL161" s="2">
        <v>0</v>
      </c>
      <c r="CM161" s="2">
        <v>0</v>
      </c>
      <c r="CN161" s="2">
        <v>0</v>
      </c>
      <c r="CO161" s="2">
        <v>0</v>
      </c>
      <c r="CP161" s="2">
        <v>0</v>
      </c>
      <c r="CQ161" s="2">
        <v>0</v>
      </c>
      <c r="CR161" s="3">
        <v>0</v>
      </c>
      <c r="CS161" s="2">
        <v>0</v>
      </c>
      <c r="CT161" s="2">
        <v>0</v>
      </c>
      <c r="CU161" s="2">
        <v>0</v>
      </c>
      <c r="CV161" s="2">
        <v>0</v>
      </c>
      <c r="CW161" s="2">
        <v>0</v>
      </c>
      <c r="CX161" s="2">
        <v>0</v>
      </c>
      <c r="CY161" s="3">
        <v>0</v>
      </c>
      <c r="CZ161" s="2">
        <v>0</v>
      </c>
      <c r="DA161" s="2">
        <v>0</v>
      </c>
      <c r="DB161" s="2">
        <v>0</v>
      </c>
      <c r="DC161" s="2">
        <v>0</v>
      </c>
      <c r="DD161" s="2">
        <v>0</v>
      </c>
      <c r="DE161" s="2">
        <v>0</v>
      </c>
      <c r="DF161" s="3">
        <v>0</v>
      </c>
      <c r="DG161" s="2">
        <v>0</v>
      </c>
      <c r="DH161" s="2">
        <v>0</v>
      </c>
      <c r="DI161" s="2">
        <v>0</v>
      </c>
      <c r="DJ161" s="2">
        <v>0</v>
      </c>
      <c r="DK161" s="2">
        <v>0</v>
      </c>
      <c r="DL161" s="2">
        <v>0</v>
      </c>
      <c r="DM161" s="3">
        <v>0</v>
      </c>
      <c r="DN161" s="2">
        <v>0</v>
      </c>
      <c r="DO161" s="2">
        <v>0</v>
      </c>
      <c r="DP161" s="2">
        <v>0</v>
      </c>
      <c r="DQ161" s="2">
        <v>0</v>
      </c>
      <c r="DR161" s="2">
        <v>0</v>
      </c>
      <c r="DS161" s="2">
        <v>0</v>
      </c>
      <c r="DT161" s="3">
        <v>0</v>
      </c>
      <c r="DU161" s="2">
        <v>0</v>
      </c>
      <c r="DV161" s="2">
        <v>0</v>
      </c>
      <c r="DW161" s="2">
        <v>0</v>
      </c>
      <c r="DX161" s="2">
        <v>0</v>
      </c>
      <c r="DY161" s="2">
        <v>0</v>
      </c>
      <c r="DZ161" s="2">
        <v>0</v>
      </c>
      <c r="EA161" s="3">
        <v>0</v>
      </c>
      <c r="EB161" s="2">
        <v>0</v>
      </c>
      <c r="EC161" s="2">
        <v>0</v>
      </c>
      <c r="ED161" s="2">
        <v>0</v>
      </c>
      <c r="EE161" s="2">
        <v>0</v>
      </c>
      <c r="EF161" s="2">
        <v>0</v>
      </c>
      <c r="EG161" s="2">
        <v>0</v>
      </c>
      <c r="EH161" s="3">
        <v>0</v>
      </c>
      <c r="EI161" s="2">
        <v>0</v>
      </c>
      <c r="EJ161" s="2">
        <v>0</v>
      </c>
      <c r="EK161" s="2">
        <v>0</v>
      </c>
      <c r="EL161" s="2">
        <v>0</v>
      </c>
      <c r="EM161" s="2">
        <v>0</v>
      </c>
      <c r="EN161" s="2">
        <v>0</v>
      </c>
      <c r="EO161" s="3">
        <v>0</v>
      </c>
      <c r="EP161" s="2">
        <v>0</v>
      </c>
      <c r="EQ161" s="2">
        <v>0</v>
      </c>
      <c r="ER161" s="2">
        <v>0</v>
      </c>
      <c r="ES161" s="2">
        <v>0</v>
      </c>
      <c r="ET161" s="2">
        <v>0</v>
      </c>
      <c r="EU161" s="2">
        <v>0</v>
      </c>
      <c r="EV161" s="3">
        <v>0</v>
      </c>
      <c r="EW161" s="2">
        <v>0</v>
      </c>
      <c r="EX161" s="2">
        <v>0</v>
      </c>
      <c r="EY161" s="2">
        <v>0</v>
      </c>
      <c r="EZ161" s="2">
        <v>0</v>
      </c>
      <c r="FA161" s="2">
        <v>0</v>
      </c>
      <c r="FB161" s="2">
        <v>0</v>
      </c>
      <c r="FC161" s="3">
        <v>0</v>
      </c>
      <c r="FD161" s="2">
        <v>0</v>
      </c>
      <c r="FE161" s="2">
        <v>0</v>
      </c>
      <c r="FF161" s="2">
        <v>0</v>
      </c>
      <c r="FG161" s="2">
        <v>0</v>
      </c>
      <c r="FH161" s="2">
        <v>0</v>
      </c>
      <c r="FI161" s="2">
        <v>0</v>
      </c>
      <c r="FJ161" s="3">
        <v>0</v>
      </c>
      <c r="FK161" s="2">
        <v>0</v>
      </c>
      <c r="FL161" s="2">
        <v>0</v>
      </c>
      <c r="FM161" s="2">
        <v>0</v>
      </c>
      <c r="FN161" s="2">
        <v>0</v>
      </c>
      <c r="FO161" s="2">
        <v>0</v>
      </c>
      <c r="FP161" s="2">
        <v>0</v>
      </c>
      <c r="FQ161" s="3">
        <v>0</v>
      </c>
      <c r="FR161" s="2">
        <v>0</v>
      </c>
      <c r="FS161" s="2">
        <v>0</v>
      </c>
      <c r="FT161" s="2">
        <v>0</v>
      </c>
      <c r="FU161" s="2">
        <v>0</v>
      </c>
      <c r="FV161" s="2">
        <v>0</v>
      </c>
      <c r="FW161" s="2">
        <v>0</v>
      </c>
      <c r="FX161" s="3">
        <v>0</v>
      </c>
      <c r="FY161" s="2">
        <v>0</v>
      </c>
      <c r="FZ161" s="2">
        <v>0</v>
      </c>
      <c r="GA161" s="2">
        <v>0</v>
      </c>
      <c r="GB161" s="2">
        <v>0</v>
      </c>
      <c r="GC161" s="2">
        <v>0</v>
      </c>
      <c r="GD161" s="2">
        <v>0</v>
      </c>
      <c r="GE161" s="3">
        <v>0</v>
      </c>
      <c r="GF161" s="2">
        <v>0</v>
      </c>
      <c r="GG161" s="2">
        <v>0</v>
      </c>
      <c r="GH161" s="2">
        <v>0</v>
      </c>
      <c r="GI161" s="2">
        <v>0</v>
      </c>
      <c r="GJ161" s="2">
        <v>0</v>
      </c>
      <c r="GK161" s="2">
        <v>0</v>
      </c>
      <c r="GL161" s="3">
        <v>0</v>
      </c>
      <c r="GM161" s="2">
        <v>0</v>
      </c>
      <c r="GN161" s="2">
        <v>0</v>
      </c>
      <c r="GO161" s="2">
        <v>0</v>
      </c>
      <c r="GP161" s="2">
        <v>0</v>
      </c>
      <c r="GQ161" s="2">
        <v>0</v>
      </c>
      <c r="GR161" s="2">
        <v>0</v>
      </c>
      <c r="GS161" s="3">
        <v>0</v>
      </c>
      <c r="GT161" s="2">
        <v>0</v>
      </c>
      <c r="GU161" s="2">
        <v>0</v>
      </c>
      <c r="GV161" s="2">
        <v>0</v>
      </c>
      <c r="GW161" s="2">
        <v>0</v>
      </c>
      <c r="GX161" s="2">
        <v>0</v>
      </c>
      <c r="GY161" s="2">
        <v>0</v>
      </c>
      <c r="GZ161" s="3">
        <v>0</v>
      </c>
      <c r="HA161" s="2">
        <v>0</v>
      </c>
      <c r="HB161" s="2">
        <v>0</v>
      </c>
      <c r="HC161" s="2">
        <v>0</v>
      </c>
      <c r="HD161" s="2">
        <v>0</v>
      </c>
      <c r="HE161" s="2">
        <v>0</v>
      </c>
      <c r="HF161" s="2">
        <v>0</v>
      </c>
      <c r="HG161" s="2">
        <v>0</v>
      </c>
      <c r="HH161" s="2">
        <v>0</v>
      </c>
      <c r="HI161" s="2">
        <v>0</v>
      </c>
      <c r="HJ161" s="2">
        <v>0</v>
      </c>
      <c r="HK161" s="2">
        <v>0</v>
      </c>
      <c r="HL161" s="2">
        <v>0</v>
      </c>
      <c r="HM161" s="2">
        <v>0</v>
      </c>
      <c r="HN161" s="2">
        <v>0</v>
      </c>
      <c r="HO161" s="91">
        <v>0</v>
      </c>
      <c r="HP161" s="2">
        <v>0</v>
      </c>
      <c r="HQ161" s="2">
        <v>0</v>
      </c>
      <c r="HR161" s="2">
        <v>0</v>
      </c>
      <c r="HS161" s="2">
        <v>0</v>
      </c>
      <c r="HT161" s="2">
        <v>0</v>
      </c>
      <c r="HU161" s="3">
        <v>0</v>
      </c>
    </row>
    <row r="162" spans="1:229">
      <c r="A162" s="2">
        <f t="shared" si="259"/>
        <v>0</v>
      </c>
      <c r="B162" s="2">
        <f t="shared" si="260"/>
        <v>0</v>
      </c>
      <c r="C162" s="2">
        <f t="shared" si="261"/>
        <v>0</v>
      </c>
      <c r="D162" s="2">
        <f t="shared" si="262"/>
        <v>0</v>
      </c>
      <c r="E162" s="2">
        <f t="shared" si="263"/>
        <v>0</v>
      </c>
      <c r="F162" s="2">
        <f t="shared" si="264"/>
        <v>0</v>
      </c>
      <c r="G162" s="2">
        <f t="shared" si="265"/>
        <v>0</v>
      </c>
      <c r="H162" s="242">
        <f t="shared" si="266"/>
        <v>3</v>
      </c>
      <c r="I162" s="242">
        <f t="shared" si="267"/>
        <v>3</v>
      </c>
      <c r="J162" s="242">
        <f t="shared" si="268"/>
        <v>3</v>
      </c>
      <c r="K162" s="242">
        <f t="shared" si="269"/>
        <v>3</v>
      </c>
      <c r="L162" s="242">
        <f t="shared" si="270"/>
        <v>3</v>
      </c>
      <c r="M162" s="242">
        <f t="shared" si="271"/>
        <v>3</v>
      </c>
      <c r="N162" s="242">
        <v>3</v>
      </c>
      <c r="O162" s="100" t="s">
        <v>2044</v>
      </c>
      <c r="P162" s="179">
        <f t="shared" si="274"/>
        <v>0</v>
      </c>
      <c r="R162" s="4">
        <v>0</v>
      </c>
      <c r="BQ162" s="2">
        <v>0</v>
      </c>
      <c r="BR162" s="2">
        <v>0</v>
      </c>
      <c r="BS162" s="2">
        <v>0</v>
      </c>
      <c r="BT162" s="2">
        <v>0</v>
      </c>
      <c r="BU162" s="2">
        <v>0</v>
      </c>
      <c r="BV162" s="3">
        <v>0</v>
      </c>
      <c r="BW162" s="3">
        <v>0</v>
      </c>
      <c r="BX162" s="2">
        <v>0</v>
      </c>
      <c r="BY162" s="2">
        <v>0</v>
      </c>
      <c r="BZ162" s="2">
        <v>0</v>
      </c>
      <c r="CA162" s="2">
        <v>0</v>
      </c>
      <c r="CB162" s="2">
        <v>0</v>
      </c>
      <c r="CC162" s="2">
        <v>0</v>
      </c>
      <c r="CD162" s="3">
        <v>0</v>
      </c>
      <c r="CE162" s="2">
        <v>0</v>
      </c>
      <c r="CF162" s="2">
        <v>0</v>
      </c>
      <c r="CG162" s="2">
        <v>0</v>
      </c>
      <c r="CH162" s="2">
        <v>0</v>
      </c>
      <c r="CI162" s="2">
        <v>0</v>
      </c>
      <c r="CJ162" s="2">
        <v>0</v>
      </c>
      <c r="CK162" s="3">
        <v>0</v>
      </c>
      <c r="CL162" s="2">
        <v>0</v>
      </c>
      <c r="CM162" s="2">
        <v>0</v>
      </c>
      <c r="CN162" s="2">
        <v>0</v>
      </c>
      <c r="CO162" s="2">
        <v>0</v>
      </c>
      <c r="CP162" s="2">
        <v>0</v>
      </c>
      <c r="CQ162" s="2">
        <v>0</v>
      </c>
      <c r="CR162" s="3">
        <v>0</v>
      </c>
      <c r="CS162" s="2">
        <v>0</v>
      </c>
      <c r="CT162" s="2">
        <v>0</v>
      </c>
      <c r="CU162" s="2">
        <v>0</v>
      </c>
      <c r="CV162" s="2">
        <v>0</v>
      </c>
      <c r="CW162" s="2">
        <v>0</v>
      </c>
      <c r="CX162" s="2">
        <v>0</v>
      </c>
      <c r="CY162" s="3">
        <v>0</v>
      </c>
      <c r="CZ162" s="2">
        <v>0</v>
      </c>
      <c r="DA162" s="2">
        <v>0</v>
      </c>
      <c r="DB162" s="2">
        <v>0</v>
      </c>
      <c r="DC162" s="2">
        <v>0</v>
      </c>
      <c r="DD162" s="2">
        <v>0</v>
      </c>
      <c r="DE162" s="2">
        <v>0</v>
      </c>
      <c r="DF162" s="3">
        <v>0</v>
      </c>
      <c r="DG162" s="2">
        <v>0</v>
      </c>
      <c r="DH162" s="2">
        <v>0</v>
      </c>
      <c r="DI162" s="2">
        <v>0</v>
      </c>
      <c r="DJ162" s="2">
        <v>0</v>
      </c>
      <c r="DK162" s="2">
        <v>0</v>
      </c>
      <c r="DL162" s="2">
        <v>0</v>
      </c>
      <c r="DM162" s="3">
        <v>0</v>
      </c>
      <c r="DN162" s="2">
        <v>0</v>
      </c>
      <c r="DO162" s="2">
        <v>0</v>
      </c>
      <c r="DP162" s="2">
        <v>0</v>
      </c>
      <c r="DQ162" s="2">
        <v>0</v>
      </c>
      <c r="DR162" s="2">
        <v>0</v>
      </c>
      <c r="DS162" s="2">
        <v>0</v>
      </c>
      <c r="DT162" s="3">
        <v>0</v>
      </c>
      <c r="DU162" s="2">
        <v>0</v>
      </c>
      <c r="DV162" s="2">
        <v>0</v>
      </c>
      <c r="DW162" s="2">
        <v>0</v>
      </c>
      <c r="DX162" s="2">
        <v>0</v>
      </c>
      <c r="DY162" s="2">
        <v>0</v>
      </c>
      <c r="DZ162" s="2">
        <v>0</v>
      </c>
      <c r="EA162" s="3">
        <v>0</v>
      </c>
      <c r="EB162" s="2">
        <v>0</v>
      </c>
      <c r="EC162" s="2">
        <v>0</v>
      </c>
      <c r="ED162" s="2">
        <v>0</v>
      </c>
      <c r="EE162" s="2">
        <v>0</v>
      </c>
      <c r="EF162" s="2">
        <v>0</v>
      </c>
      <c r="EG162" s="2">
        <v>0</v>
      </c>
      <c r="EH162" s="3">
        <v>0</v>
      </c>
      <c r="EI162" s="2">
        <v>0</v>
      </c>
      <c r="EJ162" s="2">
        <v>0</v>
      </c>
      <c r="EK162" s="2">
        <v>0</v>
      </c>
      <c r="EL162" s="2">
        <v>0</v>
      </c>
      <c r="EM162" s="2">
        <v>0</v>
      </c>
      <c r="EN162" s="2">
        <v>0</v>
      </c>
      <c r="EO162" s="3">
        <v>0</v>
      </c>
      <c r="EP162" s="2">
        <v>0</v>
      </c>
      <c r="EQ162" s="2">
        <v>0</v>
      </c>
      <c r="ER162" s="2">
        <v>0</v>
      </c>
      <c r="ES162" s="2">
        <v>0</v>
      </c>
      <c r="ET162" s="2">
        <v>0</v>
      </c>
      <c r="EU162" s="2">
        <v>0</v>
      </c>
      <c r="EV162" s="3">
        <v>0</v>
      </c>
      <c r="EW162" s="2">
        <v>0</v>
      </c>
      <c r="EX162" s="2">
        <v>0</v>
      </c>
      <c r="EY162" s="2">
        <v>0</v>
      </c>
      <c r="EZ162" s="2">
        <v>0</v>
      </c>
      <c r="FA162" s="2">
        <v>0</v>
      </c>
      <c r="FB162" s="2">
        <v>0</v>
      </c>
      <c r="FC162" s="3">
        <v>0</v>
      </c>
      <c r="FD162" s="2">
        <v>0</v>
      </c>
      <c r="FE162" s="2">
        <v>0</v>
      </c>
      <c r="FF162" s="2">
        <v>0</v>
      </c>
      <c r="FG162" s="2">
        <v>0</v>
      </c>
      <c r="FH162" s="2">
        <v>0</v>
      </c>
      <c r="FI162" s="2">
        <v>0</v>
      </c>
      <c r="FJ162" s="3">
        <v>0</v>
      </c>
      <c r="FK162" s="2">
        <v>0</v>
      </c>
      <c r="FL162" s="2">
        <v>0</v>
      </c>
      <c r="FM162" s="2">
        <v>0</v>
      </c>
      <c r="FN162" s="2">
        <v>0</v>
      </c>
      <c r="FO162" s="2">
        <v>0</v>
      </c>
      <c r="FP162" s="2">
        <v>0</v>
      </c>
      <c r="FQ162" s="3">
        <v>0</v>
      </c>
      <c r="FR162" s="2">
        <v>0</v>
      </c>
      <c r="FS162" s="2">
        <v>0</v>
      </c>
      <c r="FT162" s="2">
        <v>0</v>
      </c>
      <c r="FU162" s="2">
        <v>0</v>
      </c>
      <c r="FV162" s="2">
        <v>0</v>
      </c>
      <c r="FW162" s="2">
        <v>0</v>
      </c>
      <c r="FX162" s="3">
        <v>0</v>
      </c>
      <c r="FY162" s="2">
        <v>0</v>
      </c>
      <c r="FZ162" s="2">
        <v>0</v>
      </c>
      <c r="GA162" s="2">
        <v>0</v>
      </c>
      <c r="GB162" s="2">
        <v>0</v>
      </c>
      <c r="GC162" s="2">
        <v>0</v>
      </c>
      <c r="GD162" s="2">
        <v>0</v>
      </c>
      <c r="GE162" s="3">
        <v>0</v>
      </c>
      <c r="GF162" s="2">
        <v>0</v>
      </c>
      <c r="GG162" s="2">
        <v>0</v>
      </c>
      <c r="GH162" s="2">
        <v>0</v>
      </c>
      <c r="GI162" s="2">
        <v>0</v>
      </c>
      <c r="GJ162" s="2">
        <v>0</v>
      </c>
      <c r="GK162" s="2">
        <v>0</v>
      </c>
      <c r="GL162" s="3">
        <v>0</v>
      </c>
      <c r="GM162" s="2">
        <v>0</v>
      </c>
      <c r="GN162" s="2">
        <v>0</v>
      </c>
      <c r="GO162" s="2">
        <v>0</v>
      </c>
      <c r="GP162" s="2">
        <v>0</v>
      </c>
      <c r="GQ162" s="2">
        <v>0</v>
      </c>
      <c r="GR162" s="2">
        <v>0</v>
      </c>
      <c r="GS162" s="3">
        <v>0</v>
      </c>
      <c r="GT162" s="2">
        <v>0</v>
      </c>
      <c r="GU162" s="2">
        <v>0</v>
      </c>
      <c r="GV162" s="2">
        <v>0</v>
      </c>
      <c r="GW162" s="2">
        <v>0</v>
      </c>
      <c r="GX162" s="2">
        <v>0</v>
      </c>
      <c r="GY162" s="2">
        <v>0</v>
      </c>
      <c r="GZ162" s="3">
        <v>0</v>
      </c>
      <c r="HA162" s="2">
        <v>0</v>
      </c>
      <c r="HB162" s="2">
        <v>0</v>
      </c>
      <c r="HC162" s="2">
        <v>0</v>
      </c>
      <c r="HD162" s="2">
        <v>0</v>
      </c>
      <c r="HE162" s="2">
        <v>0</v>
      </c>
      <c r="HF162" s="2">
        <v>0</v>
      </c>
      <c r="HG162" s="2">
        <v>0</v>
      </c>
      <c r="HH162" s="2">
        <v>0</v>
      </c>
      <c r="HI162" s="2">
        <v>0</v>
      </c>
      <c r="HJ162" s="2">
        <v>0</v>
      </c>
      <c r="HK162" s="2">
        <v>0</v>
      </c>
      <c r="HL162" s="2">
        <v>0</v>
      </c>
      <c r="HM162" s="2">
        <v>0</v>
      </c>
      <c r="HN162" s="2">
        <v>0</v>
      </c>
      <c r="HO162" s="91">
        <v>0</v>
      </c>
      <c r="HP162" s="2">
        <v>0</v>
      </c>
      <c r="HQ162" s="2">
        <v>0</v>
      </c>
      <c r="HR162" s="2">
        <v>0</v>
      </c>
      <c r="HS162" s="2">
        <v>0</v>
      </c>
      <c r="HT162" s="2">
        <v>0</v>
      </c>
      <c r="HU162" s="3">
        <v>0</v>
      </c>
    </row>
    <row r="163" spans="1:229">
      <c r="A163" s="2">
        <f t="shared" si="259"/>
        <v>0</v>
      </c>
      <c r="B163" s="2">
        <f t="shared" si="260"/>
        <v>0</v>
      </c>
      <c r="C163" s="2">
        <f t="shared" si="261"/>
        <v>0</v>
      </c>
      <c r="D163" s="2">
        <f t="shared" si="262"/>
        <v>0</v>
      </c>
      <c r="E163" s="2">
        <f t="shared" si="263"/>
        <v>0</v>
      </c>
      <c r="F163" s="2">
        <f t="shared" si="264"/>
        <v>0</v>
      </c>
      <c r="G163" s="2">
        <f t="shared" si="265"/>
        <v>0</v>
      </c>
      <c r="H163" s="242">
        <f t="shared" si="266"/>
        <v>3</v>
      </c>
      <c r="I163" s="242">
        <f t="shared" si="267"/>
        <v>3</v>
      </c>
      <c r="J163" s="242">
        <f t="shared" si="268"/>
        <v>3</v>
      </c>
      <c r="K163" s="242">
        <f t="shared" si="269"/>
        <v>3</v>
      </c>
      <c r="L163" s="242">
        <f t="shared" si="270"/>
        <v>3</v>
      </c>
      <c r="M163" s="242">
        <f t="shared" si="271"/>
        <v>3</v>
      </c>
      <c r="N163" s="242">
        <v>3</v>
      </c>
      <c r="O163" s="100" t="s">
        <v>81</v>
      </c>
      <c r="P163" s="179">
        <f t="shared" si="274"/>
        <v>0</v>
      </c>
      <c r="R163" s="4">
        <v>0</v>
      </c>
      <c r="BQ163" s="2">
        <v>0</v>
      </c>
      <c r="BR163" s="2">
        <v>0</v>
      </c>
      <c r="BS163" s="2">
        <v>0</v>
      </c>
      <c r="BT163" s="2">
        <v>0</v>
      </c>
      <c r="BU163" s="2">
        <v>0</v>
      </c>
      <c r="BV163" s="3">
        <v>0</v>
      </c>
      <c r="BW163" s="3">
        <v>0</v>
      </c>
      <c r="BX163" s="2">
        <v>0</v>
      </c>
      <c r="BY163" s="2">
        <v>0</v>
      </c>
      <c r="BZ163" s="2">
        <v>0</v>
      </c>
      <c r="CA163" s="2">
        <v>0</v>
      </c>
      <c r="CB163" s="2">
        <v>0</v>
      </c>
      <c r="CC163" s="2">
        <v>0</v>
      </c>
      <c r="CD163" s="3">
        <v>0</v>
      </c>
      <c r="CE163" s="2">
        <v>0</v>
      </c>
      <c r="CF163" s="2">
        <v>0</v>
      </c>
      <c r="CG163" s="2">
        <v>0</v>
      </c>
      <c r="CH163" s="2">
        <v>0</v>
      </c>
      <c r="CI163" s="2">
        <v>0</v>
      </c>
      <c r="CJ163" s="2">
        <v>0</v>
      </c>
      <c r="CK163" s="3">
        <v>0</v>
      </c>
      <c r="CL163" s="2">
        <v>0</v>
      </c>
      <c r="CM163" s="2">
        <v>0</v>
      </c>
      <c r="CN163" s="2">
        <v>0</v>
      </c>
      <c r="CO163" s="2">
        <v>0</v>
      </c>
      <c r="CP163" s="2">
        <v>0</v>
      </c>
      <c r="CQ163" s="2">
        <v>0</v>
      </c>
      <c r="CR163" s="3">
        <v>0</v>
      </c>
      <c r="CS163" s="2">
        <v>0</v>
      </c>
      <c r="CT163" s="2">
        <v>0</v>
      </c>
      <c r="CU163" s="2">
        <v>0</v>
      </c>
      <c r="CV163" s="2">
        <v>0</v>
      </c>
      <c r="CW163" s="2">
        <v>0</v>
      </c>
      <c r="CX163" s="2">
        <v>0</v>
      </c>
      <c r="CY163" s="3">
        <v>0</v>
      </c>
      <c r="CZ163" s="2">
        <v>0</v>
      </c>
      <c r="DA163" s="2">
        <v>0</v>
      </c>
      <c r="DB163" s="2">
        <v>0</v>
      </c>
      <c r="DC163" s="2">
        <v>0</v>
      </c>
      <c r="DD163" s="2">
        <v>0</v>
      </c>
      <c r="DE163" s="2">
        <v>0</v>
      </c>
      <c r="DF163" s="3">
        <v>0</v>
      </c>
      <c r="DG163" s="2">
        <v>0</v>
      </c>
      <c r="DH163" s="2">
        <v>0</v>
      </c>
      <c r="DI163" s="2">
        <v>0</v>
      </c>
      <c r="DJ163" s="2">
        <v>0</v>
      </c>
      <c r="DK163" s="2">
        <v>0</v>
      </c>
      <c r="DL163" s="2">
        <v>0</v>
      </c>
      <c r="DM163" s="3">
        <v>0</v>
      </c>
      <c r="DN163" s="2">
        <v>0</v>
      </c>
      <c r="DO163" s="2">
        <v>0</v>
      </c>
      <c r="DP163" s="2">
        <v>0</v>
      </c>
      <c r="DQ163" s="2">
        <v>0</v>
      </c>
      <c r="DR163" s="2">
        <v>0</v>
      </c>
      <c r="DS163" s="2">
        <v>0</v>
      </c>
      <c r="DT163" s="3">
        <v>0</v>
      </c>
      <c r="DU163" s="2">
        <v>0</v>
      </c>
      <c r="DV163" s="2">
        <v>0</v>
      </c>
      <c r="DW163" s="2">
        <v>0</v>
      </c>
      <c r="DX163" s="2">
        <v>0</v>
      </c>
      <c r="DY163" s="2">
        <v>0</v>
      </c>
      <c r="DZ163" s="2">
        <v>0</v>
      </c>
      <c r="EA163" s="3">
        <v>0</v>
      </c>
      <c r="EB163" s="2">
        <v>0</v>
      </c>
      <c r="EC163" s="2">
        <v>0</v>
      </c>
      <c r="ED163" s="2">
        <v>0</v>
      </c>
      <c r="EE163" s="2">
        <v>0</v>
      </c>
      <c r="EF163" s="2">
        <v>0</v>
      </c>
      <c r="EG163" s="2">
        <v>0</v>
      </c>
      <c r="EH163" s="3">
        <v>0</v>
      </c>
      <c r="EI163" s="2">
        <v>0</v>
      </c>
      <c r="EJ163" s="2">
        <v>0</v>
      </c>
      <c r="EK163" s="2">
        <v>0</v>
      </c>
      <c r="EL163" s="2">
        <v>0</v>
      </c>
      <c r="EM163" s="2">
        <v>0</v>
      </c>
      <c r="EN163" s="2">
        <v>0</v>
      </c>
      <c r="EO163" s="3">
        <v>0</v>
      </c>
      <c r="EP163" s="2">
        <v>0</v>
      </c>
      <c r="EQ163" s="2">
        <v>0</v>
      </c>
      <c r="ER163" s="2">
        <v>0</v>
      </c>
      <c r="ES163" s="2">
        <v>0</v>
      </c>
      <c r="ET163" s="2">
        <v>0</v>
      </c>
      <c r="EU163" s="2">
        <v>0</v>
      </c>
      <c r="EV163" s="3">
        <v>0</v>
      </c>
      <c r="EW163" s="2">
        <v>0</v>
      </c>
      <c r="EX163" s="2">
        <v>0</v>
      </c>
      <c r="EY163" s="2">
        <v>0</v>
      </c>
      <c r="EZ163" s="2">
        <v>0</v>
      </c>
      <c r="FA163" s="2">
        <v>0</v>
      </c>
      <c r="FB163" s="2">
        <v>0</v>
      </c>
      <c r="FC163" s="3">
        <v>0</v>
      </c>
      <c r="FD163" s="2">
        <v>0</v>
      </c>
      <c r="FE163" s="2">
        <v>0</v>
      </c>
      <c r="FF163" s="2">
        <v>0</v>
      </c>
      <c r="FG163" s="2">
        <v>0</v>
      </c>
      <c r="FH163" s="2">
        <v>0</v>
      </c>
      <c r="FI163" s="2">
        <v>0</v>
      </c>
      <c r="FJ163" s="3">
        <v>0</v>
      </c>
      <c r="FK163" s="2">
        <v>0</v>
      </c>
      <c r="FL163" s="2">
        <v>0</v>
      </c>
      <c r="FM163" s="2">
        <v>0</v>
      </c>
      <c r="FN163" s="2">
        <v>0</v>
      </c>
      <c r="FO163" s="2">
        <v>0</v>
      </c>
      <c r="FP163" s="2">
        <v>0</v>
      </c>
      <c r="FQ163" s="3">
        <v>0</v>
      </c>
      <c r="FR163" s="2">
        <v>0</v>
      </c>
      <c r="FS163" s="2">
        <v>0</v>
      </c>
      <c r="FT163" s="2">
        <v>0</v>
      </c>
      <c r="FU163" s="2">
        <v>0</v>
      </c>
      <c r="FV163" s="2">
        <v>0</v>
      </c>
      <c r="FW163" s="2">
        <v>0</v>
      </c>
      <c r="FX163" s="3">
        <v>0</v>
      </c>
      <c r="FY163" s="2">
        <v>0</v>
      </c>
      <c r="FZ163" s="2">
        <v>0</v>
      </c>
      <c r="GA163" s="2">
        <v>0</v>
      </c>
      <c r="GB163" s="2">
        <v>0</v>
      </c>
      <c r="GC163" s="2">
        <v>0</v>
      </c>
      <c r="GD163" s="2">
        <v>0</v>
      </c>
      <c r="GE163" s="3">
        <v>0</v>
      </c>
      <c r="GF163" s="2">
        <v>0</v>
      </c>
      <c r="GG163" s="2">
        <v>0</v>
      </c>
      <c r="GH163" s="2">
        <v>0</v>
      </c>
      <c r="GI163" s="2">
        <v>0</v>
      </c>
      <c r="GJ163" s="2">
        <v>0</v>
      </c>
      <c r="GK163" s="2">
        <v>0</v>
      </c>
      <c r="GL163" s="3">
        <v>0</v>
      </c>
      <c r="GM163" s="2">
        <v>0</v>
      </c>
      <c r="GN163" s="2">
        <v>0</v>
      </c>
      <c r="GO163" s="2">
        <v>0</v>
      </c>
      <c r="GP163" s="2">
        <v>0</v>
      </c>
      <c r="GQ163" s="2">
        <v>0</v>
      </c>
      <c r="GR163" s="2">
        <v>0</v>
      </c>
      <c r="GS163" s="3">
        <v>0</v>
      </c>
      <c r="GT163" s="2">
        <v>0</v>
      </c>
      <c r="GU163" s="2">
        <v>0</v>
      </c>
      <c r="GV163" s="2">
        <v>0</v>
      </c>
      <c r="GW163" s="2">
        <v>0</v>
      </c>
      <c r="GX163" s="2">
        <v>0</v>
      </c>
      <c r="GY163" s="2">
        <v>0</v>
      </c>
      <c r="GZ163" s="3">
        <v>0</v>
      </c>
      <c r="HA163" s="2">
        <v>0</v>
      </c>
      <c r="HB163" s="2">
        <v>0</v>
      </c>
      <c r="HC163" s="2">
        <v>0</v>
      </c>
      <c r="HD163" s="2">
        <v>0</v>
      </c>
      <c r="HE163" s="2">
        <v>0</v>
      </c>
      <c r="HF163" s="2">
        <v>0</v>
      </c>
      <c r="HG163" s="2">
        <v>0</v>
      </c>
      <c r="HH163" s="2">
        <v>0</v>
      </c>
      <c r="HI163" s="2">
        <v>0</v>
      </c>
      <c r="HJ163" s="2">
        <v>0</v>
      </c>
      <c r="HK163" s="2">
        <v>0</v>
      </c>
      <c r="HL163" s="2">
        <v>0</v>
      </c>
      <c r="HM163" s="2">
        <v>0</v>
      </c>
      <c r="HN163" s="2">
        <v>0</v>
      </c>
      <c r="HO163" s="91">
        <v>0</v>
      </c>
      <c r="HP163" s="2">
        <v>0</v>
      </c>
      <c r="HQ163" s="2">
        <v>0</v>
      </c>
      <c r="HR163" s="2">
        <v>0</v>
      </c>
      <c r="HS163" s="2">
        <v>0</v>
      </c>
      <c r="HT163" s="2">
        <v>0</v>
      </c>
      <c r="HU163" s="3">
        <v>0</v>
      </c>
    </row>
    <row r="164" spans="1:229">
      <c r="A164" s="2">
        <f t="shared" si="259"/>
        <v>0</v>
      </c>
      <c r="B164" s="2">
        <f t="shared" si="260"/>
        <v>0</v>
      </c>
      <c r="C164" s="2">
        <f t="shared" si="261"/>
        <v>0</v>
      </c>
      <c r="D164" s="2">
        <f t="shared" si="262"/>
        <v>0</v>
      </c>
      <c r="E164" s="2">
        <f t="shared" si="263"/>
        <v>0</v>
      </c>
      <c r="F164" s="2">
        <f t="shared" si="264"/>
        <v>0</v>
      </c>
      <c r="G164" s="2">
        <f t="shared" si="265"/>
        <v>0</v>
      </c>
      <c r="H164" s="242">
        <f t="shared" si="266"/>
        <v>3</v>
      </c>
      <c r="I164" s="242">
        <f t="shared" si="267"/>
        <v>3</v>
      </c>
      <c r="J164" s="242">
        <f t="shared" si="268"/>
        <v>3</v>
      </c>
      <c r="K164" s="242">
        <f t="shared" si="269"/>
        <v>3</v>
      </c>
      <c r="L164" s="242">
        <f t="shared" si="270"/>
        <v>3</v>
      </c>
      <c r="M164" s="242">
        <f t="shared" si="271"/>
        <v>3</v>
      </c>
      <c r="N164" s="242">
        <v>3</v>
      </c>
      <c r="O164" s="100" t="s">
        <v>82</v>
      </c>
      <c r="P164" s="179">
        <f t="shared" si="274"/>
        <v>0</v>
      </c>
      <c r="R164" s="4">
        <v>0</v>
      </c>
      <c r="BQ164" s="2">
        <v>0</v>
      </c>
      <c r="BR164" s="2">
        <v>0</v>
      </c>
      <c r="BS164" s="2">
        <v>0</v>
      </c>
      <c r="BT164" s="2">
        <v>0</v>
      </c>
      <c r="BU164" s="2">
        <v>0</v>
      </c>
      <c r="BV164" s="3">
        <v>0</v>
      </c>
      <c r="BW164" s="3">
        <v>0</v>
      </c>
      <c r="BX164" s="2">
        <v>0</v>
      </c>
      <c r="BY164" s="2">
        <v>0</v>
      </c>
      <c r="BZ164" s="2">
        <v>0</v>
      </c>
      <c r="CA164" s="2">
        <v>0</v>
      </c>
      <c r="CB164" s="2">
        <v>0</v>
      </c>
      <c r="CC164" s="2">
        <v>0</v>
      </c>
      <c r="CD164" s="3">
        <v>0</v>
      </c>
      <c r="CE164" s="2">
        <v>0</v>
      </c>
      <c r="CF164" s="2">
        <v>0</v>
      </c>
      <c r="CG164" s="2">
        <v>0</v>
      </c>
      <c r="CH164" s="2">
        <v>0</v>
      </c>
      <c r="CI164" s="2">
        <v>0</v>
      </c>
      <c r="CJ164" s="2">
        <v>0</v>
      </c>
      <c r="CK164" s="3">
        <v>0</v>
      </c>
      <c r="CL164" s="2">
        <v>0</v>
      </c>
      <c r="CM164" s="2">
        <v>0</v>
      </c>
      <c r="CN164" s="2">
        <v>0</v>
      </c>
      <c r="CO164" s="2">
        <v>0</v>
      </c>
      <c r="CP164" s="2">
        <v>0</v>
      </c>
      <c r="CQ164" s="2">
        <v>0</v>
      </c>
      <c r="CR164" s="3">
        <v>0</v>
      </c>
      <c r="CS164" s="2">
        <v>0</v>
      </c>
      <c r="CT164" s="2">
        <v>0</v>
      </c>
      <c r="CU164" s="2">
        <v>0</v>
      </c>
      <c r="CV164" s="2">
        <v>0</v>
      </c>
      <c r="CW164" s="2">
        <v>0</v>
      </c>
      <c r="CX164" s="2">
        <v>0</v>
      </c>
      <c r="CY164" s="3">
        <v>0</v>
      </c>
      <c r="CZ164" s="2">
        <v>0</v>
      </c>
      <c r="DA164" s="2">
        <v>0</v>
      </c>
      <c r="DB164" s="2">
        <v>0</v>
      </c>
      <c r="DC164" s="2">
        <v>0</v>
      </c>
      <c r="DD164" s="2">
        <v>0</v>
      </c>
      <c r="DE164" s="2">
        <v>0</v>
      </c>
      <c r="DF164" s="3">
        <v>0</v>
      </c>
      <c r="DG164" s="2">
        <v>0</v>
      </c>
      <c r="DH164" s="2">
        <v>0</v>
      </c>
      <c r="DI164" s="2">
        <v>0</v>
      </c>
      <c r="DJ164" s="2">
        <v>0</v>
      </c>
      <c r="DK164" s="2">
        <v>0</v>
      </c>
      <c r="DL164" s="2">
        <v>0</v>
      </c>
      <c r="DM164" s="3">
        <v>0</v>
      </c>
      <c r="DN164" s="2">
        <v>0</v>
      </c>
      <c r="DO164" s="2">
        <v>0</v>
      </c>
      <c r="DP164" s="2">
        <v>0</v>
      </c>
      <c r="DQ164" s="2">
        <v>0</v>
      </c>
      <c r="DR164" s="2">
        <v>0</v>
      </c>
      <c r="DS164" s="2">
        <v>0</v>
      </c>
      <c r="DT164" s="3">
        <v>0</v>
      </c>
      <c r="DU164" s="2">
        <v>0</v>
      </c>
      <c r="DV164" s="2">
        <v>0</v>
      </c>
      <c r="DW164" s="2">
        <v>0</v>
      </c>
      <c r="DX164" s="2">
        <v>0</v>
      </c>
      <c r="DY164" s="2">
        <v>0</v>
      </c>
      <c r="DZ164" s="2">
        <v>0</v>
      </c>
      <c r="EA164" s="3">
        <v>0</v>
      </c>
      <c r="EB164" s="2">
        <v>0</v>
      </c>
      <c r="EC164" s="2">
        <v>0</v>
      </c>
      <c r="ED164" s="2">
        <v>0</v>
      </c>
      <c r="EE164" s="2">
        <v>0</v>
      </c>
      <c r="EF164" s="2">
        <v>0</v>
      </c>
      <c r="EG164" s="2">
        <v>0</v>
      </c>
      <c r="EH164" s="3">
        <v>0</v>
      </c>
      <c r="EI164" s="2">
        <v>0</v>
      </c>
      <c r="EJ164" s="2">
        <v>0</v>
      </c>
      <c r="EK164" s="2">
        <v>0</v>
      </c>
      <c r="EL164" s="2">
        <v>0</v>
      </c>
      <c r="EM164" s="2">
        <v>0</v>
      </c>
      <c r="EN164" s="2">
        <v>0</v>
      </c>
      <c r="EO164" s="3">
        <v>0</v>
      </c>
      <c r="EP164" s="2">
        <v>0</v>
      </c>
      <c r="EQ164" s="2">
        <v>0</v>
      </c>
      <c r="ER164" s="2">
        <v>0</v>
      </c>
      <c r="ES164" s="2">
        <v>0</v>
      </c>
      <c r="ET164" s="2">
        <v>0</v>
      </c>
      <c r="EU164" s="2">
        <v>0</v>
      </c>
      <c r="EV164" s="3">
        <v>0</v>
      </c>
      <c r="EW164" s="2">
        <v>0</v>
      </c>
      <c r="EX164" s="2">
        <v>0</v>
      </c>
      <c r="EY164" s="2">
        <v>0</v>
      </c>
      <c r="EZ164" s="2">
        <v>0</v>
      </c>
      <c r="FA164" s="2">
        <v>0</v>
      </c>
      <c r="FB164" s="2">
        <v>0</v>
      </c>
      <c r="FC164" s="3">
        <v>0</v>
      </c>
      <c r="FD164" s="2">
        <v>0</v>
      </c>
      <c r="FE164" s="2">
        <v>0</v>
      </c>
      <c r="FF164" s="2">
        <v>0</v>
      </c>
      <c r="FG164" s="2">
        <v>0</v>
      </c>
      <c r="FH164" s="2">
        <v>0</v>
      </c>
      <c r="FI164" s="2">
        <v>0</v>
      </c>
      <c r="FJ164" s="3">
        <v>0</v>
      </c>
      <c r="FK164" s="2">
        <v>0</v>
      </c>
      <c r="FL164" s="2">
        <v>0</v>
      </c>
      <c r="FM164" s="2">
        <v>0</v>
      </c>
      <c r="FN164" s="2">
        <v>0</v>
      </c>
      <c r="FO164" s="2">
        <v>0</v>
      </c>
      <c r="FP164" s="2">
        <v>0</v>
      </c>
      <c r="FQ164" s="3">
        <v>0</v>
      </c>
      <c r="FR164" s="2">
        <v>0</v>
      </c>
      <c r="FS164" s="2">
        <v>0</v>
      </c>
      <c r="FT164" s="2">
        <v>0</v>
      </c>
      <c r="FU164" s="2">
        <v>0</v>
      </c>
      <c r="FV164" s="2">
        <v>0</v>
      </c>
      <c r="FW164" s="2">
        <v>0</v>
      </c>
      <c r="FX164" s="3">
        <v>0</v>
      </c>
      <c r="FY164" s="2">
        <v>0</v>
      </c>
      <c r="FZ164" s="2">
        <v>0</v>
      </c>
      <c r="GA164" s="2">
        <v>0</v>
      </c>
      <c r="GB164" s="2">
        <v>0</v>
      </c>
      <c r="GC164" s="2">
        <v>0</v>
      </c>
      <c r="GD164" s="2">
        <v>0</v>
      </c>
      <c r="GE164" s="3">
        <v>0</v>
      </c>
      <c r="GF164" s="2">
        <v>0</v>
      </c>
      <c r="GG164" s="2">
        <v>0</v>
      </c>
      <c r="GH164" s="2">
        <v>0</v>
      </c>
      <c r="GI164" s="2">
        <v>0</v>
      </c>
      <c r="GJ164" s="2">
        <v>0</v>
      </c>
      <c r="GK164" s="2">
        <v>0</v>
      </c>
      <c r="GL164" s="3">
        <v>0</v>
      </c>
      <c r="GM164" s="2">
        <v>0</v>
      </c>
      <c r="GN164" s="2">
        <v>0</v>
      </c>
      <c r="GO164" s="2">
        <v>0</v>
      </c>
      <c r="GP164" s="2">
        <v>0</v>
      </c>
      <c r="GQ164" s="2">
        <v>0</v>
      </c>
      <c r="GR164" s="2">
        <v>0</v>
      </c>
      <c r="GS164" s="3">
        <v>0</v>
      </c>
      <c r="GT164" s="2">
        <v>0</v>
      </c>
      <c r="GU164" s="2">
        <v>0</v>
      </c>
      <c r="GV164" s="2">
        <v>0</v>
      </c>
      <c r="GW164" s="2">
        <v>0</v>
      </c>
      <c r="GX164" s="2">
        <v>0</v>
      </c>
      <c r="GY164" s="2">
        <v>0</v>
      </c>
      <c r="GZ164" s="3">
        <v>0</v>
      </c>
      <c r="HA164" s="2">
        <v>0</v>
      </c>
      <c r="HB164" s="2">
        <v>0</v>
      </c>
      <c r="HC164" s="2">
        <v>0</v>
      </c>
      <c r="HD164" s="2">
        <v>0</v>
      </c>
      <c r="HE164" s="2">
        <v>0</v>
      </c>
      <c r="HF164" s="2">
        <v>0</v>
      </c>
      <c r="HG164" s="2">
        <v>0</v>
      </c>
      <c r="HH164" s="2">
        <v>0</v>
      </c>
      <c r="HI164" s="2">
        <v>0</v>
      </c>
      <c r="HJ164" s="2">
        <v>0</v>
      </c>
      <c r="HK164" s="2">
        <v>0</v>
      </c>
      <c r="HL164" s="2">
        <v>0</v>
      </c>
      <c r="HM164" s="2">
        <v>0</v>
      </c>
      <c r="HN164" s="2">
        <v>0</v>
      </c>
      <c r="HO164" s="91">
        <v>0</v>
      </c>
      <c r="HP164" s="2">
        <v>0</v>
      </c>
      <c r="HQ164" s="2">
        <v>0</v>
      </c>
      <c r="HR164" s="2">
        <v>0</v>
      </c>
      <c r="HS164" s="2">
        <v>0</v>
      </c>
      <c r="HT164" s="2">
        <v>0</v>
      </c>
      <c r="HU164" s="3">
        <v>0</v>
      </c>
    </row>
    <row r="165" spans="1:229">
      <c r="A165" s="2">
        <f t="shared" si="259"/>
        <v>0</v>
      </c>
      <c r="B165" s="2">
        <f t="shared" si="260"/>
        <v>0</v>
      </c>
      <c r="C165" s="2">
        <f t="shared" si="261"/>
        <v>0</v>
      </c>
      <c r="D165" s="2">
        <f t="shared" si="262"/>
        <v>0</v>
      </c>
      <c r="E165" s="2">
        <f t="shared" si="263"/>
        <v>0</v>
      </c>
      <c r="F165" s="2">
        <f t="shared" si="264"/>
        <v>0</v>
      </c>
      <c r="G165" s="2">
        <f t="shared" si="265"/>
        <v>0</v>
      </c>
      <c r="H165" s="242">
        <f t="shared" si="266"/>
        <v>3</v>
      </c>
      <c r="I165" s="242">
        <f t="shared" si="267"/>
        <v>3</v>
      </c>
      <c r="J165" s="242">
        <f t="shared" si="268"/>
        <v>3</v>
      </c>
      <c r="K165" s="242">
        <f t="shared" si="269"/>
        <v>3</v>
      </c>
      <c r="L165" s="242">
        <f t="shared" si="270"/>
        <v>3</v>
      </c>
      <c r="M165" s="242">
        <f t="shared" si="271"/>
        <v>3</v>
      </c>
      <c r="N165" s="242">
        <v>3</v>
      </c>
      <c r="O165" s="100" t="s">
        <v>83</v>
      </c>
      <c r="P165" s="179">
        <f t="shared" si="274"/>
        <v>0</v>
      </c>
      <c r="R165" s="4">
        <v>0</v>
      </c>
      <c r="BQ165" s="2">
        <v>0</v>
      </c>
      <c r="BR165" s="2">
        <v>0</v>
      </c>
      <c r="BS165" s="2">
        <v>0</v>
      </c>
      <c r="BT165" s="2">
        <v>0</v>
      </c>
      <c r="BU165" s="2">
        <v>0</v>
      </c>
      <c r="BV165" s="3">
        <v>0</v>
      </c>
      <c r="BW165" s="3">
        <v>0</v>
      </c>
      <c r="BX165" s="2">
        <v>0</v>
      </c>
      <c r="BY165" s="2">
        <v>0</v>
      </c>
      <c r="BZ165" s="2">
        <v>0</v>
      </c>
      <c r="CA165" s="2">
        <v>0</v>
      </c>
      <c r="CB165" s="2">
        <v>0</v>
      </c>
      <c r="CC165" s="2">
        <v>0</v>
      </c>
      <c r="CD165" s="3">
        <v>0</v>
      </c>
      <c r="CE165" s="2">
        <v>0</v>
      </c>
      <c r="CF165" s="2">
        <v>0</v>
      </c>
      <c r="CG165" s="2">
        <v>0</v>
      </c>
      <c r="CH165" s="2">
        <v>0</v>
      </c>
      <c r="CI165" s="2">
        <v>0</v>
      </c>
      <c r="CJ165" s="2">
        <v>0</v>
      </c>
      <c r="CK165" s="3">
        <v>0</v>
      </c>
      <c r="CL165" s="2">
        <v>0</v>
      </c>
      <c r="CM165" s="2">
        <v>0</v>
      </c>
      <c r="CN165" s="2">
        <v>0</v>
      </c>
      <c r="CO165" s="2">
        <v>0</v>
      </c>
      <c r="CP165" s="2">
        <v>0</v>
      </c>
      <c r="CQ165" s="2">
        <v>0</v>
      </c>
      <c r="CR165" s="3">
        <v>0</v>
      </c>
      <c r="CS165" s="2">
        <v>0</v>
      </c>
      <c r="CT165" s="2">
        <v>0</v>
      </c>
      <c r="CU165" s="2">
        <v>0</v>
      </c>
      <c r="CV165" s="2">
        <v>0</v>
      </c>
      <c r="CW165" s="2">
        <v>0</v>
      </c>
      <c r="CX165" s="2">
        <v>0</v>
      </c>
      <c r="CY165" s="3">
        <v>0</v>
      </c>
      <c r="CZ165" s="2">
        <v>0</v>
      </c>
      <c r="DA165" s="2">
        <v>0</v>
      </c>
      <c r="DB165" s="2">
        <v>0</v>
      </c>
      <c r="DC165" s="2">
        <v>0</v>
      </c>
      <c r="DD165" s="2">
        <v>0</v>
      </c>
      <c r="DE165" s="2">
        <v>0</v>
      </c>
      <c r="DF165" s="3">
        <v>0</v>
      </c>
      <c r="DG165" s="2">
        <v>0</v>
      </c>
      <c r="DH165" s="2">
        <v>0</v>
      </c>
      <c r="DI165" s="2">
        <v>0</v>
      </c>
      <c r="DJ165" s="2">
        <v>0</v>
      </c>
      <c r="DK165" s="2">
        <v>0</v>
      </c>
      <c r="DL165" s="2">
        <v>0</v>
      </c>
      <c r="DM165" s="3">
        <v>0</v>
      </c>
      <c r="DN165" s="2">
        <v>0</v>
      </c>
      <c r="DO165" s="2">
        <v>0</v>
      </c>
      <c r="DP165" s="2">
        <v>0</v>
      </c>
      <c r="DQ165" s="2">
        <v>0</v>
      </c>
      <c r="DR165" s="2">
        <v>0</v>
      </c>
      <c r="DS165" s="2">
        <v>0</v>
      </c>
      <c r="DT165" s="3">
        <v>0</v>
      </c>
      <c r="DU165" s="2">
        <v>0</v>
      </c>
      <c r="DV165" s="2">
        <v>0</v>
      </c>
      <c r="DW165" s="2">
        <v>0</v>
      </c>
      <c r="DX165" s="2">
        <v>0</v>
      </c>
      <c r="DY165" s="2">
        <v>0</v>
      </c>
      <c r="DZ165" s="2">
        <v>0</v>
      </c>
      <c r="EA165" s="3">
        <v>0</v>
      </c>
      <c r="EB165" s="2">
        <v>0</v>
      </c>
      <c r="EC165" s="2">
        <v>0</v>
      </c>
      <c r="ED165" s="2">
        <v>0</v>
      </c>
      <c r="EE165" s="2">
        <v>0</v>
      </c>
      <c r="EF165" s="2">
        <v>0</v>
      </c>
      <c r="EG165" s="2">
        <v>0</v>
      </c>
      <c r="EH165" s="3">
        <v>0</v>
      </c>
      <c r="EI165" s="2">
        <v>0</v>
      </c>
      <c r="EJ165" s="2">
        <v>0</v>
      </c>
      <c r="EK165" s="2">
        <v>0</v>
      </c>
      <c r="EL165" s="2">
        <v>0</v>
      </c>
      <c r="EM165" s="2">
        <v>0</v>
      </c>
      <c r="EN165" s="2">
        <v>0</v>
      </c>
      <c r="EO165" s="3">
        <v>0</v>
      </c>
      <c r="EP165" s="2">
        <v>0</v>
      </c>
      <c r="EQ165" s="2">
        <v>0</v>
      </c>
      <c r="ER165" s="2">
        <v>0</v>
      </c>
      <c r="ES165" s="2">
        <v>0</v>
      </c>
      <c r="ET165" s="2">
        <v>0</v>
      </c>
      <c r="EU165" s="2">
        <v>0</v>
      </c>
      <c r="EV165" s="3">
        <v>0</v>
      </c>
      <c r="EW165" s="2">
        <v>0</v>
      </c>
      <c r="EX165" s="2">
        <v>0</v>
      </c>
      <c r="EY165" s="2">
        <v>0</v>
      </c>
      <c r="EZ165" s="2">
        <v>0</v>
      </c>
      <c r="FA165" s="2">
        <v>0</v>
      </c>
      <c r="FB165" s="2">
        <v>0</v>
      </c>
      <c r="FC165" s="3">
        <v>0</v>
      </c>
      <c r="FD165" s="2">
        <v>0</v>
      </c>
      <c r="FE165" s="2">
        <v>0</v>
      </c>
      <c r="FF165" s="2">
        <v>0</v>
      </c>
      <c r="FG165" s="2">
        <v>0</v>
      </c>
      <c r="FH165" s="2">
        <v>0</v>
      </c>
      <c r="FI165" s="2">
        <v>0</v>
      </c>
      <c r="FJ165" s="3">
        <v>0</v>
      </c>
      <c r="FK165" s="2">
        <v>0</v>
      </c>
      <c r="FL165" s="2">
        <v>0</v>
      </c>
      <c r="FM165" s="2">
        <v>0</v>
      </c>
      <c r="FN165" s="2">
        <v>0</v>
      </c>
      <c r="FO165" s="2">
        <v>0</v>
      </c>
      <c r="FP165" s="2">
        <v>0</v>
      </c>
      <c r="FQ165" s="3">
        <v>0</v>
      </c>
      <c r="FR165" s="2">
        <v>0</v>
      </c>
      <c r="FS165" s="2">
        <v>0</v>
      </c>
      <c r="FT165" s="2">
        <v>0</v>
      </c>
      <c r="FU165" s="2">
        <v>0</v>
      </c>
      <c r="FV165" s="2">
        <v>0</v>
      </c>
      <c r="FW165" s="2">
        <v>0</v>
      </c>
      <c r="FX165" s="3">
        <v>0</v>
      </c>
      <c r="FY165" s="2">
        <v>0</v>
      </c>
      <c r="FZ165" s="2">
        <v>0</v>
      </c>
      <c r="GA165" s="2">
        <v>0</v>
      </c>
      <c r="GB165" s="2">
        <v>0</v>
      </c>
      <c r="GC165" s="2">
        <v>0</v>
      </c>
      <c r="GD165" s="2">
        <v>0</v>
      </c>
      <c r="GE165" s="3">
        <v>0</v>
      </c>
      <c r="GF165" s="2">
        <v>0</v>
      </c>
      <c r="GG165" s="2">
        <v>0</v>
      </c>
      <c r="GH165" s="2">
        <v>0</v>
      </c>
      <c r="GI165" s="2">
        <v>0</v>
      </c>
      <c r="GJ165" s="2">
        <v>0</v>
      </c>
      <c r="GK165" s="2">
        <v>0</v>
      </c>
      <c r="GL165" s="3">
        <v>0</v>
      </c>
      <c r="GM165" s="2">
        <v>0</v>
      </c>
      <c r="GN165" s="2">
        <v>0</v>
      </c>
      <c r="GO165" s="2">
        <v>0</v>
      </c>
      <c r="GP165" s="2">
        <v>0</v>
      </c>
      <c r="GQ165" s="2">
        <v>0</v>
      </c>
      <c r="GR165" s="2">
        <v>0</v>
      </c>
      <c r="GS165" s="3">
        <v>0</v>
      </c>
      <c r="GT165" s="2">
        <v>0</v>
      </c>
      <c r="GU165" s="2">
        <v>0</v>
      </c>
      <c r="GV165" s="2">
        <v>0</v>
      </c>
      <c r="GW165" s="2">
        <v>0</v>
      </c>
      <c r="GX165" s="2">
        <v>0</v>
      </c>
      <c r="GY165" s="2">
        <v>0</v>
      </c>
      <c r="GZ165" s="3">
        <v>0</v>
      </c>
      <c r="HA165" s="2">
        <v>0</v>
      </c>
      <c r="HB165" s="2">
        <v>0</v>
      </c>
      <c r="HC165" s="2">
        <v>0</v>
      </c>
      <c r="HD165" s="2">
        <v>0</v>
      </c>
      <c r="HE165" s="2">
        <v>0</v>
      </c>
      <c r="HF165" s="2">
        <v>0</v>
      </c>
      <c r="HG165" s="2">
        <v>0</v>
      </c>
      <c r="HH165" s="2">
        <v>0</v>
      </c>
      <c r="HI165" s="2">
        <v>0</v>
      </c>
      <c r="HJ165" s="2">
        <v>0</v>
      </c>
      <c r="HK165" s="2">
        <v>0</v>
      </c>
      <c r="HL165" s="2">
        <v>0</v>
      </c>
      <c r="HM165" s="2">
        <v>0</v>
      </c>
      <c r="HN165" s="2">
        <v>0</v>
      </c>
      <c r="HO165" s="91">
        <v>0</v>
      </c>
      <c r="HP165" s="2">
        <v>0</v>
      </c>
      <c r="HQ165" s="2">
        <v>0</v>
      </c>
      <c r="HR165" s="2">
        <v>0</v>
      </c>
      <c r="HS165" s="2">
        <v>0</v>
      </c>
      <c r="HT165" s="2">
        <v>0</v>
      </c>
      <c r="HU165" s="3">
        <v>0</v>
      </c>
    </row>
    <row r="166" spans="1:229" s="255" customFormat="1" ht="16.5" thickBot="1">
      <c r="A166" s="2">
        <f t="shared" si="259"/>
        <v>0</v>
      </c>
      <c r="B166" s="2">
        <f t="shared" si="260"/>
        <v>0</v>
      </c>
      <c r="C166" s="2">
        <f t="shared" si="261"/>
        <v>0</v>
      </c>
      <c r="D166" s="2">
        <f t="shared" si="262"/>
        <v>0</v>
      </c>
      <c r="E166" s="2">
        <f t="shared" si="263"/>
        <v>0</v>
      </c>
      <c r="F166" s="2">
        <f t="shared" si="264"/>
        <v>0</v>
      </c>
      <c r="G166" s="2">
        <f t="shared" si="265"/>
        <v>0</v>
      </c>
      <c r="H166" s="242">
        <f t="shared" si="266"/>
        <v>3</v>
      </c>
      <c r="I166" s="242">
        <f t="shared" si="267"/>
        <v>3</v>
      </c>
      <c r="J166" s="242">
        <f t="shared" si="268"/>
        <v>3</v>
      </c>
      <c r="K166" s="242">
        <f t="shared" si="269"/>
        <v>3</v>
      </c>
      <c r="L166" s="242">
        <f t="shared" si="270"/>
        <v>3</v>
      </c>
      <c r="M166" s="242">
        <f t="shared" si="271"/>
        <v>3</v>
      </c>
      <c r="N166" s="268">
        <v>3</v>
      </c>
      <c r="O166" s="252" t="s">
        <v>84</v>
      </c>
      <c r="P166" s="253">
        <f t="shared" si="274"/>
        <v>0</v>
      </c>
      <c r="Q166" s="254"/>
      <c r="R166" s="254">
        <v>0</v>
      </c>
      <c r="S166" s="253"/>
      <c r="Z166" s="256"/>
      <c r="AG166" s="256"/>
      <c r="AN166" s="256"/>
      <c r="AU166" s="256"/>
      <c r="BB166" s="256"/>
      <c r="BI166" s="256"/>
      <c r="BP166" s="256"/>
      <c r="BQ166" s="255">
        <v>0</v>
      </c>
      <c r="BR166" s="255">
        <v>0</v>
      </c>
      <c r="BS166" s="255">
        <v>0</v>
      </c>
      <c r="BT166" s="255">
        <v>0</v>
      </c>
      <c r="BU166" s="255">
        <v>0</v>
      </c>
      <c r="BV166" s="256">
        <v>0</v>
      </c>
      <c r="BW166" s="256">
        <v>0</v>
      </c>
      <c r="BX166" s="255">
        <v>0</v>
      </c>
      <c r="BY166" s="255">
        <v>0</v>
      </c>
      <c r="BZ166" s="255">
        <v>0</v>
      </c>
      <c r="CA166" s="255">
        <v>0</v>
      </c>
      <c r="CB166" s="255">
        <v>0</v>
      </c>
      <c r="CC166" s="255">
        <v>0</v>
      </c>
      <c r="CD166" s="256">
        <v>0</v>
      </c>
      <c r="CE166" s="255">
        <v>0</v>
      </c>
      <c r="CF166" s="255">
        <v>0</v>
      </c>
      <c r="CG166" s="255">
        <v>0</v>
      </c>
      <c r="CH166" s="255">
        <v>0</v>
      </c>
      <c r="CI166" s="255">
        <v>0</v>
      </c>
      <c r="CJ166" s="255">
        <v>0</v>
      </c>
      <c r="CK166" s="256">
        <v>0</v>
      </c>
      <c r="CL166" s="255">
        <v>0</v>
      </c>
      <c r="CM166" s="255">
        <v>0</v>
      </c>
      <c r="CN166" s="255">
        <v>0</v>
      </c>
      <c r="CO166" s="255">
        <v>0</v>
      </c>
      <c r="CP166" s="255">
        <v>0</v>
      </c>
      <c r="CQ166" s="255">
        <v>0</v>
      </c>
      <c r="CR166" s="256">
        <v>0</v>
      </c>
      <c r="CS166" s="255">
        <v>0</v>
      </c>
      <c r="CT166" s="255">
        <v>0</v>
      </c>
      <c r="CU166" s="255">
        <v>0</v>
      </c>
      <c r="CV166" s="255">
        <v>0</v>
      </c>
      <c r="CW166" s="255">
        <v>0</v>
      </c>
      <c r="CX166" s="255">
        <v>0</v>
      </c>
      <c r="CY166" s="256">
        <v>0</v>
      </c>
      <c r="CZ166" s="255">
        <v>0</v>
      </c>
      <c r="DA166" s="255">
        <v>0</v>
      </c>
      <c r="DB166" s="255">
        <v>0</v>
      </c>
      <c r="DC166" s="255">
        <v>0</v>
      </c>
      <c r="DD166" s="255">
        <v>0</v>
      </c>
      <c r="DE166" s="255">
        <v>0</v>
      </c>
      <c r="DF166" s="256">
        <v>0</v>
      </c>
      <c r="DG166" s="255">
        <v>0</v>
      </c>
      <c r="DH166" s="255">
        <v>0</v>
      </c>
      <c r="DI166" s="255">
        <v>0</v>
      </c>
      <c r="DJ166" s="255">
        <v>0</v>
      </c>
      <c r="DK166" s="255">
        <v>0</v>
      </c>
      <c r="DL166" s="255">
        <v>0</v>
      </c>
      <c r="DM166" s="256">
        <v>0</v>
      </c>
      <c r="DN166" s="255">
        <v>0</v>
      </c>
      <c r="DO166" s="255">
        <v>0</v>
      </c>
      <c r="DP166" s="255">
        <v>0</v>
      </c>
      <c r="DQ166" s="255">
        <v>0</v>
      </c>
      <c r="DR166" s="255">
        <v>0</v>
      </c>
      <c r="DS166" s="255">
        <v>0</v>
      </c>
      <c r="DT166" s="256">
        <v>0</v>
      </c>
      <c r="DU166" s="255">
        <v>0</v>
      </c>
      <c r="DV166" s="255">
        <v>0</v>
      </c>
      <c r="DW166" s="255">
        <v>0</v>
      </c>
      <c r="DX166" s="255">
        <v>0</v>
      </c>
      <c r="DY166" s="255">
        <v>0</v>
      </c>
      <c r="DZ166" s="255">
        <v>0</v>
      </c>
      <c r="EA166" s="256">
        <v>0</v>
      </c>
      <c r="EB166" s="255">
        <v>0</v>
      </c>
      <c r="EC166" s="255">
        <v>0</v>
      </c>
      <c r="ED166" s="255">
        <v>0</v>
      </c>
      <c r="EE166" s="255">
        <v>0</v>
      </c>
      <c r="EF166" s="255">
        <v>0</v>
      </c>
      <c r="EG166" s="255">
        <v>0</v>
      </c>
      <c r="EH166" s="256">
        <v>0</v>
      </c>
      <c r="EI166" s="255">
        <v>0</v>
      </c>
      <c r="EJ166" s="255">
        <v>0</v>
      </c>
      <c r="EK166" s="255">
        <v>0</v>
      </c>
      <c r="EL166" s="255">
        <v>0</v>
      </c>
      <c r="EM166" s="255">
        <v>0</v>
      </c>
      <c r="EN166" s="255">
        <v>0</v>
      </c>
      <c r="EO166" s="256">
        <v>0</v>
      </c>
      <c r="EP166" s="255">
        <v>0</v>
      </c>
      <c r="EQ166" s="255">
        <v>0</v>
      </c>
      <c r="ER166" s="255">
        <v>0</v>
      </c>
      <c r="ES166" s="255">
        <v>0</v>
      </c>
      <c r="ET166" s="255">
        <v>0</v>
      </c>
      <c r="EU166" s="255">
        <v>0</v>
      </c>
      <c r="EV166" s="256">
        <v>0</v>
      </c>
      <c r="EW166" s="255">
        <v>0</v>
      </c>
      <c r="EX166" s="255">
        <v>0</v>
      </c>
      <c r="EY166" s="255">
        <v>0</v>
      </c>
      <c r="EZ166" s="255">
        <v>0</v>
      </c>
      <c r="FA166" s="255">
        <v>0</v>
      </c>
      <c r="FB166" s="255">
        <v>0</v>
      </c>
      <c r="FC166" s="256">
        <v>0</v>
      </c>
      <c r="FD166" s="255">
        <v>0</v>
      </c>
      <c r="FE166" s="255">
        <v>0</v>
      </c>
      <c r="FF166" s="255">
        <v>0</v>
      </c>
      <c r="FG166" s="255">
        <v>0</v>
      </c>
      <c r="FH166" s="255">
        <v>0</v>
      </c>
      <c r="FI166" s="255">
        <v>0</v>
      </c>
      <c r="FJ166" s="256">
        <v>0</v>
      </c>
      <c r="FK166" s="255">
        <v>0</v>
      </c>
      <c r="FL166" s="255">
        <v>0</v>
      </c>
      <c r="FM166" s="255">
        <v>0</v>
      </c>
      <c r="FN166" s="255">
        <v>0</v>
      </c>
      <c r="FO166" s="255">
        <v>0</v>
      </c>
      <c r="FP166" s="255">
        <v>0</v>
      </c>
      <c r="FQ166" s="256">
        <v>0</v>
      </c>
      <c r="FR166" s="255">
        <v>0</v>
      </c>
      <c r="FS166" s="255">
        <v>0</v>
      </c>
      <c r="FT166" s="255">
        <v>0</v>
      </c>
      <c r="FU166" s="255">
        <v>0</v>
      </c>
      <c r="FV166" s="255">
        <v>0</v>
      </c>
      <c r="FW166" s="255">
        <v>0</v>
      </c>
      <c r="FX166" s="256">
        <v>0</v>
      </c>
      <c r="FY166" s="255">
        <v>0</v>
      </c>
      <c r="FZ166" s="255">
        <v>0</v>
      </c>
      <c r="GA166" s="255">
        <v>0</v>
      </c>
      <c r="GB166" s="255">
        <v>0</v>
      </c>
      <c r="GC166" s="255">
        <v>0</v>
      </c>
      <c r="GD166" s="255">
        <v>0</v>
      </c>
      <c r="GE166" s="256">
        <v>0</v>
      </c>
      <c r="GF166" s="255">
        <v>0</v>
      </c>
      <c r="GG166" s="255">
        <v>0</v>
      </c>
      <c r="GH166" s="255">
        <v>0</v>
      </c>
      <c r="GI166" s="255">
        <v>0</v>
      </c>
      <c r="GJ166" s="255">
        <v>0</v>
      </c>
      <c r="GK166" s="255">
        <v>0</v>
      </c>
      <c r="GL166" s="256">
        <v>0</v>
      </c>
      <c r="GM166" s="255">
        <v>0</v>
      </c>
      <c r="GN166" s="255">
        <v>0</v>
      </c>
      <c r="GO166" s="255">
        <v>0</v>
      </c>
      <c r="GP166" s="255">
        <v>0</v>
      </c>
      <c r="GQ166" s="255">
        <v>0</v>
      </c>
      <c r="GR166" s="255">
        <v>0</v>
      </c>
      <c r="GS166" s="256">
        <v>0</v>
      </c>
      <c r="GT166" s="255">
        <v>0</v>
      </c>
      <c r="GU166" s="255">
        <v>0</v>
      </c>
      <c r="GV166" s="255">
        <v>0</v>
      </c>
      <c r="GW166" s="255">
        <v>0</v>
      </c>
      <c r="GX166" s="255">
        <v>0</v>
      </c>
      <c r="GY166" s="255">
        <v>0</v>
      </c>
      <c r="GZ166" s="256">
        <v>0</v>
      </c>
      <c r="HA166" s="255">
        <v>0</v>
      </c>
      <c r="HB166" s="255">
        <v>0</v>
      </c>
      <c r="HC166" s="255">
        <v>0</v>
      </c>
      <c r="HD166" s="255">
        <v>0</v>
      </c>
      <c r="HE166" s="255">
        <v>0</v>
      </c>
      <c r="HF166" s="255">
        <v>0</v>
      </c>
      <c r="HG166" s="255">
        <v>0</v>
      </c>
      <c r="HH166" s="255">
        <v>0</v>
      </c>
      <c r="HI166" s="255">
        <v>0</v>
      </c>
      <c r="HJ166" s="255">
        <v>0</v>
      </c>
      <c r="HK166" s="255">
        <v>0</v>
      </c>
      <c r="HL166" s="255">
        <v>0</v>
      </c>
      <c r="HM166" s="255">
        <v>0</v>
      </c>
      <c r="HN166" s="255">
        <v>0</v>
      </c>
      <c r="HO166" s="257">
        <v>0</v>
      </c>
      <c r="HP166" s="255">
        <v>0</v>
      </c>
      <c r="HQ166" s="255">
        <v>0</v>
      </c>
      <c r="HR166" s="255">
        <v>0</v>
      </c>
      <c r="HS166" s="255">
        <v>0</v>
      </c>
      <c r="HT166" s="255">
        <v>0</v>
      </c>
      <c r="HU166" s="256">
        <v>0</v>
      </c>
    </row>
    <row r="167" spans="1:229" ht="16.5" thickTop="1"/>
    <row r="168" spans="1:229">
      <c r="A168" s="2">
        <f t="shared" ref="A168:A181" si="275">T168*N168</f>
        <v>0</v>
      </c>
      <c r="B168" s="2">
        <f t="shared" ref="B168:B181" si="276">U168*N168</f>
        <v>0</v>
      </c>
      <c r="C168" s="2">
        <f t="shared" ref="C168:C181" si="277">V168*N168</f>
        <v>0</v>
      </c>
      <c r="D168" s="2">
        <f t="shared" ref="D168:D181" si="278">W168*N168</f>
        <v>0</v>
      </c>
      <c r="E168" s="2">
        <f t="shared" ref="E168:E181" si="279">X168*N168</f>
        <v>0</v>
      </c>
      <c r="F168" s="2">
        <f t="shared" ref="F168:F181" si="280">Y168*N168</f>
        <v>0</v>
      </c>
      <c r="G168" s="2">
        <f t="shared" ref="G168:G181" si="281">Z168*N168</f>
        <v>0</v>
      </c>
      <c r="H168" s="242">
        <f t="shared" ref="H168:H181" si="282">N168</f>
        <v>0</v>
      </c>
      <c r="I168" s="242">
        <f t="shared" ref="I168:I181" si="283">N168</f>
        <v>0</v>
      </c>
      <c r="J168" s="242">
        <f t="shared" ref="J168:J181" si="284">N168</f>
        <v>0</v>
      </c>
      <c r="K168" s="242">
        <f t="shared" ref="K168:K181" si="285">N168</f>
        <v>0</v>
      </c>
      <c r="L168" s="242">
        <f t="shared" ref="L168:L181" si="286">N168</f>
        <v>0</v>
      </c>
      <c r="M168" s="242">
        <f t="shared" ref="M168:M181" si="287">N168</f>
        <v>0</v>
      </c>
      <c r="N168" s="242">
        <v>0</v>
      </c>
      <c r="BQ168" s="2">
        <v>0</v>
      </c>
      <c r="BR168" s="2">
        <v>0</v>
      </c>
      <c r="BS168" s="2">
        <v>0</v>
      </c>
      <c r="BT168" s="2">
        <v>0</v>
      </c>
      <c r="BU168" s="2">
        <v>0</v>
      </c>
      <c r="BV168" s="2">
        <v>0</v>
      </c>
      <c r="BW168" s="3">
        <v>0</v>
      </c>
      <c r="BX168" s="2">
        <v>0</v>
      </c>
      <c r="BY168" s="2">
        <v>0</v>
      </c>
      <c r="BZ168" s="2">
        <v>0</v>
      </c>
      <c r="CA168" s="2">
        <v>5.5</v>
      </c>
      <c r="CB168" s="2">
        <v>0</v>
      </c>
      <c r="CC168" s="2">
        <v>0</v>
      </c>
      <c r="CD168" s="3">
        <v>0</v>
      </c>
      <c r="CE168" s="2">
        <v>0</v>
      </c>
      <c r="CF168" s="2">
        <v>0</v>
      </c>
      <c r="CG168" s="2">
        <v>0</v>
      </c>
      <c r="CH168" s="2">
        <v>0</v>
      </c>
      <c r="CI168" s="2">
        <v>8.8000000000000007</v>
      </c>
      <c r="CJ168" s="2">
        <v>0</v>
      </c>
      <c r="CK168" s="3">
        <v>0</v>
      </c>
      <c r="CL168" s="2">
        <v>0</v>
      </c>
      <c r="CM168" s="2">
        <v>0</v>
      </c>
      <c r="CN168" s="2">
        <v>0</v>
      </c>
      <c r="CO168" s="2">
        <v>0</v>
      </c>
      <c r="CP168" s="2">
        <v>0</v>
      </c>
      <c r="CQ168" s="2">
        <v>0</v>
      </c>
      <c r="CR168" s="3">
        <v>0</v>
      </c>
      <c r="CS168" s="2">
        <v>0</v>
      </c>
      <c r="CT168" s="2">
        <v>0</v>
      </c>
      <c r="CU168" s="2">
        <v>0</v>
      </c>
      <c r="CV168" s="2">
        <v>0</v>
      </c>
      <c r="CW168" s="2">
        <v>0</v>
      </c>
      <c r="CX168" s="2">
        <v>0</v>
      </c>
      <c r="CY168" s="3">
        <v>0</v>
      </c>
      <c r="CZ168" s="2">
        <v>0</v>
      </c>
      <c r="DA168" s="2">
        <v>0</v>
      </c>
      <c r="DB168" s="2">
        <v>0</v>
      </c>
      <c r="DC168" s="2">
        <v>0</v>
      </c>
      <c r="DD168" s="2">
        <v>0</v>
      </c>
      <c r="DE168" s="2">
        <v>0</v>
      </c>
      <c r="DF168" s="3">
        <v>0</v>
      </c>
      <c r="DG168" s="2">
        <v>0</v>
      </c>
      <c r="DH168" s="2">
        <v>0</v>
      </c>
      <c r="DI168" s="2">
        <v>0</v>
      </c>
      <c r="DJ168" s="2">
        <v>0</v>
      </c>
      <c r="DK168" s="2">
        <v>0</v>
      </c>
      <c r="DL168" s="2">
        <v>0</v>
      </c>
      <c r="DM168" s="3">
        <v>0</v>
      </c>
      <c r="DN168" s="2">
        <v>0</v>
      </c>
      <c r="DO168" s="2">
        <v>0</v>
      </c>
      <c r="DP168" s="2">
        <v>0</v>
      </c>
      <c r="DQ168" s="2">
        <v>0</v>
      </c>
      <c r="DR168" s="2">
        <v>0</v>
      </c>
      <c r="DS168" s="2">
        <v>0</v>
      </c>
      <c r="DT168" s="3">
        <v>0</v>
      </c>
      <c r="DU168" s="2">
        <v>0</v>
      </c>
      <c r="DV168" s="2">
        <v>10</v>
      </c>
      <c r="DW168" s="2">
        <v>0</v>
      </c>
      <c r="DX168" s="2">
        <v>0</v>
      </c>
      <c r="DY168" s="2">
        <v>0</v>
      </c>
      <c r="DZ168" s="2">
        <v>8.6</v>
      </c>
      <c r="EA168" s="3">
        <v>0</v>
      </c>
      <c r="EB168" s="2">
        <v>0</v>
      </c>
      <c r="EC168" s="2">
        <v>0</v>
      </c>
      <c r="ED168" s="2">
        <v>0</v>
      </c>
      <c r="EE168" s="2">
        <v>0</v>
      </c>
      <c r="EF168" s="2">
        <v>0</v>
      </c>
      <c r="EG168" s="2">
        <v>0</v>
      </c>
      <c r="EH168" s="3">
        <v>0</v>
      </c>
      <c r="EI168" s="2">
        <v>0</v>
      </c>
      <c r="EJ168" s="2">
        <v>0</v>
      </c>
      <c r="EK168" s="2">
        <v>0</v>
      </c>
      <c r="EL168" s="2">
        <v>0</v>
      </c>
      <c r="EM168" s="2">
        <v>85</v>
      </c>
      <c r="EN168" s="2">
        <v>0</v>
      </c>
      <c r="EO168" s="3">
        <v>0</v>
      </c>
      <c r="EP168" s="2">
        <v>0</v>
      </c>
      <c r="EQ168" s="2">
        <v>50</v>
      </c>
      <c r="ER168" s="2">
        <v>0</v>
      </c>
      <c r="ES168" s="2">
        <v>0</v>
      </c>
      <c r="ET168" s="2">
        <v>0</v>
      </c>
      <c r="EU168" s="2">
        <v>0</v>
      </c>
      <c r="EV168" s="3">
        <v>0</v>
      </c>
      <c r="EW168" s="2">
        <v>0</v>
      </c>
      <c r="EX168" s="2">
        <v>0</v>
      </c>
      <c r="EY168" s="2">
        <v>0</v>
      </c>
      <c r="EZ168" s="2">
        <v>80</v>
      </c>
      <c r="FA168" s="2">
        <v>0</v>
      </c>
      <c r="FB168" s="2">
        <v>80</v>
      </c>
      <c r="FC168" s="3">
        <v>0</v>
      </c>
      <c r="FD168" s="2">
        <v>0</v>
      </c>
      <c r="FE168" s="2">
        <v>0</v>
      </c>
      <c r="FF168" s="2">
        <v>0</v>
      </c>
      <c r="FG168" s="2">
        <v>0</v>
      </c>
      <c r="FH168" s="2">
        <v>0</v>
      </c>
      <c r="FI168" s="2">
        <v>0</v>
      </c>
      <c r="FJ168" s="3">
        <v>0</v>
      </c>
      <c r="FK168" s="2">
        <v>65</v>
      </c>
      <c r="FL168" s="2">
        <v>1</v>
      </c>
      <c r="FM168" s="2">
        <v>1</v>
      </c>
      <c r="FN168" s="2">
        <v>0</v>
      </c>
      <c r="FO168" s="2">
        <v>0</v>
      </c>
      <c r="FP168" s="2">
        <v>0</v>
      </c>
      <c r="FQ168" s="3">
        <v>0</v>
      </c>
      <c r="FR168" s="2">
        <v>0</v>
      </c>
      <c r="FS168" s="2">
        <v>0</v>
      </c>
      <c r="FT168" s="2">
        <v>65</v>
      </c>
      <c r="FU168" s="2">
        <v>65</v>
      </c>
      <c r="FV168" s="2">
        <v>0</v>
      </c>
      <c r="FW168" s="2">
        <v>0</v>
      </c>
      <c r="FX168" s="3">
        <v>0</v>
      </c>
      <c r="FY168" s="2">
        <v>0</v>
      </c>
      <c r="FZ168" s="2">
        <v>0</v>
      </c>
      <c r="GA168" s="2">
        <v>0</v>
      </c>
      <c r="GB168" s="2">
        <v>0</v>
      </c>
      <c r="GC168" s="2">
        <v>0</v>
      </c>
      <c r="GD168" s="2">
        <v>0</v>
      </c>
      <c r="GE168" s="3">
        <v>0</v>
      </c>
      <c r="GF168" s="2">
        <v>0</v>
      </c>
      <c r="GG168" s="2">
        <v>0</v>
      </c>
      <c r="GH168" s="2">
        <v>76</v>
      </c>
      <c r="GI168" s="2">
        <v>0</v>
      </c>
      <c r="GJ168" s="2">
        <v>0</v>
      </c>
      <c r="GK168" s="2">
        <v>0</v>
      </c>
      <c r="GL168" s="3">
        <v>0</v>
      </c>
      <c r="GM168" s="2">
        <v>0</v>
      </c>
      <c r="GN168" s="2">
        <v>80</v>
      </c>
      <c r="GO168" s="2">
        <v>0</v>
      </c>
      <c r="GP168" s="2">
        <v>0</v>
      </c>
      <c r="GQ168" s="2">
        <v>0</v>
      </c>
      <c r="GR168" s="2">
        <v>0</v>
      </c>
      <c r="GS168" s="3">
        <v>0</v>
      </c>
      <c r="GT168" s="2">
        <v>0</v>
      </c>
      <c r="GU168" s="2">
        <v>74</v>
      </c>
      <c r="GV168" s="2">
        <v>0</v>
      </c>
      <c r="GW168" s="2">
        <v>0</v>
      </c>
      <c r="GX168" s="2">
        <v>0</v>
      </c>
      <c r="GY168" s="2">
        <v>0</v>
      </c>
      <c r="GZ168" s="3">
        <v>0</v>
      </c>
      <c r="HA168" s="2">
        <v>68</v>
      </c>
      <c r="HB168" s="2">
        <v>0</v>
      </c>
      <c r="HC168" s="2">
        <v>0</v>
      </c>
      <c r="HD168" s="2">
        <v>0</v>
      </c>
      <c r="HE168" s="2">
        <v>0</v>
      </c>
      <c r="HF168" s="2">
        <v>0</v>
      </c>
      <c r="HG168" s="2">
        <v>0</v>
      </c>
      <c r="HH168" s="2">
        <v>50</v>
      </c>
      <c r="HI168" s="2">
        <v>0</v>
      </c>
      <c r="HJ168" s="2">
        <v>0</v>
      </c>
      <c r="HK168" s="2">
        <v>0</v>
      </c>
      <c r="HL168" s="2">
        <v>0</v>
      </c>
      <c r="HM168" s="2">
        <v>0</v>
      </c>
      <c r="HN168" s="2">
        <v>0</v>
      </c>
      <c r="HO168" s="91">
        <v>0</v>
      </c>
      <c r="HP168" s="2">
        <v>94</v>
      </c>
      <c r="HQ168" s="2">
        <v>0</v>
      </c>
      <c r="HR168" s="2">
        <v>0</v>
      </c>
      <c r="HS168" s="2">
        <v>0</v>
      </c>
      <c r="HT168" s="2">
        <v>0</v>
      </c>
      <c r="HU168" s="3">
        <v>0</v>
      </c>
    </row>
    <row r="169" spans="1:229">
      <c r="A169" s="2">
        <f t="shared" si="275"/>
        <v>0</v>
      </c>
      <c r="B169" s="2">
        <f t="shared" si="276"/>
        <v>0</v>
      </c>
      <c r="C169" s="2">
        <f t="shared" si="277"/>
        <v>0</v>
      </c>
      <c r="D169" s="2">
        <f t="shared" si="278"/>
        <v>0</v>
      </c>
      <c r="E169" s="2">
        <f t="shared" si="279"/>
        <v>0</v>
      </c>
      <c r="F169" s="2">
        <f t="shared" si="280"/>
        <v>0</v>
      </c>
      <c r="G169" s="2">
        <f t="shared" si="281"/>
        <v>0</v>
      </c>
      <c r="H169" s="242">
        <f t="shared" si="282"/>
        <v>0.5</v>
      </c>
      <c r="I169" s="242">
        <f t="shared" si="283"/>
        <v>0.5</v>
      </c>
      <c r="J169" s="242">
        <f t="shared" si="284"/>
        <v>0.5</v>
      </c>
      <c r="K169" s="242">
        <f t="shared" si="285"/>
        <v>0.5</v>
      </c>
      <c r="L169" s="242">
        <f t="shared" si="286"/>
        <v>0.5</v>
      </c>
      <c r="M169" s="242">
        <f t="shared" si="287"/>
        <v>0.5</v>
      </c>
      <c r="N169" s="242">
        <v>0.5</v>
      </c>
      <c r="O169" s="100" t="s">
        <v>9274</v>
      </c>
      <c r="BQ169" s="2">
        <v>138</v>
      </c>
      <c r="BR169" s="2">
        <v>138</v>
      </c>
      <c r="BS169" s="2">
        <v>138</v>
      </c>
      <c r="BT169" s="2">
        <v>130</v>
      </c>
      <c r="BU169" s="2">
        <v>82</v>
      </c>
      <c r="BV169" s="2">
        <v>94</v>
      </c>
      <c r="BW169" s="3">
        <v>78</v>
      </c>
      <c r="BX169" s="2">
        <v>65</v>
      </c>
      <c r="BY169" s="2">
        <v>65</v>
      </c>
      <c r="BZ169" s="2">
        <v>0</v>
      </c>
      <c r="CA169" s="2">
        <v>0</v>
      </c>
      <c r="CB169" s="2">
        <v>0</v>
      </c>
      <c r="CC169" s="2">
        <v>0</v>
      </c>
      <c r="CD169" s="3">
        <v>65</v>
      </c>
      <c r="CE169" s="2">
        <v>1</v>
      </c>
      <c r="CF169" s="2">
        <v>2</v>
      </c>
      <c r="CG169" s="2">
        <v>1</v>
      </c>
      <c r="CH169" s="2">
        <v>1</v>
      </c>
      <c r="CI169" s="2">
        <v>2</v>
      </c>
      <c r="CJ169" s="2">
        <v>0</v>
      </c>
      <c r="CK169" s="3">
        <v>0</v>
      </c>
      <c r="CL169" s="2">
        <v>0</v>
      </c>
      <c r="CM169" s="2">
        <v>0</v>
      </c>
      <c r="CN169" s="2">
        <v>2</v>
      </c>
      <c r="CO169" s="2">
        <v>65</v>
      </c>
      <c r="CP169" s="2">
        <v>65</v>
      </c>
      <c r="CQ169" s="2">
        <v>65</v>
      </c>
      <c r="CR169" s="3">
        <v>76</v>
      </c>
      <c r="CS169" s="2">
        <v>0</v>
      </c>
      <c r="CT169" s="2">
        <v>0</v>
      </c>
      <c r="CU169" s="2">
        <v>1</v>
      </c>
      <c r="CV169" s="2">
        <v>1</v>
      </c>
      <c r="CW169" s="2">
        <v>1</v>
      </c>
      <c r="CX169" s="2">
        <v>1</v>
      </c>
      <c r="CY169" s="3">
        <v>0</v>
      </c>
      <c r="CZ169" s="2">
        <v>0</v>
      </c>
      <c r="DA169" s="2">
        <v>1</v>
      </c>
      <c r="DB169" s="2">
        <v>2</v>
      </c>
      <c r="DC169" s="2">
        <v>1</v>
      </c>
      <c r="DD169" s="2">
        <v>2</v>
      </c>
      <c r="DE169" s="2">
        <v>2</v>
      </c>
      <c r="DF169" s="3">
        <v>1</v>
      </c>
      <c r="DG169" s="2">
        <v>0</v>
      </c>
      <c r="DH169" s="2">
        <v>0</v>
      </c>
      <c r="DI169" s="2">
        <v>1</v>
      </c>
      <c r="DJ169" s="2">
        <v>0</v>
      </c>
      <c r="DK169" s="2">
        <v>2</v>
      </c>
      <c r="DL169" s="2">
        <v>1</v>
      </c>
      <c r="DM169" s="3">
        <v>1</v>
      </c>
      <c r="DN169" s="2">
        <v>1</v>
      </c>
      <c r="DO169" s="2">
        <v>0</v>
      </c>
      <c r="DP169" s="2">
        <v>1</v>
      </c>
      <c r="DQ169" s="2">
        <v>1</v>
      </c>
      <c r="DR169" s="2">
        <v>1</v>
      </c>
      <c r="DS169" s="2">
        <v>1</v>
      </c>
      <c r="DT169" s="3">
        <v>1</v>
      </c>
      <c r="DU169" s="2">
        <v>0</v>
      </c>
      <c r="DV169" s="2">
        <v>0</v>
      </c>
      <c r="DW169" s="2">
        <v>0</v>
      </c>
      <c r="DX169" s="2">
        <v>1</v>
      </c>
      <c r="DY169" s="2">
        <v>2</v>
      </c>
      <c r="DZ169" s="2">
        <v>2</v>
      </c>
      <c r="EA169" s="3">
        <v>1</v>
      </c>
      <c r="EB169" s="2">
        <v>1</v>
      </c>
      <c r="EC169" s="2">
        <v>1</v>
      </c>
      <c r="ED169" s="2">
        <v>0</v>
      </c>
      <c r="EE169" s="2">
        <v>1</v>
      </c>
      <c r="EF169" s="2">
        <v>1</v>
      </c>
      <c r="EG169" s="2">
        <v>1</v>
      </c>
      <c r="EH169" s="3">
        <v>0</v>
      </c>
      <c r="EI169" s="2">
        <v>0</v>
      </c>
      <c r="EJ169" s="2">
        <v>0</v>
      </c>
      <c r="EK169" s="2">
        <v>2</v>
      </c>
      <c r="EL169" s="2">
        <v>1</v>
      </c>
      <c r="EM169" s="2">
        <v>1</v>
      </c>
      <c r="EN169" s="2">
        <v>1</v>
      </c>
      <c r="EO169" s="3">
        <v>1</v>
      </c>
      <c r="EP169" s="2">
        <v>0</v>
      </c>
      <c r="EQ169" s="2">
        <v>1</v>
      </c>
      <c r="ER169" s="2">
        <v>2</v>
      </c>
      <c r="ES169" s="2">
        <v>2</v>
      </c>
      <c r="ET169" s="2">
        <v>2</v>
      </c>
      <c r="EU169" s="2">
        <v>1</v>
      </c>
      <c r="EV169" s="3">
        <v>1</v>
      </c>
      <c r="EW169" s="2">
        <v>0</v>
      </c>
      <c r="EX169" s="2">
        <v>0</v>
      </c>
      <c r="EY169" s="2">
        <v>1</v>
      </c>
      <c r="EZ169" s="2">
        <v>1</v>
      </c>
      <c r="FA169" s="2">
        <v>1</v>
      </c>
      <c r="FB169" s="2">
        <v>2</v>
      </c>
      <c r="FC169" s="3">
        <v>1</v>
      </c>
      <c r="FD169" s="2">
        <v>0</v>
      </c>
      <c r="FE169" s="2">
        <v>0</v>
      </c>
      <c r="FF169" s="2">
        <v>0</v>
      </c>
      <c r="FG169" s="2">
        <v>0</v>
      </c>
      <c r="FH169" s="2">
        <v>0</v>
      </c>
      <c r="FI169" s="2">
        <v>1</v>
      </c>
      <c r="FJ169" s="3">
        <v>1</v>
      </c>
      <c r="FK169" s="2">
        <v>2</v>
      </c>
      <c r="FL169" s="2">
        <v>1</v>
      </c>
      <c r="FM169" s="2">
        <v>1</v>
      </c>
      <c r="FN169" s="2">
        <v>1</v>
      </c>
      <c r="FO169" s="2">
        <v>1</v>
      </c>
      <c r="FP169" s="2">
        <v>1</v>
      </c>
      <c r="FQ169" s="3">
        <v>2</v>
      </c>
      <c r="FR169" s="2">
        <v>2</v>
      </c>
      <c r="FS169" s="2">
        <v>2</v>
      </c>
      <c r="FT169" s="2">
        <v>1</v>
      </c>
      <c r="FU169" s="2">
        <v>1</v>
      </c>
      <c r="FV169" s="2">
        <v>2</v>
      </c>
      <c r="FW169" s="2">
        <v>2</v>
      </c>
      <c r="FX169" s="3">
        <v>2</v>
      </c>
      <c r="FY169" s="2">
        <v>0</v>
      </c>
      <c r="FZ169" s="2">
        <v>1</v>
      </c>
      <c r="GA169" s="2">
        <v>1</v>
      </c>
      <c r="GB169" s="2">
        <v>1</v>
      </c>
      <c r="GC169" s="2">
        <v>2</v>
      </c>
      <c r="GD169" s="2">
        <v>2</v>
      </c>
      <c r="GE169" s="3">
        <v>1</v>
      </c>
      <c r="GF169" s="2">
        <v>1</v>
      </c>
      <c r="GG169" s="2">
        <v>1</v>
      </c>
      <c r="GH169" s="2">
        <v>1</v>
      </c>
      <c r="GI169" s="2">
        <v>1</v>
      </c>
      <c r="GJ169" s="2">
        <v>0</v>
      </c>
      <c r="GK169" s="2">
        <v>1</v>
      </c>
      <c r="GL169" s="3">
        <v>2</v>
      </c>
      <c r="GM169" s="2">
        <v>1</v>
      </c>
      <c r="GN169" s="2">
        <v>2</v>
      </c>
      <c r="GO169" s="2">
        <v>2</v>
      </c>
      <c r="GP169" s="2">
        <v>1</v>
      </c>
      <c r="GQ169" s="2">
        <v>2</v>
      </c>
      <c r="GR169" s="2">
        <v>2</v>
      </c>
      <c r="GS169" s="3">
        <v>2</v>
      </c>
      <c r="GT169" s="2">
        <v>4</v>
      </c>
      <c r="GU169" s="2">
        <v>5</v>
      </c>
      <c r="GV169" s="2">
        <v>2</v>
      </c>
      <c r="GW169" s="2">
        <v>3</v>
      </c>
      <c r="GX169" s="2">
        <v>4</v>
      </c>
      <c r="GY169" s="2">
        <v>3</v>
      </c>
      <c r="GZ169" s="3">
        <v>4</v>
      </c>
      <c r="HA169" s="2">
        <v>3</v>
      </c>
      <c r="HB169" s="2">
        <v>4</v>
      </c>
      <c r="HC169" s="2">
        <v>4</v>
      </c>
      <c r="HD169" s="2">
        <v>4</v>
      </c>
      <c r="HE169" s="2">
        <v>3</v>
      </c>
      <c r="HF169" s="2">
        <v>3</v>
      </c>
      <c r="HG169" s="2">
        <v>3</v>
      </c>
      <c r="HH169" s="2">
        <v>4</v>
      </c>
      <c r="HI169" s="2">
        <v>3</v>
      </c>
      <c r="HJ169" s="2">
        <v>2</v>
      </c>
      <c r="HK169" s="2">
        <v>4</v>
      </c>
      <c r="HL169" s="2">
        <v>2</v>
      </c>
      <c r="HM169" s="2">
        <v>4</v>
      </c>
      <c r="HN169" s="2">
        <v>5</v>
      </c>
      <c r="HO169" s="91">
        <v>1</v>
      </c>
      <c r="HP169" s="2">
        <v>4</v>
      </c>
      <c r="HQ169" s="2">
        <v>4</v>
      </c>
      <c r="HR169" s="2">
        <v>5</v>
      </c>
      <c r="HS169" s="2">
        <v>4</v>
      </c>
      <c r="HT169" s="2">
        <v>3</v>
      </c>
      <c r="HU169" s="3">
        <v>4</v>
      </c>
    </row>
    <row r="170" spans="1:229">
      <c r="A170" s="2">
        <f t="shared" si="275"/>
        <v>0</v>
      </c>
      <c r="B170" s="2">
        <f t="shared" si="276"/>
        <v>0</v>
      </c>
      <c r="C170" s="2">
        <f t="shared" si="277"/>
        <v>0</v>
      </c>
      <c r="D170" s="2">
        <f t="shared" si="278"/>
        <v>0</v>
      </c>
      <c r="E170" s="2">
        <f t="shared" si="279"/>
        <v>0</v>
      </c>
      <c r="F170" s="2">
        <f t="shared" si="280"/>
        <v>0</v>
      </c>
      <c r="G170" s="2">
        <f t="shared" si="281"/>
        <v>0</v>
      </c>
      <c r="H170" s="242">
        <f t="shared" si="282"/>
        <v>0</v>
      </c>
      <c r="I170" s="242">
        <f t="shared" si="283"/>
        <v>0</v>
      </c>
      <c r="J170" s="242">
        <f t="shared" si="284"/>
        <v>0</v>
      </c>
      <c r="K170" s="242">
        <f t="shared" si="285"/>
        <v>0</v>
      </c>
      <c r="L170" s="242">
        <f t="shared" si="286"/>
        <v>0</v>
      </c>
      <c r="M170" s="242">
        <f t="shared" si="287"/>
        <v>0</v>
      </c>
      <c r="N170" s="242">
        <v>0</v>
      </c>
      <c r="BQ170" s="2">
        <v>-2</v>
      </c>
      <c r="BR170" s="2">
        <v>0</v>
      </c>
      <c r="BS170" s="2">
        <v>0</v>
      </c>
      <c r="BT170" s="2">
        <v>-1</v>
      </c>
      <c r="BU170" s="2">
        <v>0</v>
      </c>
      <c r="BV170" s="2">
        <v>0</v>
      </c>
      <c r="BW170" s="3">
        <v>0</v>
      </c>
      <c r="BX170" s="2">
        <v>0</v>
      </c>
      <c r="BY170" s="2">
        <v>0</v>
      </c>
      <c r="BZ170" s="2">
        <v>0</v>
      </c>
      <c r="CA170" s="2">
        <v>0</v>
      </c>
      <c r="CB170" s="2">
        <v>0</v>
      </c>
      <c r="CC170" s="2">
        <v>0</v>
      </c>
      <c r="CD170" s="3">
        <v>0</v>
      </c>
      <c r="CE170" s="2">
        <v>0</v>
      </c>
      <c r="CF170" s="2">
        <v>0</v>
      </c>
      <c r="CG170" s="2">
        <v>0</v>
      </c>
      <c r="CH170" s="2">
        <v>-1</v>
      </c>
      <c r="CI170" s="2">
        <v>0</v>
      </c>
      <c r="CJ170" s="2">
        <v>0</v>
      </c>
      <c r="CK170" s="3">
        <v>0</v>
      </c>
      <c r="CL170" s="2">
        <v>0</v>
      </c>
      <c r="CM170" s="2">
        <v>0</v>
      </c>
      <c r="CN170" s="2">
        <v>-1</v>
      </c>
      <c r="CO170" s="2">
        <v>0</v>
      </c>
      <c r="CP170" s="2">
        <v>0</v>
      </c>
      <c r="CQ170" s="2">
        <v>-1</v>
      </c>
      <c r="CR170" s="3">
        <v>0</v>
      </c>
      <c r="CS170" s="2">
        <v>0</v>
      </c>
      <c r="CT170" s="2">
        <v>0</v>
      </c>
      <c r="CU170" s="2">
        <v>0</v>
      </c>
      <c r="CV170" s="2">
        <v>0</v>
      </c>
      <c r="CW170" s="2">
        <v>0</v>
      </c>
      <c r="CX170" s="2">
        <v>0</v>
      </c>
      <c r="CY170" s="3">
        <v>0</v>
      </c>
      <c r="CZ170" s="2">
        <v>0</v>
      </c>
      <c r="DA170" s="2">
        <v>0</v>
      </c>
      <c r="DB170" s="2">
        <v>0</v>
      </c>
      <c r="DC170" s="2">
        <v>0</v>
      </c>
      <c r="DD170" s="2">
        <v>0</v>
      </c>
      <c r="DE170" s="2">
        <v>0</v>
      </c>
      <c r="DF170" s="3">
        <v>0</v>
      </c>
      <c r="DG170" s="2">
        <v>0</v>
      </c>
      <c r="DH170" s="2">
        <v>0</v>
      </c>
      <c r="DI170" s="2">
        <v>-5</v>
      </c>
      <c r="DJ170" s="2">
        <v>0</v>
      </c>
      <c r="DK170" s="2">
        <v>0</v>
      </c>
      <c r="DL170" s="2">
        <v>-2</v>
      </c>
      <c r="DM170" s="3">
        <v>0</v>
      </c>
      <c r="DN170" s="2">
        <v>-1</v>
      </c>
      <c r="DO170" s="2">
        <v>0</v>
      </c>
      <c r="DP170" s="2">
        <v>-2</v>
      </c>
      <c r="DQ170" s="2">
        <v>0</v>
      </c>
      <c r="DR170" s="2">
        <v>0</v>
      </c>
      <c r="DS170" s="2">
        <v>0</v>
      </c>
      <c r="DT170" s="3">
        <v>-2</v>
      </c>
      <c r="DU170" s="2">
        <v>0</v>
      </c>
      <c r="DV170" s="2">
        <v>0</v>
      </c>
      <c r="DW170" s="2">
        <v>-1</v>
      </c>
      <c r="DX170" s="2">
        <v>-1</v>
      </c>
      <c r="DY170" s="2">
        <v>-2</v>
      </c>
      <c r="DZ170" s="2">
        <v>-2</v>
      </c>
      <c r="EA170" s="3">
        <v>-1</v>
      </c>
      <c r="EB170" s="2">
        <v>-1</v>
      </c>
      <c r="EC170" s="2">
        <v>-1</v>
      </c>
      <c r="ED170" s="2">
        <v>0</v>
      </c>
      <c r="EE170" s="2">
        <v>-1</v>
      </c>
      <c r="EF170" s="2">
        <v>-1</v>
      </c>
      <c r="EG170" s="2">
        <v>-1</v>
      </c>
      <c r="EH170" s="3">
        <v>0</v>
      </c>
      <c r="EI170" s="2">
        <v>0</v>
      </c>
      <c r="EJ170" s="2">
        <v>0</v>
      </c>
      <c r="EK170" s="2">
        <v>-1</v>
      </c>
      <c r="EL170" s="2">
        <v>-1</v>
      </c>
      <c r="EM170" s="2">
        <v>-2</v>
      </c>
      <c r="EN170" s="2">
        <v>-1</v>
      </c>
      <c r="EO170" s="3">
        <v>0</v>
      </c>
      <c r="EP170" s="2">
        <v>1</v>
      </c>
      <c r="EQ170" s="2">
        <v>0</v>
      </c>
      <c r="ER170" s="2">
        <v>1</v>
      </c>
      <c r="ES170" s="2">
        <v>-2</v>
      </c>
      <c r="ET170" s="2">
        <v>-2</v>
      </c>
      <c r="EU170" s="2">
        <v>-2</v>
      </c>
      <c r="EV170" s="3">
        <v>-2</v>
      </c>
      <c r="EW170" s="2">
        <v>0</v>
      </c>
      <c r="EX170" s="2">
        <v>0</v>
      </c>
      <c r="EY170" s="2">
        <v>-2</v>
      </c>
      <c r="EZ170" s="2">
        <v>-1</v>
      </c>
      <c r="FA170" s="2">
        <v>-2</v>
      </c>
      <c r="FB170" s="2">
        <v>-2</v>
      </c>
      <c r="FC170" s="3">
        <v>0</v>
      </c>
      <c r="FD170" s="2">
        <v>0</v>
      </c>
      <c r="FE170" s="2">
        <v>0</v>
      </c>
      <c r="FF170" s="2">
        <v>0</v>
      </c>
      <c r="FG170" s="2">
        <v>0</v>
      </c>
      <c r="FH170" s="2">
        <v>0</v>
      </c>
      <c r="FI170" s="2">
        <v>0</v>
      </c>
      <c r="FJ170" s="3">
        <v>-2</v>
      </c>
      <c r="FK170" s="2">
        <v>-1</v>
      </c>
      <c r="FL170" s="2">
        <v>-1</v>
      </c>
      <c r="FM170" s="2">
        <v>-1</v>
      </c>
      <c r="FN170" s="2">
        <v>0</v>
      </c>
      <c r="FO170" s="2">
        <v>0</v>
      </c>
      <c r="FP170" s="2">
        <v>-1</v>
      </c>
      <c r="FQ170" s="3">
        <v>-2</v>
      </c>
      <c r="FR170" s="2">
        <v>-1</v>
      </c>
      <c r="FS170" s="2">
        <v>-1</v>
      </c>
      <c r="FT170" s="2">
        <v>-2</v>
      </c>
      <c r="FU170" s="2">
        <v>-2</v>
      </c>
      <c r="FV170" s="2">
        <v>-2</v>
      </c>
      <c r="FW170" s="2">
        <v>0</v>
      </c>
      <c r="FX170" s="3">
        <v>-1</v>
      </c>
      <c r="FY170" s="2">
        <v>1</v>
      </c>
      <c r="FZ170" s="2">
        <v>-1</v>
      </c>
      <c r="GA170" s="2">
        <v>0</v>
      </c>
      <c r="GB170" s="2">
        <v>-1</v>
      </c>
      <c r="GC170" s="2">
        <v>-1</v>
      </c>
      <c r="GD170" s="2">
        <v>-3</v>
      </c>
      <c r="GE170" s="3">
        <v>-2</v>
      </c>
      <c r="GF170" s="2">
        <v>-1</v>
      </c>
      <c r="GG170" s="2">
        <v>0</v>
      </c>
      <c r="GH170" s="2">
        <v>0</v>
      </c>
      <c r="GI170" s="2">
        <v>0</v>
      </c>
      <c r="GJ170" s="2">
        <v>0</v>
      </c>
      <c r="GK170" s="2">
        <v>-1</v>
      </c>
      <c r="GL170" s="3">
        <v>-1</v>
      </c>
      <c r="GM170" s="2">
        <v>-1</v>
      </c>
      <c r="GN170" s="2">
        <v>-1</v>
      </c>
      <c r="GO170" s="2">
        <v>-1</v>
      </c>
      <c r="GP170" s="2">
        <v>-1</v>
      </c>
      <c r="GQ170" s="2">
        <v>-1</v>
      </c>
      <c r="GR170" s="2">
        <v>-1</v>
      </c>
      <c r="GS170" s="3">
        <v>-1</v>
      </c>
      <c r="GT170" s="2">
        <v>93</v>
      </c>
      <c r="GU170" s="2">
        <v>92</v>
      </c>
      <c r="GV170" s="2">
        <v>92</v>
      </c>
      <c r="GW170" s="2">
        <v>93</v>
      </c>
      <c r="GX170" s="2">
        <v>93</v>
      </c>
      <c r="GY170" s="2">
        <v>92</v>
      </c>
      <c r="GZ170" s="3">
        <v>93</v>
      </c>
      <c r="HA170" s="2">
        <v>92</v>
      </c>
      <c r="HB170" s="2">
        <v>93</v>
      </c>
      <c r="HC170" s="2">
        <v>93</v>
      </c>
      <c r="HD170" s="2">
        <v>93</v>
      </c>
      <c r="HE170" s="2">
        <v>93</v>
      </c>
      <c r="HF170" s="2">
        <v>93</v>
      </c>
      <c r="HG170" s="2">
        <v>94</v>
      </c>
      <c r="HH170" s="2">
        <v>93</v>
      </c>
      <c r="HI170" s="2">
        <v>93</v>
      </c>
      <c r="HJ170" s="2">
        <v>93</v>
      </c>
      <c r="HK170" s="2">
        <v>93</v>
      </c>
      <c r="HL170" s="2">
        <v>93</v>
      </c>
      <c r="HM170" s="2">
        <v>93</v>
      </c>
      <c r="HN170" s="2">
        <v>93</v>
      </c>
      <c r="HO170" s="91">
        <v>93</v>
      </c>
      <c r="HP170" s="2">
        <v>94</v>
      </c>
      <c r="HQ170" s="2">
        <v>93</v>
      </c>
      <c r="HR170" s="2">
        <v>93</v>
      </c>
      <c r="HS170" s="2">
        <v>93</v>
      </c>
      <c r="HT170" s="2">
        <v>93</v>
      </c>
      <c r="HU170" s="3">
        <v>94</v>
      </c>
    </row>
    <row r="171" spans="1:229">
      <c r="A171" s="2">
        <f t="shared" si="275"/>
        <v>0</v>
      </c>
      <c r="B171" s="2">
        <f t="shared" si="276"/>
        <v>0</v>
      </c>
      <c r="C171" s="2">
        <f t="shared" si="277"/>
        <v>0</v>
      </c>
      <c r="D171" s="2">
        <f t="shared" si="278"/>
        <v>0</v>
      </c>
      <c r="E171" s="2">
        <f t="shared" si="279"/>
        <v>0</v>
      </c>
      <c r="F171" s="2">
        <f t="shared" si="280"/>
        <v>0</v>
      </c>
      <c r="G171" s="2">
        <f t="shared" si="281"/>
        <v>0</v>
      </c>
      <c r="H171" s="242">
        <f t="shared" si="282"/>
        <v>0</v>
      </c>
      <c r="I171" s="242">
        <f t="shared" si="283"/>
        <v>0</v>
      </c>
      <c r="J171" s="242">
        <f t="shared" si="284"/>
        <v>0</v>
      </c>
      <c r="K171" s="242">
        <f t="shared" si="285"/>
        <v>0</v>
      </c>
      <c r="L171" s="242">
        <f t="shared" si="286"/>
        <v>0</v>
      </c>
      <c r="M171" s="242">
        <f t="shared" si="287"/>
        <v>0</v>
      </c>
      <c r="N171" s="242">
        <v>0</v>
      </c>
      <c r="BQ171" s="2">
        <v>1</v>
      </c>
      <c r="BR171" s="2">
        <v>1</v>
      </c>
      <c r="BS171" s="2">
        <v>1</v>
      </c>
      <c r="BT171" s="2">
        <v>0</v>
      </c>
      <c r="BU171" s="2">
        <v>2</v>
      </c>
      <c r="BV171" s="2">
        <v>2</v>
      </c>
      <c r="BW171" s="3">
        <v>2</v>
      </c>
      <c r="BX171" s="2">
        <v>2</v>
      </c>
      <c r="BY171" s="2">
        <v>2</v>
      </c>
      <c r="BZ171" s="2">
        <v>2</v>
      </c>
      <c r="CA171" s="2">
        <v>2</v>
      </c>
      <c r="CB171" s="2">
        <v>0</v>
      </c>
      <c r="CC171" s="2">
        <v>2</v>
      </c>
      <c r="CD171" s="3">
        <v>2</v>
      </c>
      <c r="CE171" s="2">
        <v>0</v>
      </c>
      <c r="CF171" s="2">
        <v>2</v>
      </c>
      <c r="CG171" s="2">
        <v>1</v>
      </c>
      <c r="CH171" s="2">
        <v>0</v>
      </c>
      <c r="CI171" s="2">
        <v>1</v>
      </c>
      <c r="CJ171" s="2">
        <v>0</v>
      </c>
      <c r="CK171" s="3">
        <v>0</v>
      </c>
      <c r="CL171" s="2">
        <v>0</v>
      </c>
      <c r="CM171" s="2">
        <v>0</v>
      </c>
      <c r="CN171" s="2">
        <v>1</v>
      </c>
      <c r="CO171" s="2">
        <v>0</v>
      </c>
      <c r="CP171" s="2">
        <v>1</v>
      </c>
      <c r="CQ171" s="2">
        <v>0</v>
      </c>
      <c r="CR171" s="3">
        <v>2</v>
      </c>
      <c r="CS171" s="2">
        <v>1</v>
      </c>
      <c r="CT171" s="2">
        <v>2</v>
      </c>
      <c r="CU171" s="2">
        <v>2</v>
      </c>
      <c r="CV171" s="2">
        <v>1</v>
      </c>
      <c r="CW171" s="2">
        <v>1</v>
      </c>
      <c r="CX171" s="2">
        <v>1</v>
      </c>
      <c r="CY171" s="3">
        <v>0</v>
      </c>
      <c r="CZ171" s="2">
        <v>0</v>
      </c>
      <c r="DA171" s="2">
        <v>1</v>
      </c>
      <c r="DB171" s="2">
        <v>1</v>
      </c>
      <c r="DC171" s="2">
        <v>2</v>
      </c>
      <c r="DD171" s="2">
        <v>1</v>
      </c>
      <c r="DE171" s="2">
        <v>2</v>
      </c>
      <c r="DF171" s="3">
        <v>2</v>
      </c>
      <c r="DG171" s="2">
        <v>0</v>
      </c>
      <c r="DH171" s="2">
        <v>0</v>
      </c>
      <c r="DI171" s="2">
        <v>1</v>
      </c>
      <c r="DJ171" s="2">
        <v>1</v>
      </c>
      <c r="DK171" s="2">
        <v>2</v>
      </c>
      <c r="DL171" s="2">
        <v>1</v>
      </c>
      <c r="DM171" s="3">
        <v>2</v>
      </c>
      <c r="DN171" s="2">
        <v>1</v>
      </c>
      <c r="DO171" s="2">
        <v>2</v>
      </c>
      <c r="DP171" s="2">
        <v>1</v>
      </c>
      <c r="DQ171" s="2">
        <v>1</v>
      </c>
      <c r="DR171" s="2">
        <v>1</v>
      </c>
      <c r="DS171" s="2">
        <v>2</v>
      </c>
      <c r="DT171" s="3">
        <v>2</v>
      </c>
      <c r="DU171" s="2">
        <v>0</v>
      </c>
      <c r="DV171" s="2">
        <v>0</v>
      </c>
      <c r="DW171" s="2">
        <v>2</v>
      </c>
      <c r="DX171" s="2">
        <v>2</v>
      </c>
      <c r="DY171" s="2">
        <v>1</v>
      </c>
      <c r="DZ171" s="2">
        <v>1</v>
      </c>
      <c r="EA171" s="3">
        <v>2</v>
      </c>
      <c r="EB171" s="2">
        <v>1</v>
      </c>
      <c r="EC171" s="2">
        <v>1</v>
      </c>
      <c r="ED171" s="2">
        <v>0</v>
      </c>
      <c r="EE171" s="2">
        <v>1</v>
      </c>
      <c r="EF171" s="2">
        <v>1</v>
      </c>
      <c r="EG171" s="2">
        <v>2</v>
      </c>
      <c r="EH171" s="3">
        <v>1</v>
      </c>
      <c r="EI171" s="2">
        <v>0</v>
      </c>
      <c r="EJ171" s="2">
        <v>0</v>
      </c>
      <c r="EK171" s="2">
        <v>1</v>
      </c>
      <c r="EL171" s="2">
        <v>1</v>
      </c>
      <c r="EM171" s="2">
        <v>0</v>
      </c>
      <c r="EN171" s="2">
        <v>1</v>
      </c>
      <c r="EO171" s="3">
        <v>1</v>
      </c>
      <c r="EP171" s="2">
        <v>0</v>
      </c>
      <c r="EQ171" s="2">
        <v>1</v>
      </c>
      <c r="ER171" s="2">
        <v>2</v>
      </c>
      <c r="ES171" s="2">
        <v>2</v>
      </c>
      <c r="ET171" s="2">
        <v>2</v>
      </c>
      <c r="EU171" s="2">
        <v>2</v>
      </c>
      <c r="EV171" s="3">
        <v>2</v>
      </c>
      <c r="EW171" s="2">
        <v>0</v>
      </c>
      <c r="EX171" s="2">
        <v>0</v>
      </c>
      <c r="EY171" s="2">
        <v>1</v>
      </c>
      <c r="EZ171" s="2">
        <v>1</v>
      </c>
      <c r="FA171" s="2">
        <v>2</v>
      </c>
      <c r="FB171" s="2">
        <v>2</v>
      </c>
      <c r="FC171" s="3">
        <v>1</v>
      </c>
      <c r="FD171" s="2">
        <v>0</v>
      </c>
      <c r="FE171" s="2">
        <v>0</v>
      </c>
      <c r="FF171" s="2">
        <v>0</v>
      </c>
      <c r="FG171" s="2">
        <v>0</v>
      </c>
      <c r="FH171" s="2">
        <v>0</v>
      </c>
      <c r="FI171" s="2">
        <v>2</v>
      </c>
      <c r="FJ171" s="3">
        <v>1</v>
      </c>
      <c r="FK171" s="2">
        <v>1</v>
      </c>
      <c r="FL171" s="2">
        <v>1</v>
      </c>
      <c r="FM171" s="2">
        <v>1</v>
      </c>
      <c r="FN171" s="2">
        <v>2</v>
      </c>
      <c r="FO171" s="2">
        <v>2</v>
      </c>
      <c r="FP171" s="2">
        <v>2</v>
      </c>
      <c r="FQ171" s="3">
        <v>2</v>
      </c>
      <c r="FR171" s="2">
        <v>2</v>
      </c>
      <c r="FS171" s="2">
        <v>1</v>
      </c>
      <c r="FT171" s="2">
        <v>1</v>
      </c>
      <c r="FU171" s="2">
        <v>2</v>
      </c>
      <c r="FV171" s="2">
        <v>2</v>
      </c>
      <c r="FW171" s="2">
        <v>2</v>
      </c>
      <c r="FX171" s="3">
        <v>2</v>
      </c>
      <c r="FY171" s="2">
        <v>0</v>
      </c>
      <c r="FZ171" s="2">
        <v>2</v>
      </c>
      <c r="GA171" s="2">
        <v>2</v>
      </c>
      <c r="GB171" s="2">
        <v>2</v>
      </c>
      <c r="GC171" s="2">
        <v>2</v>
      </c>
      <c r="GD171" s="2">
        <v>2</v>
      </c>
      <c r="GE171" s="3">
        <v>2</v>
      </c>
      <c r="GF171" s="2">
        <v>0</v>
      </c>
      <c r="GG171" s="2">
        <v>1</v>
      </c>
      <c r="GH171" s="2">
        <v>1</v>
      </c>
      <c r="GI171" s="2">
        <v>2</v>
      </c>
      <c r="GJ171" s="2">
        <v>1</v>
      </c>
      <c r="GK171" s="2">
        <v>2</v>
      </c>
      <c r="GL171" s="3">
        <v>1</v>
      </c>
      <c r="GM171" s="2">
        <v>1</v>
      </c>
      <c r="GN171" s="2">
        <v>1</v>
      </c>
      <c r="GO171" s="2">
        <v>2</v>
      </c>
      <c r="GP171" s="2">
        <v>2</v>
      </c>
      <c r="GQ171" s="2">
        <v>2</v>
      </c>
      <c r="GR171" s="2">
        <v>2</v>
      </c>
      <c r="GS171" s="3">
        <v>2</v>
      </c>
      <c r="GT171" s="2">
        <v>2</v>
      </c>
      <c r="GU171" s="2">
        <v>1</v>
      </c>
      <c r="GV171" s="2">
        <v>2</v>
      </c>
      <c r="GW171" s="2">
        <v>2</v>
      </c>
      <c r="GX171" s="2">
        <v>2</v>
      </c>
      <c r="GY171" s="2">
        <v>3</v>
      </c>
      <c r="GZ171" s="3">
        <v>3</v>
      </c>
      <c r="HA171" s="2">
        <v>2</v>
      </c>
      <c r="HB171" s="2">
        <v>2</v>
      </c>
      <c r="HC171" s="2">
        <v>2</v>
      </c>
      <c r="HD171" s="2">
        <v>1</v>
      </c>
      <c r="HE171" s="2">
        <v>2</v>
      </c>
      <c r="HF171" s="2">
        <v>2</v>
      </c>
      <c r="HG171" s="2">
        <v>2</v>
      </c>
      <c r="HH171" s="2">
        <v>2</v>
      </c>
      <c r="HI171" s="2">
        <v>1</v>
      </c>
      <c r="HJ171" s="2">
        <v>1</v>
      </c>
      <c r="HK171" s="2">
        <v>2</v>
      </c>
      <c r="HL171" s="2">
        <v>2</v>
      </c>
      <c r="HM171" s="2">
        <v>3</v>
      </c>
      <c r="HN171" s="2">
        <v>3</v>
      </c>
      <c r="HO171" s="91">
        <v>3</v>
      </c>
      <c r="HP171" s="2">
        <v>2</v>
      </c>
      <c r="HQ171" s="2">
        <v>2</v>
      </c>
      <c r="HR171" s="2">
        <v>2</v>
      </c>
      <c r="HS171" s="2">
        <v>3</v>
      </c>
      <c r="HT171" s="2">
        <v>2</v>
      </c>
      <c r="HU171" s="3">
        <v>3</v>
      </c>
    </row>
    <row r="172" spans="1:229">
      <c r="A172" s="2">
        <f>T172*N172</f>
        <v>0</v>
      </c>
      <c r="B172" s="2">
        <f>U172*N172</f>
        <v>0</v>
      </c>
      <c r="C172" s="2">
        <f>V172*N172</f>
        <v>0</v>
      </c>
      <c r="D172" s="2">
        <f>W172*N172</f>
        <v>0</v>
      </c>
      <c r="E172" s="2">
        <f>X172*N172</f>
        <v>0</v>
      </c>
      <c r="F172" s="2">
        <f>Y172*N172</f>
        <v>0</v>
      </c>
      <c r="G172" s="2">
        <f>Z172*N172</f>
        <v>0</v>
      </c>
      <c r="H172" s="242">
        <f>N172</f>
        <v>0</v>
      </c>
      <c r="I172" s="242">
        <f>N172</f>
        <v>0</v>
      </c>
      <c r="J172" s="242">
        <f>N172</f>
        <v>0</v>
      </c>
      <c r="K172" s="242">
        <f>N172</f>
        <v>0</v>
      </c>
      <c r="L172" s="242">
        <f>N172</f>
        <v>0</v>
      </c>
      <c r="M172" s="242">
        <f>N172</f>
        <v>0</v>
      </c>
      <c r="N172" s="242">
        <v>0</v>
      </c>
      <c r="BJ172" s="2">
        <v>0</v>
      </c>
      <c r="BK172" s="2">
        <v>0</v>
      </c>
      <c r="BL172" s="2">
        <v>0</v>
      </c>
      <c r="BM172" s="2">
        <v>0</v>
      </c>
      <c r="BN172" s="2">
        <v>0</v>
      </c>
      <c r="BO172" s="2">
        <v>1</v>
      </c>
      <c r="BP172" s="3">
        <v>0</v>
      </c>
      <c r="BQ172" s="2">
        <v>0</v>
      </c>
      <c r="BR172" s="2">
        <v>0</v>
      </c>
      <c r="BS172" s="2">
        <v>0</v>
      </c>
      <c r="BT172" s="2">
        <v>0</v>
      </c>
      <c r="BU172" s="2">
        <v>0</v>
      </c>
      <c r="BV172" s="2">
        <v>0</v>
      </c>
      <c r="BW172" s="3">
        <v>0</v>
      </c>
      <c r="BX172" s="2">
        <v>0</v>
      </c>
      <c r="BY172" s="2">
        <v>0</v>
      </c>
      <c r="BZ172" s="2">
        <v>0</v>
      </c>
      <c r="CA172" s="2">
        <v>0</v>
      </c>
      <c r="CB172" s="2">
        <v>0</v>
      </c>
      <c r="CC172" s="2">
        <v>0</v>
      </c>
      <c r="CD172" s="3">
        <v>0</v>
      </c>
      <c r="CE172" s="2">
        <v>0</v>
      </c>
      <c r="CF172" s="2">
        <v>0</v>
      </c>
      <c r="CG172" s="2">
        <v>0</v>
      </c>
      <c r="CH172" s="2">
        <v>1</v>
      </c>
      <c r="CI172" s="2">
        <v>2</v>
      </c>
      <c r="CJ172" s="2">
        <v>0</v>
      </c>
      <c r="CK172" s="3">
        <v>0</v>
      </c>
      <c r="CL172" s="2">
        <v>0</v>
      </c>
      <c r="CM172" s="2">
        <v>0</v>
      </c>
      <c r="CN172" s="2">
        <v>0</v>
      </c>
      <c r="CO172" s="2">
        <v>0</v>
      </c>
      <c r="CP172" s="2">
        <v>0</v>
      </c>
      <c r="CQ172" s="2">
        <v>0</v>
      </c>
      <c r="CR172" s="3">
        <v>2</v>
      </c>
      <c r="CS172" s="2">
        <v>1</v>
      </c>
      <c r="CT172" s="2">
        <v>1</v>
      </c>
      <c r="CU172" s="2">
        <v>1</v>
      </c>
      <c r="CV172" s="2">
        <v>1</v>
      </c>
      <c r="CW172" s="2">
        <v>1</v>
      </c>
      <c r="CX172" s="2">
        <v>1</v>
      </c>
      <c r="CY172" s="3">
        <v>0</v>
      </c>
      <c r="CZ172" s="2">
        <v>0</v>
      </c>
      <c r="DA172" s="2">
        <v>0</v>
      </c>
      <c r="DB172" s="2">
        <v>0</v>
      </c>
      <c r="DC172" s="2">
        <v>1</v>
      </c>
      <c r="DD172" s="2">
        <v>0</v>
      </c>
      <c r="DE172" s="2">
        <v>0</v>
      </c>
      <c r="DF172" s="3">
        <v>0</v>
      </c>
      <c r="DG172" s="2">
        <v>0</v>
      </c>
      <c r="DH172" s="2">
        <v>0</v>
      </c>
      <c r="DI172" s="2">
        <v>0</v>
      </c>
      <c r="DJ172" s="2">
        <v>0</v>
      </c>
      <c r="DK172" s="2">
        <v>0</v>
      </c>
      <c r="DL172" s="2">
        <v>0</v>
      </c>
      <c r="DM172" s="3">
        <v>2</v>
      </c>
      <c r="DN172" s="2">
        <v>0</v>
      </c>
      <c r="DO172" s="2">
        <v>1</v>
      </c>
      <c r="DP172" s="2">
        <v>1</v>
      </c>
      <c r="DQ172" s="2">
        <v>0</v>
      </c>
      <c r="DR172" s="2">
        <v>0</v>
      </c>
      <c r="DS172" s="2">
        <v>1</v>
      </c>
      <c r="DT172" s="3">
        <v>1</v>
      </c>
      <c r="DU172" s="2">
        <v>0</v>
      </c>
      <c r="DV172" s="2">
        <v>0</v>
      </c>
      <c r="DW172" s="2">
        <v>0</v>
      </c>
      <c r="DX172" s="2">
        <v>2</v>
      </c>
      <c r="DY172" s="2">
        <v>2</v>
      </c>
      <c r="DZ172" s="2">
        <v>0</v>
      </c>
      <c r="EA172" s="3">
        <v>1</v>
      </c>
      <c r="EB172" s="2">
        <v>1</v>
      </c>
      <c r="EC172" s="2">
        <v>0</v>
      </c>
      <c r="ED172" s="2">
        <v>0</v>
      </c>
      <c r="EE172" s="2">
        <v>0</v>
      </c>
      <c r="EF172" s="2">
        <v>0</v>
      </c>
      <c r="EG172" s="2">
        <v>0</v>
      </c>
      <c r="EH172" s="3">
        <v>1</v>
      </c>
      <c r="EI172" s="2">
        <v>0</v>
      </c>
      <c r="EJ172" s="2">
        <v>0</v>
      </c>
      <c r="EK172" s="2">
        <v>0</v>
      </c>
      <c r="EL172" s="2">
        <v>0</v>
      </c>
      <c r="EM172" s="2">
        <v>1</v>
      </c>
      <c r="EN172" s="2">
        <v>1</v>
      </c>
      <c r="EO172" s="3">
        <v>0</v>
      </c>
      <c r="EP172" s="2">
        <v>0</v>
      </c>
      <c r="EQ172" s="2">
        <v>0</v>
      </c>
      <c r="ER172" s="2">
        <v>0</v>
      </c>
      <c r="ES172" s="2">
        <v>0</v>
      </c>
      <c r="ET172" s="2">
        <v>1</v>
      </c>
      <c r="EU172" s="2">
        <v>0</v>
      </c>
      <c r="EV172" s="3">
        <v>0</v>
      </c>
      <c r="EW172" s="2">
        <v>0</v>
      </c>
      <c r="EX172" s="2">
        <v>0</v>
      </c>
      <c r="EY172" s="2">
        <v>0</v>
      </c>
      <c r="EZ172" s="2">
        <v>0</v>
      </c>
      <c r="FA172" s="2">
        <v>0</v>
      </c>
      <c r="FB172" s="2">
        <v>0</v>
      </c>
      <c r="FC172" s="3">
        <v>0</v>
      </c>
      <c r="FD172" s="2">
        <v>0</v>
      </c>
      <c r="FE172" s="2">
        <v>0</v>
      </c>
      <c r="FF172" s="2">
        <v>0</v>
      </c>
      <c r="FG172" s="2">
        <v>0</v>
      </c>
      <c r="FH172" s="2">
        <v>0</v>
      </c>
      <c r="FI172" s="2">
        <v>0</v>
      </c>
      <c r="FJ172" s="3">
        <v>0</v>
      </c>
      <c r="FK172" s="2">
        <v>0</v>
      </c>
      <c r="FL172" s="2">
        <v>0</v>
      </c>
      <c r="FM172" s="2">
        <v>0</v>
      </c>
      <c r="FN172" s="2">
        <v>0</v>
      </c>
      <c r="FO172" s="2">
        <v>0.25</v>
      </c>
      <c r="FP172" s="2">
        <v>0</v>
      </c>
      <c r="FQ172" s="3">
        <v>0</v>
      </c>
      <c r="FR172" s="2">
        <v>0</v>
      </c>
      <c r="FS172" s="2">
        <v>0</v>
      </c>
      <c r="FT172" s="2">
        <v>0</v>
      </c>
      <c r="FU172" s="2">
        <v>0</v>
      </c>
      <c r="FV172" s="2">
        <v>0</v>
      </c>
      <c r="FW172" s="2">
        <v>0</v>
      </c>
      <c r="FX172" s="3">
        <v>0</v>
      </c>
      <c r="FY172" s="2">
        <v>0</v>
      </c>
      <c r="FZ172" s="2">
        <v>0</v>
      </c>
      <c r="GA172" s="2">
        <v>0</v>
      </c>
      <c r="GB172" s="2">
        <v>0</v>
      </c>
      <c r="GC172" s="2">
        <v>0</v>
      </c>
      <c r="GD172" s="2">
        <v>1</v>
      </c>
      <c r="GE172" s="3">
        <v>0</v>
      </c>
      <c r="GF172" s="2">
        <v>0</v>
      </c>
      <c r="GG172" s="2">
        <v>0</v>
      </c>
      <c r="GH172" s="2">
        <v>0</v>
      </c>
      <c r="GI172" s="2">
        <v>0</v>
      </c>
      <c r="GJ172" s="2">
        <v>0</v>
      </c>
      <c r="GK172" s="2">
        <v>0</v>
      </c>
      <c r="GL172" s="3">
        <v>0</v>
      </c>
      <c r="GM172" s="2">
        <v>0</v>
      </c>
      <c r="GN172" s="2">
        <v>0</v>
      </c>
      <c r="GO172" s="2">
        <v>0</v>
      </c>
      <c r="GP172" s="2">
        <v>0</v>
      </c>
      <c r="GQ172" s="2">
        <v>0</v>
      </c>
      <c r="GR172" s="2">
        <v>0</v>
      </c>
      <c r="GS172" s="3">
        <v>1</v>
      </c>
      <c r="GT172" s="2">
        <v>0</v>
      </c>
      <c r="GU172" s="2">
        <v>0</v>
      </c>
      <c r="GV172" s="2">
        <v>0</v>
      </c>
      <c r="GW172" s="2">
        <v>0</v>
      </c>
      <c r="GX172" s="2">
        <v>0</v>
      </c>
      <c r="GY172" s="2">
        <v>0</v>
      </c>
      <c r="GZ172" s="3">
        <v>0</v>
      </c>
      <c r="HA172" s="2">
        <v>0</v>
      </c>
      <c r="HB172" s="2">
        <v>1</v>
      </c>
      <c r="HC172" s="2">
        <v>0</v>
      </c>
      <c r="HD172" s="2">
        <v>0</v>
      </c>
      <c r="HE172" s="2">
        <v>0</v>
      </c>
      <c r="HF172" s="2">
        <v>0</v>
      </c>
      <c r="HG172" s="2">
        <v>0</v>
      </c>
      <c r="HH172" s="2">
        <v>0</v>
      </c>
      <c r="HI172" s="2">
        <v>0</v>
      </c>
      <c r="HJ172" s="2">
        <v>0</v>
      </c>
      <c r="HK172" s="2">
        <v>1</v>
      </c>
      <c r="HL172" s="2">
        <v>0</v>
      </c>
      <c r="HM172" s="2">
        <v>0</v>
      </c>
      <c r="HN172" s="2">
        <v>0</v>
      </c>
      <c r="HO172" s="91">
        <v>0</v>
      </c>
      <c r="HP172" s="2">
        <v>0</v>
      </c>
      <c r="HQ172" s="2">
        <v>0</v>
      </c>
      <c r="HR172" s="2">
        <v>0</v>
      </c>
      <c r="HS172" s="2">
        <v>0</v>
      </c>
      <c r="HT172" s="2">
        <v>0</v>
      </c>
      <c r="HU172" s="3">
        <v>0</v>
      </c>
    </row>
    <row r="173" spans="1:229">
      <c r="A173" s="2">
        <f t="shared" si="275"/>
        <v>0</v>
      </c>
      <c r="B173" s="2">
        <f t="shared" si="276"/>
        <v>0</v>
      </c>
      <c r="C173" s="2">
        <f t="shared" si="277"/>
        <v>0</v>
      </c>
      <c r="D173" s="2">
        <f t="shared" si="278"/>
        <v>0</v>
      </c>
      <c r="E173" s="2">
        <f t="shared" si="279"/>
        <v>0</v>
      </c>
      <c r="F173" s="2">
        <f t="shared" si="280"/>
        <v>0</v>
      </c>
      <c r="G173" s="2">
        <f t="shared" si="281"/>
        <v>0</v>
      </c>
      <c r="H173" s="242">
        <f t="shared" si="282"/>
        <v>0</v>
      </c>
      <c r="I173" s="242">
        <f t="shared" si="283"/>
        <v>0</v>
      </c>
      <c r="J173" s="242">
        <f t="shared" si="284"/>
        <v>0</v>
      </c>
      <c r="K173" s="242">
        <f t="shared" si="285"/>
        <v>0</v>
      </c>
      <c r="L173" s="242">
        <f t="shared" si="286"/>
        <v>0</v>
      </c>
      <c r="M173" s="242">
        <f t="shared" si="287"/>
        <v>0</v>
      </c>
      <c r="N173" s="242">
        <v>0</v>
      </c>
      <c r="BQ173" s="2">
        <v>0</v>
      </c>
      <c r="BR173" s="2">
        <v>0</v>
      </c>
      <c r="BS173" s="2">
        <v>2</v>
      </c>
      <c r="BT173" s="2">
        <v>2</v>
      </c>
      <c r="BU173" s="2">
        <v>2</v>
      </c>
      <c r="BV173" s="2">
        <v>2</v>
      </c>
      <c r="BW173" s="3">
        <v>2</v>
      </c>
      <c r="BX173" s="2">
        <v>0</v>
      </c>
      <c r="BY173" s="2">
        <v>0</v>
      </c>
      <c r="BZ173" s="2">
        <v>0</v>
      </c>
      <c r="CA173" s="2">
        <v>0</v>
      </c>
      <c r="CB173" s="2">
        <v>0</v>
      </c>
      <c r="CC173" s="2">
        <v>0</v>
      </c>
      <c r="CD173" s="3">
        <v>2</v>
      </c>
      <c r="CE173" s="2">
        <v>0</v>
      </c>
      <c r="CF173" s="2">
        <v>0</v>
      </c>
      <c r="CG173" s="2">
        <v>0</v>
      </c>
      <c r="CH173" s="2">
        <v>1</v>
      </c>
      <c r="CI173" s="2">
        <v>1</v>
      </c>
      <c r="CJ173" s="2">
        <v>0</v>
      </c>
      <c r="CK173" s="3">
        <v>0</v>
      </c>
      <c r="CL173" s="2">
        <v>0</v>
      </c>
      <c r="CM173" s="2">
        <v>0</v>
      </c>
      <c r="CN173" s="2">
        <v>0</v>
      </c>
      <c r="CO173" s="2">
        <v>1</v>
      </c>
      <c r="CP173" s="2">
        <v>1</v>
      </c>
      <c r="CQ173" s="2">
        <v>1</v>
      </c>
      <c r="CR173" s="3">
        <v>1</v>
      </c>
      <c r="CS173" s="2">
        <v>0</v>
      </c>
      <c r="CT173" s="2">
        <v>0</v>
      </c>
      <c r="CU173" s="2">
        <v>0</v>
      </c>
      <c r="CV173" s="2">
        <v>2</v>
      </c>
      <c r="CW173" s="2">
        <v>0</v>
      </c>
      <c r="CX173" s="2">
        <v>1</v>
      </c>
      <c r="CY173" s="3">
        <v>0</v>
      </c>
      <c r="CZ173" s="2">
        <v>0</v>
      </c>
      <c r="DA173" s="2">
        <v>2</v>
      </c>
      <c r="DB173" s="2">
        <v>0</v>
      </c>
      <c r="DC173" s="2">
        <v>1</v>
      </c>
      <c r="DD173" s="2">
        <v>1</v>
      </c>
      <c r="DE173" s="2">
        <v>2</v>
      </c>
      <c r="DF173" s="3">
        <v>2</v>
      </c>
      <c r="DG173" s="2">
        <v>0</v>
      </c>
      <c r="DH173" s="2">
        <v>0</v>
      </c>
      <c r="DI173" s="2">
        <v>0</v>
      </c>
      <c r="DJ173" s="2">
        <v>0</v>
      </c>
      <c r="DK173" s="2">
        <v>6</v>
      </c>
      <c r="DL173" s="2">
        <v>2</v>
      </c>
      <c r="DM173" s="3">
        <v>0</v>
      </c>
      <c r="DN173" s="2">
        <v>0</v>
      </c>
      <c r="DO173" s="2">
        <v>0</v>
      </c>
      <c r="DP173" s="2">
        <v>0</v>
      </c>
      <c r="DQ173" s="2">
        <v>0</v>
      </c>
      <c r="DR173" s="2">
        <v>0</v>
      </c>
      <c r="DS173" s="2">
        <v>0</v>
      </c>
      <c r="DT173" s="3">
        <v>2</v>
      </c>
      <c r="DU173" s="2">
        <v>0</v>
      </c>
      <c r="DV173" s="2">
        <v>0</v>
      </c>
      <c r="DW173" s="2">
        <v>0</v>
      </c>
      <c r="DX173" s="2">
        <v>0</v>
      </c>
      <c r="DY173" s="2">
        <v>0</v>
      </c>
      <c r="DZ173" s="2">
        <v>0</v>
      </c>
      <c r="EA173" s="3">
        <v>1</v>
      </c>
      <c r="EB173" s="2">
        <v>1</v>
      </c>
      <c r="EC173" s="2">
        <v>0</v>
      </c>
      <c r="ED173" s="2">
        <v>0</v>
      </c>
      <c r="EE173" s="2">
        <v>0</v>
      </c>
      <c r="EF173" s="2">
        <v>0</v>
      </c>
      <c r="EG173" s="2">
        <v>0</v>
      </c>
      <c r="EH173" s="3">
        <v>0</v>
      </c>
      <c r="EI173" s="2">
        <v>0</v>
      </c>
      <c r="EJ173" s="2">
        <v>0</v>
      </c>
      <c r="EK173" s="2">
        <v>0</v>
      </c>
      <c r="EL173" s="2">
        <v>0</v>
      </c>
      <c r="EM173" s="2">
        <v>0</v>
      </c>
      <c r="EN173" s="2">
        <v>0</v>
      </c>
      <c r="EO173" s="3">
        <v>0</v>
      </c>
      <c r="EP173" s="2">
        <v>0</v>
      </c>
      <c r="EQ173" s="2">
        <v>0</v>
      </c>
      <c r="ER173" s="2">
        <v>0</v>
      </c>
      <c r="ES173" s="2">
        <v>0</v>
      </c>
      <c r="ET173" s="2">
        <v>0</v>
      </c>
      <c r="EU173" s="2">
        <v>0</v>
      </c>
      <c r="EV173" s="3">
        <v>2</v>
      </c>
      <c r="EW173" s="2">
        <v>0</v>
      </c>
      <c r="EX173" s="2">
        <v>0</v>
      </c>
      <c r="EY173" s="2">
        <v>0</v>
      </c>
      <c r="EZ173" s="2">
        <v>0</v>
      </c>
      <c r="FA173" s="2">
        <v>0</v>
      </c>
      <c r="FB173" s="2">
        <v>0</v>
      </c>
      <c r="FC173" s="3">
        <v>2</v>
      </c>
      <c r="FD173" s="2">
        <v>0</v>
      </c>
      <c r="FE173" s="2">
        <v>0</v>
      </c>
      <c r="FF173" s="2">
        <v>0</v>
      </c>
      <c r="FG173" s="2">
        <v>0</v>
      </c>
      <c r="FH173" s="2">
        <v>0</v>
      </c>
      <c r="FI173" s="2">
        <v>0</v>
      </c>
      <c r="FJ173" s="3">
        <v>3</v>
      </c>
      <c r="FK173" s="2">
        <v>0</v>
      </c>
      <c r="FL173" s="2">
        <v>0</v>
      </c>
      <c r="FM173" s="2">
        <v>0</v>
      </c>
      <c r="FN173" s="2">
        <v>0</v>
      </c>
      <c r="FO173" s="2">
        <v>0</v>
      </c>
      <c r="FP173" s="2">
        <v>0</v>
      </c>
      <c r="FQ173" s="3">
        <v>2</v>
      </c>
      <c r="FR173" s="2">
        <v>0</v>
      </c>
      <c r="FS173" s="2">
        <v>0</v>
      </c>
      <c r="FT173" s="2">
        <v>0</v>
      </c>
      <c r="FU173" s="2">
        <v>0</v>
      </c>
      <c r="FV173" s="2">
        <v>0</v>
      </c>
      <c r="FW173" s="2">
        <v>0</v>
      </c>
      <c r="FX173" s="3">
        <v>3</v>
      </c>
      <c r="FY173" s="2">
        <v>0</v>
      </c>
      <c r="FZ173" s="2">
        <v>0</v>
      </c>
      <c r="GA173" s="2">
        <v>0</v>
      </c>
      <c r="GB173" s="2">
        <v>0</v>
      </c>
      <c r="GC173" s="2">
        <v>0</v>
      </c>
      <c r="GD173" s="2">
        <v>0</v>
      </c>
      <c r="GE173" s="3">
        <v>3</v>
      </c>
      <c r="GF173" s="2">
        <v>0</v>
      </c>
      <c r="GG173" s="2">
        <v>0</v>
      </c>
      <c r="GH173" s="2">
        <v>0</v>
      </c>
      <c r="GI173" s="2">
        <v>0</v>
      </c>
      <c r="GJ173" s="2">
        <v>0</v>
      </c>
      <c r="GK173" s="2">
        <v>3</v>
      </c>
      <c r="GL173" s="3">
        <v>0</v>
      </c>
      <c r="GM173" s="2">
        <v>0</v>
      </c>
      <c r="GN173" s="2">
        <v>0</v>
      </c>
      <c r="GO173" s="2">
        <v>0</v>
      </c>
      <c r="GP173" s="2">
        <v>0</v>
      </c>
      <c r="GQ173" s="2">
        <v>0</v>
      </c>
      <c r="GR173" s="2">
        <v>0</v>
      </c>
      <c r="GS173" s="3">
        <v>0</v>
      </c>
      <c r="GT173" s="2">
        <v>0</v>
      </c>
      <c r="GU173" s="2">
        <v>0</v>
      </c>
      <c r="GV173" s="2">
        <v>0</v>
      </c>
      <c r="GW173" s="2">
        <v>0</v>
      </c>
      <c r="GX173" s="2">
        <v>0</v>
      </c>
      <c r="GY173" s="2">
        <v>0</v>
      </c>
      <c r="GZ173" s="3">
        <v>0</v>
      </c>
      <c r="HA173" s="2">
        <v>0</v>
      </c>
      <c r="HB173" s="2">
        <v>0</v>
      </c>
      <c r="HC173" s="2">
        <v>0</v>
      </c>
      <c r="HD173" s="2">
        <v>0</v>
      </c>
      <c r="HE173" s="2">
        <v>0</v>
      </c>
      <c r="HF173" s="2">
        <v>0</v>
      </c>
      <c r="HG173" s="2">
        <v>0</v>
      </c>
      <c r="HH173" s="2">
        <v>0</v>
      </c>
      <c r="HI173" s="2">
        <v>0</v>
      </c>
      <c r="HJ173" s="2">
        <v>0</v>
      </c>
      <c r="HK173" s="2">
        <v>0</v>
      </c>
      <c r="HL173" s="2">
        <v>0</v>
      </c>
      <c r="HM173" s="2">
        <v>0</v>
      </c>
      <c r="HN173" s="2">
        <v>0</v>
      </c>
      <c r="HO173" s="91">
        <v>0</v>
      </c>
      <c r="HP173" s="2">
        <v>0</v>
      </c>
      <c r="HQ173" s="2">
        <v>0</v>
      </c>
      <c r="HR173" s="2">
        <v>0</v>
      </c>
      <c r="HS173" s="2">
        <v>0</v>
      </c>
      <c r="HT173" s="2">
        <v>0</v>
      </c>
      <c r="HU173" s="3">
        <v>0</v>
      </c>
    </row>
    <row r="174" spans="1:229">
      <c r="A174" s="2">
        <f t="shared" si="275"/>
        <v>0</v>
      </c>
      <c r="B174" s="2">
        <f t="shared" si="276"/>
        <v>0</v>
      </c>
      <c r="C174" s="2">
        <f t="shared" si="277"/>
        <v>0</v>
      </c>
      <c r="D174" s="2">
        <f t="shared" si="278"/>
        <v>0</v>
      </c>
      <c r="E174" s="2">
        <f t="shared" si="279"/>
        <v>0</v>
      </c>
      <c r="F174" s="2">
        <f t="shared" si="280"/>
        <v>0</v>
      </c>
      <c r="G174" s="2">
        <f t="shared" si="281"/>
        <v>0</v>
      </c>
      <c r="H174" s="242">
        <f t="shared" si="282"/>
        <v>0</v>
      </c>
      <c r="I174" s="242">
        <f t="shared" si="283"/>
        <v>0</v>
      </c>
      <c r="J174" s="242">
        <f t="shared" si="284"/>
        <v>0</v>
      </c>
      <c r="K174" s="242">
        <f t="shared" si="285"/>
        <v>0</v>
      </c>
      <c r="L174" s="242">
        <f t="shared" si="286"/>
        <v>0</v>
      </c>
      <c r="M174" s="242">
        <f t="shared" si="287"/>
        <v>0</v>
      </c>
      <c r="N174" s="242">
        <v>0</v>
      </c>
      <c r="BQ174" s="2">
        <v>0</v>
      </c>
      <c r="BR174" s="2">
        <v>0</v>
      </c>
      <c r="BS174" s="2">
        <v>2</v>
      </c>
      <c r="BT174" s="2">
        <v>2</v>
      </c>
      <c r="BU174" s="2">
        <v>2</v>
      </c>
      <c r="BV174" s="2">
        <v>2</v>
      </c>
      <c r="BW174" s="3">
        <v>2</v>
      </c>
      <c r="BX174" s="2">
        <v>0</v>
      </c>
      <c r="BY174" s="2">
        <v>0</v>
      </c>
      <c r="BZ174" s="2">
        <v>2</v>
      </c>
      <c r="CA174" s="2">
        <v>0</v>
      </c>
      <c r="CB174" s="2">
        <v>0</v>
      </c>
      <c r="CC174" s="2">
        <v>0</v>
      </c>
      <c r="CD174" s="3">
        <v>2</v>
      </c>
      <c r="CE174" s="2">
        <v>0</v>
      </c>
      <c r="CF174" s="2">
        <v>0</v>
      </c>
      <c r="CG174" s="2">
        <v>3</v>
      </c>
      <c r="CH174" s="2">
        <v>4</v>
      </c>
      <c r="CI174" s="2">
        <v>4</v>
      </c>
      <c r="CJ174" s="2">
        <v>0</v>
      </c>
      <c r="CK174" s="3">
        <v>0</v>
      </c>
      <c r="CL174" s="2">
        <v>0</v>
      </c>
      <c r="CM174" s="2">
        <v>0</v>
      </c>
      <c r="CN174" s="2">
        <v>0</v>
      </c>
      <c r="CO174" s="2">
        <v>4</v>
      </c>
      <c r="CP174" s="2">
        <v>0</v>
      </c>
      <c r="CQ174" s="2">
        <v>1</v>
      </c>
      <c r="CR174" s="3">
        <v>1</v>
      </c>
      <c r="CS174" s="2">
        <v>0</v>
      </c>
      <c r="CT174" s="2">
        <v>0</v>
      </c>
      <c r="CU174" s="2">
        <v>0</v>
      </c>
      <c r="CV174" s="2">
        <v>4</v>
      </c>
      <c r="CW174" s="2">
        <v>5</v>
      </c>
      <c r="CX174" s="2">
        <v>4</v>
      </c>
      <c r="CY174" s="3">
        <v>0</v>
      </c>
      <c r="CZ174" s="2">
        <v>0</v>
      </c>
      <c r="DA174" s="2">
        <v>2</v>
      </c>
      <c r="DB174" s="2">
        <v>0</v>
      </c>
      <c r="DC174" s="2">
        <v>0</v>
      </c>
      <c r="DD174" s="2">
        <v>0</v>
      </c>
      <c r="DE174" s="2">
        <v>0</v>
      </c>
      <c r="DF174" s="3">
        <v>0</v>
      </c>
      <c r="DG174" s="2">
        <v>0</v>
      </c>
      <c r="DH174" s="2">
        <v>0</v>
      </c>
      <c r="DI174" s="2">
        <v>0</v>
      </c>
      <c r="DJ174" s="2">
        <v>0</v>
      </c>
      <c r="DK174" s="2">
        <v>2</v>
      </c>
      <c r="DL174" s="2">
        <v>0</v>
      </c>
      <c r="DM174" s="3">
        <v>6</v>
      </c>
      <c r="DN174" s="2">
        <v>0</v>
      </c>
      <c r="DO174" s="2">
        <v>3</v>
      </c>
      <c r="DP174" s="2">
        <v>0</v>
      </c>
      <c r="DQ174" s="2">
        <v>0</v>
      </c>
      <c r="DR174" s="2">
        <v>1</v>
      </c>
      <c r="DS174" s="2">
        <v>3</v>
      </c>
      <c r="DT174" s="3">
        <v>3</v>
      </c>
      <c r="DU174" s="2">
        <v>0</v>
      </c>
      <c r="DV174" s="2">
        <v>0</v>
      </c>
      <c r="DW174" s="2">
        <v>0</v>
      </c>
      <c r="DX174" s="2">
        <v>3</v>
      </c>
      <c r="DY174" s="2">
        <v>2</v>
      </c>
      <c r="DZ174" s="2">
        <v>5</v>
      </c>
      <c r="EA174" s="3">
        <v>0</v>
      </c>
      <c r="EB174" s="2">
        <v>0</v>
      </c>
      <c r="EC174" s="2">
        <v>3</v>
      </c>
      <c r="ED174" s="2">
        <v>0</v>
      </c>
      <c r="EE174" s="2">
        <v>0</v>
      </c>
      <c r="EF174" s="2">
        <v>3</v>
      </c>
      <c r="EG174" s="2">
        <v>1</v>
      </c>
      <c r="EH174" s="3">
        <v>9</v>
      </c>
      <c r="EI174" s="2">
        <v>0</v>
      </c>
      <c r="EJ174" s="2">
        <v>0</v>
      </c>
      <c r="EK174" s="2">
        <v>0</v>
      </c>
      <c r="EL174" s="2">
        <v>1</v>
      </c>
      <c r="EM174" s="2">
        <v>0</v>
      </c>
      <c r="EN174" s="2">
        <v>0</v>
      </c>
      <c r="EO174" s="3">
        <v>2</v>
      </c>
      <c r="EP174" s="2">
        <v>0</v>
      </c>
      <c r="EQ174" s="2">
        <v>0</v>
      </c>
      <c r="ER174" s="2">
        <v>0</v>
      </c>
      <c r="ES174" s="2">
        <v>0</v>
      </c>
      <c r="ET174" s="2">
        <v>3</v>
      </c>
      <c r="EU174" s="2">
        <v>1</v>
      </c>
      <c r="EV174" s="3">
        <v>4</v>
      </c>
      <c r="EW174" s="2">
        <v>0</v>
      </c>
      <c r="EX174" s="2">
        <v>0</v>
      </c>
      <c r="EY174" s="2">
        <v>1</v>
      </c>
      <c r="EZ174" s="2">
        <v>1</v>
      </c>
      <c r="FA174" s="2">
        <v>1</v>
      </c>
      <c r="FB174" s="2">
        <v>3</v>
      </c>
      <c r="FC174" s="3">
        <v>6</v>
      </c>
      <c r="FD174" s="2">
        <v>0</v>
      </c>
      <c r="FE174" s="2">
        <v>0</v>
      </c>
      <c r="FF174" s="2">
        <v>0</v>
      </c>
      <c r="FG174" s="2">
        <v>0</v>
      </c>
      <c r="FH174" s="2">
        <v>0</v>
      </c>
      <c r="FI174" s="2">
        <v>6</v>
      </c>
      <c r="FJ174" s="3">
        <v>7</v>
      </c>
      <c r="FK174" s="2">
        <v>0</v>
      </c>
      <c r="FL174" s="2">
        <v>0</v>
      </c>
      <c r="FM174" s="2">
        <v>1</v>
      </c>
      <c r="FN174" s="2">
        <v>6</v>
      </c>
      <c r="FO174" s="2">
        <v>5</v>
      </c>
      <c r="FP174" s="2">
        <v>5</v>
      </c>
      <c r="FQ174" s="3">
        <v>6</v>
      </c>
      <c r="FR174" s="2">
        <v>0</v>
      </c>
      <c r="FS174" s="2">
        <v>0</v>
      </c>
      <c r="FT174" s="2">
        <v>0</v>
      </c>
      <c r="FU174" s="2">
        <v>3</v>
      </c>
      <c r="FV174" s="2">
        <v>6</v>
      </c>
      <c r="FW174" s="2">
        <v>1</v>
      </c>
      <c r="FX174" s="3">
        <v>2</v>
      </c>
      <c r="FY174" s="2">
        <v>1</v>
      </c>
      <c r="FZ174" s="2">
        <v>0</v>
      </c>
      <c r="GA174" s="2">
        <v>1</v>
      </c>
      <c r="GB174" s="2">
        <v>1</v>
      </c>
      <c r="GC174" s="2">
        <v>0</v>
      </c>
      <c r="GD174" s="2">
        <v>1</v>
      </c>
      <c r="GE174" s="3">
        <v>1</v>
      </c>
      <c r="GF174" s="2">
        <v>0</v>
      </c>
      <c r="GG174" s="2">
        <v>1</v>
      </c>
      <c r="GH174" s="2">
        <v>1</v>
      </c>
      <c r="GI174" s="2">
        <v>1</v>
      </c>
      <c r="GJ174" s="2">
        <v>1</v>
      </c>
      <c r="GK174" s="2">
        <v>1</v>
      </c>
      <c r="GL174" s="3">
        <v>0</v>
      </c>
      <c r="GM174" s="2">
        <v>0</v>
      </c>
      <c r="GN174" s="2">
        <v>0</v>
      </c>
      <c r="GO174" s="2">
        <v>0</v>
      </c>
      <c r="GP174" s="2">
        <v>0</v>
      </c>
      <c r="GQ174" s="2">
        <v>0</v>
      </c>
      <c r="GR174" s="2">
        <v>0</v>
      </c>
      <c r="GS174" s="3">
        <v>0</v>
      </c>
      <c r="GT174" s="2">
        <v>0</v>
      </c>
      <c r="GU174" s="2">
        <v>0</v>
      </c>
      <c r="GV174" s="2">
        <v>0</v>
      </c>
      <c r="GW174" s="2">
        <v>0</v>
      </c>
      <c r="GX174" s="2">
        <v>0</v>
      </c>
      <c r="GY174" s="2">
        <v>0</v>
      </c>
      <c r="GZ174" s="3">
        <v>0</v>
      </c>
      <c r="HA174" s="2">
        <v>0</v>
      </c>
      <c r="HB174" s="2">
        <v>0</v>
      </c>
      <c r="HC174" s="2">
        <v>0</v>
      </c>
      <c r="HD174" s="2">
        <v>0</v>
      </c>
      <c r="HE174" s="2">
        <v>0</v>
      </c>
      <c r="HF174" s="2">
        <v>0</v>
      </c>
      <c r="HG174" s="2">
        <v>0</v>
      </c>
      <c r="HH174" s="2">
        <v>0</v>
      </c>
      <c r="HI174" s="2">
        <v>0</v>
      </c>
      <c r="HJ174" s="2">
        <v>0</v>
      </c>
      <c r="HK174" s="2">
        <v>0</v>
      </c>
      <c r="HL174" s="2">
        <v>0</v>
      </c>
      <c r="HM174" s="2">
        <v>0</v>
      </c>
      <c r="HN174" s="2">
        <v>0</v>
      </c>
      <c r="HO174" s="91">
        <v>0</v>
      </c>
      <c r="HP174" s="2">
        <v>0</v>
      </c>
      <c r="HQ174" s="2">
        <v>0</v>
      </c>
      <c r="HR174" s="2">
        <v>0</v>
      </c>
      <c r="HS174" s="2">
        <v>0</v>
      </c>
      <c r="HT174" s="2">
        <v>0</v>
      </c>
      <c r="HU174" s="3">
        <v>0</v>
      </c>
    </row>
    <row r="175" spans="1:229">
      <c r="A175" s="2">
        <f t="shared" si="275"/>
        <v>0</v>
      </c>
      <c r="B175" s="2">
        <f t="shared" si="276"/>
        <v>0</v>
      </c>
      <c r="C175" s="2">
        <f t="shared" si="277"/>
        <v>0</v>
      </c>
      <c r="D175" s="2">
        <f t="shared" si="278"/>
        <v>0</v>
      </c>
      <c r="E175" s="2">
        <f t="shared" si="279"/>
        <v>0</v>
      </c>
      <c r="F175" s="2">
        <f t="shared" si="280"/>
        <v>0</v>
      </c>
      <c r="G175" s="2">
        <f t="shared" si="281"/>
        <v>0</v>
      </c>
      <c r="H175" s="242">
        <f t="shared" si="282"/>
        <v>0</v>
      </c>
      <c r="I175" s="242">
        <f t="shared" si="283"/>
        <v>0</v>
      </c>
      <c r="J175" s="242">
        <f t="shared" si="284"/>
        <v>0</v>
      </c>
      <c r="K175" s="242">
        <f t="shared" si="285"/>
        <v>0</v>
      </c>
      <c r="L175" s="242">
        <f t="shared" si="286"/>
        <v>0</v>
      </c>
      <c r="M175" s="242">
        <f t="shared" si="287"/>
        <v>0</v>
      </c>
      <c r="N175" s="242">
        <v>0</v>
      </c>
      <c r="BQ175" s="2">
        <v>0</v>
      </c>
      <c r="BR175" s="2">
        <v>0</v>
      </c>
      <c r="BS175" s="2">
        <v>0</v>
      </c>
      <c r="BT175" s="2">
        <v>0</v>
      </c>
      <c r="BU175" s="2">
        <v>0</v>
      </c>
      <c r="BV175" s="2">
        <v>0</v>
      </c>
      <c r="BW175" s="3">
        <v>0</v>
      </c>
      <c r="BX175" s="2">
        <v>0</v>
      </c>
      <c r="BY175" s="2">
        <v>0</v>
      </c>
      <c r="BZ175" s="2">
        <v>0</v>
      </c>
      <c r="CA175" s="2">
        <v>0</v>
      </c>
      <c r="CB175" s="2">
        <v>0</v>
      </c>
      <c r="CC175" s="2">
        <v>0</v>
      </c>
      <c r="CD175" s="3">
        <v>0</v>
      </c>
      <c r="CE175" s="2">
        <v>0</v>
      </c>
      <c r="CF175" s="2">
        <v>0</v>
      </c>
      <c r="CG175" s="2">
        <v>0</v>
      </c>
      <c r="CH175" s="2">
        <v>0</v>
      </c>
      <c r="CI175" s="2">
        <v>3</v>
      </c>
      <c r="CJ175" s="2">
        <v>0</v>
      </c>
      <c r="CK175" s="3">
        <v>0</v>
      </c>
      <c r="CL175" s="2">
        <v>0</v>
      </c>
      <c r="CM175" s="2">
        <v>0</v>
      </c>
      <c r="CN175" s="2">
        <v>0</v>
      </c>
      <c r="CO175" s="2">
        <v>0</v>
      </c>
      <c r="CP175" s="2">
        <v>0</v>
      </c>
      <c r="CQ175" s="2">
        <v>0</v>
      </c>
      <c r="CR175" s="3">
        <v>0</v>
      </c>
      <c r="CS175" s="2">
        <v>1</v>
      </c>
      <c r="CT175" s="2">
        <v>0</v>
      </c>
      <c r="CU175" s="2">
        <v>0</v>
      </c>
      <c r="CV175" s="2">
        <v>0</v>
      </c>
      <c r="CW175" s="2">
        <v>3</v>
      </c>
      <c r="CX175" s="2">
        <v>1</v>
      </c>
      <c r="CY175" s="3">
        <v>0</v>
      </c>
      <c r="CZ175" s="2">
        <v>0</v>
      </c>
      <c r="DA175" s="2">
        <v>0</v>
      </c>
      <c r="DB175" s="2">
        <v>0</v>
      </c>
      <c r="DC175" s="2">
        <v>0</v>
      </c>
      <c r="DD175" s="2">
        <v>0</v>
      </c>
      <c r="DE175" s="2">
        <v>0</v>
      </c>
      <c r="DF175" s="3">
        <v>0</v>
      </c>
      <c r="DG175" s="2">
        <v>0</v>
      </c>
      <c r="DH175" s="2">
        <v>0</v>
      </c>
      <c r="DI175" s="2">
        <v>0</v>
      </c>
      <c r="DJ175" s="2">
        <v>0</v>
      </c>
      <c r="DK175" s="2">
        <v>0</v>
      </c>
      <c r="DL175" s="2">
        <v>0</v>
      </c>
      <c r="DM175" s="3">
        <v>3</v>
      </c>
      <c r="DN175" s="2">
        <v>0</v>
      </c>
      <c r="DO175" s="2">
        <v>0</v>
      </c>
      <c r="DP175" s="2">
        <v>3</v>
      </c>
      <c r="DQ175" s="2">
        <v>0</v>
      </c>
      <c r="DR175" s="2">
        <v>1</v>
      </c>
      <c r="DS175" s="2">
        <v>2</v>
      </c>
      <c r="DT175" s="3">
        <v>3</v>
      </c>
      <c r="DU175" s="2">
        <v>1</v>
      </c>
      <c r="DV175" s="2">
        <v>0</v>
      </c>
      <c r="DW175" s="2">
        <v>0</v>
      </c>
      <c r="DX175" s="2">
        <v>3</v>
      </c>
      <c r="DY175" s="2">
        <v>1</v>
      </c>
      <c r="DZ175" s="2">
        <v>1</v>
      </c>
      <c r="EA175" s="3">
        <v>0</v>
      </c>
      <c r="EB175" s="2">
        <v>1</v>
      </c>
      <c r="EC175" s="2">
        <v>0</v>
      </c>
      <c r="ED175" s="2">
        <v>0</v>
      </c>
      <c r="EE175" s="2">
        <v>0</v>
      </c>
      <c r="EF175" s="2">
        <v>0</v>
      </c>
      <c r="EG175" s="2">
        <v>0</v>
      </c>
      <c r="EH175" s="3">
        <v>1</v>
      </c>
      <c r="EI175" s="2">
        <v>0</v>
      </c>
      <c r="EJ175" s="2">
        <v>0</v>
      </c>
      <c r="EK175" s="2">
        <v>0</v>
      </c>
      <c r="EL175" s="2">
        <v>0</v>
      </c>
      <c r="EM175" s="2">
        <v>1</v>
      </c>
      <c r="EN175" s="2">
        <v>0</v>
      </c>
      <c r="EO175" s="3">
        <v>1</v>
      </c>
      <c r="EP175" s="2">
        <v>0</v>
      </c>
      <c r="EQ175" s="2">
        <v>0</v>
      </c>
      <c r="ER175" s="2">
        <v>0</v>
      </c>
      <c r="ES175" s="2">
        <v>0</v>
      </c>
      <c r="ET175" s="2">
        <v>0</v>
      </c>
      <c r="EU175" s="2">
        <v>1</v>
      </c>
      <c r="EV175" s="3">
        <v>1</v>
      </c>
      <c r="EW175" s="2">
        <v>0</v>
      </c>
      <c r="EX175" s="2">
        <v>0</v>
      </c>
      <c r="EY175" s="2">
        <v>0</v>
      </c>
      <c r="EZ175" s="2">
        <v>2</v>
      </c>
      <c r="FA175" s="2">
        <v>1</v>
      </c>
      <c r="FB175" s="2">
        <v>1</v>
      </c>
      <c r="FC175" s="3">
        <v>0</v>
      </c>
      <c r="FD175" s="2">
        <v>0</v>
      </c>
      <c r="FE175" s="2">
        <v>0</v>
      </c>
      <c r="FF175" s="2">
        <v>0</v>
      </c>
      <c r="FG175" s="2">
        <v>0</v>
      </c>
      <c r="FH175" s="2">
        <v>0</v>
      </c>
      <c r="FI175" s="2">
        <v>1</v>
      </c>
      <c r="FJ175" s="3">
        <v>1</v>
      </c>
      <c r="FK175" s="2">
        <v>0</v>
      </c>
      <c r="FL175" s="2">
        <v>0</v>
      </c>
      <c r="FM175" s="2">
        <v>1</v>
      </c>
      <c r="FN175" s="2">
        <v>1</v>
      </c>
      <c r="FO175" s="2">
        <v>1</v>
      </c>
      <c r="FP175" s="2">
        <v>1</v>
      </c>
      <c r="FQ175" s="3">
        <v>1</v>
      </c>
      <c r="FR175" s="2">
        <v>0</v>
      </c>
      <c r="FS175" s="2">
        <v>0</v>
      </c>
      <c r="FT175" s="2">
        <v>0</v>
      </c>
      <c r="FU175" s="2">
        <v>0</v>
      </c>
      <c r="FV175" s="2">
        <v>0</v>
      </c>
      <c r="FW175" s="2">
        <v>0</v>
      </c>
      <c r="FX175" s="3">
        <v>0</v>
      </c>
      <c r="FY175" s="2">
        <v>0</v>
      </c>
      <c r="FZ175" s="2">
        <v>1</v>
      </c>
      <c r="GA175" s="2">
        <v>1</v>
      </c>
      <c r="GB175" s="2">
        <v>1</v>
      </c>
      <c r="GC175" s="2">
        <v>1</v>
      </c>
      <c r="GD175" s="2">
        <v>2</v>
      </c>
      <c r="GE175" s="3">
        <v>0</v>
      </c>
      <c r="GF175" s="2">
        <v>1</v>
      </c>
      <c r="GG175" s="2">
        <v>1</v>
      </c>
      <c r="GH175" s="2">
        <v>1</v>
      </c>
      <c r="GI175" s="2">
        <v>1</v>
      </c>
      <c r="GJ175" s="2">
        <v>1</v>
      </c>
      <c r="GK175" s="2">
        <v>1</v>
      </c>
      <c r="GL175" s="3">
        <v>0</v>
      </c>
      <c r="GM175" s="2">
        <v>0</v>
      </c>
      <c r="GN175" s="2">
        <v>0</v>
      </c>
      <c r="GO175" s="2">
        <v>0</v>
      </c>
      <c r="GP175" s="2">
        <v>0</v>
      </c>
      <c r="GQ175" s="2">
        <v>0</v>
      </c>
      <c r="GR175" s="2">
        <v>0</v>
      </c>
      <c r="GS175" s="3">
        <v>0</v>
      </c>
      <c r="GT175" s="2">
        <v>0</v>
      </c>
      <c r="GU175" s="2">
        <v>0</v>
      </c>
      <c r="GV175" s="2">
        <v>0</v>
      </c>
      <c r="GW175" s="2">
        <v>0</v>
      </c>
      <c r="GX175" s="2">
        <v>0</v>
      </c>
      <c r="GY175" s="2">
        <v>0</v>
      </c>
      <c r="GZ175" s="3">
        <v>0</v>
      </c>
      <c r="HA175" s="2">
        <v>0</v>
      </c>
      <c r="HB175" s="2">
        <v>0</v>
      </c>
      <c r="HC175" s="2">
        <v>0</v>
      </c>
      <c r="HD175" s="2">
        <v>0</v>
      </c>
      <c r="HE175" s="2">
        <v>0</v>
      </c>
      <c r="HF175" s="2">
        <v>0</v>
      </c>
      <c r="HG175" s="2">
        <v>0</v>
      </c>
      <c r="HH175" s="2">
        <v>0</v>
      </c>
      <c r="HI175" s="2">
        <v>0</v>
      </c>
      <c r="HJ175" s="2">
        <v>0</v>
      </c>
      <c r="HK175" s="2">
        <v>0</v>
      </c>
      <c r="HL175" s="2">
        <v>0</v>
      </c>
      <c r="HM175" s="2">
        <v>0</v>
      </c>
      <c r="HN175" s="2">
        <v>0</v>
      </c>
      <c r="HO175" s="91">
        <v>0</v>
      </c>
      <c r="HP175" s="2">
        <v>0</v>
      </c>
      <c r="HQ175" s="2">
        <v>0</v>
      </c>
      <c r="HR175" s="2">
        <v>0</v>
      </c>
      <c r="HS175" s="2">
        <v>0</v>
      </c>
      <c r="HT175" s="2">
        <v>0</v>
      </c>
      <c r="HU175" s="3">
        <v>0</v>
      </c>
    </row>
    <row r="176" spans="1:229">
      <c r="A176" s="2">
        <f t="shared" si="275"/>
        <v>0</v>
      </c>
      <c r="B176" s="2">
        <f t="shared" si="276"/>
        <v>0</v>
      </c>
      <c r="C176" s="2">
        <f t="shared" si="277"/>
        <v>0</v>
      </c>
      <c r="D176" s="2">
        <f t="shared" si="278"/>
        <v>0</v>
      </c>
      <c r="E176" s="2">
        <f t="shared" si="279"/>
        <v>0</v>
      </c>
      <c r="F176" s="2">
        <f t="shared" si="280"/>
        <v>0</v>
      </c>
      <c r="G176" s="2">
        <f t="shared" si="281"/>
        <v>0</v>
      </c>
      <c r="H176" s="242">
        <f t="shared" si="282"/>
        <v>0</v>
      </c>
      <c r="I176" s="242">
        <f t="shared" si="283"/>
        <v>0</v>
      </c>
      <c r="J176" s="242">
        <f t="shared" si="284"/>
        <v>0</v>
      </c>
      <c r="K176" s="242">
        <f t="shared" si="285"/>
        <v>0</v>
      </c>
      <c r="L176" s="242">
        <f t="shared" si="286"/>
        <v>0</v>
      </c>
      <c r="M176" s="242">
        <f t="shared" si="287"/>
        <v>0</v>
      </c>
      <c r="N176" s="242">
        <v>0</v>
      </c>
      <c r="O176" s="248"/>
      <c r="BQ176" s="2">
        <v>0</v>
      </c>
      <c r="BR176" s="2">
        <v>0</v>
      </c>
      <c r="BS176" s="2">
        <v>2</v>
      </c>
      <c r="BT176" s="2">
        <v>0</v>
      </c>
      <c r="BU176" s="2">
        <v>2</v>
      </c>
      <c r="BV176" s="2">
        <v>2</v>
      </c>
      <c r="BW176" s="3">
        <v>2</v>
      </c>
      <c r="BX176" s="2">
        <v>0</v>
      </c>
      <c r="BY176" s="2">
        <v>0</v>
      </c>
      <c r="BZ176" s="2">
        <v>0</v>
      </c>
      <c r="CA176" s="2">
        <v>0</v>
      </c>
      <c r="CB176" s="2">
        <v>0</v>
      </c>
      <c r="CC176" s="2">
        <v>0</v>
      </c>
      <c r="CD176" s="3">
        <v>2</v>
      </c>
      <c r="CE176" s="2">
        <v>0</v>
      </c>
      <c r="CF176" s="2">
        <v>0</v>
      </c>
      <c r="CG176" s="2">
        <v>2</v>
      </c>
      <c r="CH176" s="2">
        <v>2</v>
      </c>
      <c r="CI176" s="2">
        <v>4</v>
      </c>
      <c r="CJ176" s="2">
        <v>0</v>
      </c>
      <c r="CK176" s="3">
        <v>0</v>
      </c>
      <c r="CL176" s="2">
        <v>0</v>
      </c>
      <c r="CM176" s="2">
        <v>0</v>
      </c>
      <c r="CN176" s="2">
        <v>0</v>
      </c>
      <c r="CO176" s="2">
        <v>2</v>
      </c>
      <c r="CP176" s="2">
        <v>0</v>
      </c>
      <c r="CQ176" s="2">
        <v>0</v>
      </c>
      <c r="CR176" s="3">
        <v>0</v>
      </c>
      <c r="CS176" s="2">
        <v>0</v>
      </c>
      <c r="CT176" s="2">
        <v>0</v>
      </c>
      <c r="CU176" s="2">
        <v>0</v>
      </c>
      <c r="CV176" s="2">
        <v>0</v>
      </c>
      <c r="CW176" s="2">
        <v>2</v>
      </c>
      <c r="CX176" s="2">
        <v>0</v>
      </c>
      <c r="CY176" s="3">
        <v>0</v>
      </c>
      <c r="CZ176" s="2">
        <v>0</v>
      </c>
      <c r="DA176" s="2">
        <v>0</v>
      </c>
      <c r="DB176" s="2">
        <v>0</v>
      </c>
      <c r="DC176" s="2">
        <v>0</v>
      </c>
      <c r="DD176" s="2">
        <v>0</v>
      </c>
      <c r="DE176" s="2">
        <v>0</v>
      </c>
      <c r="DF176" s="3">
        <v>0</v>
      </c>
      <c r="DG176" s="2">
        <v>0</v>
      </c>
      <c r="DH176" s="2">
        <v>0</v>
      </c>
      <c r="DI176" s="2">
        <v>0</v>
      </c>
      <c r="DJ176" s="2">
        <v>0</v>
      </c>
      <c r="DK176" s="2">
        <v>0</v>
      </c>
      <c r="DL176" s="2">
        <v>10</v>
      </c>
      <c r="DM176" s="3">
        <v>7</v>
      </c>
      <c r="DN176" s="2">
        <v>0</v>
      </c>
      <c r="DO176" s="2">
        <v>0</v>
      </c>
      <c r="DP176" s="2">
        <v>0</v>
      </c>
      <c r="DQ176" s="2">
        <v>10</v>
      </c>
      <c r="DR176" s="2">
        <v>0</v>
      </c>
      <c r="DS176" s="2">
        <v>0</v>
      </c>
      <c r="DT176" s="3">
        <v>0</v>
      </c>
      <c r="DU176" s="2">
        <v>0</v>
      </c>
      <c r="DV176" s="2">
        <v>0</v>
      </c>
      <c r="DW176" s="2">
        <v>0</v>
      </c>
      <c r="DX176" s="2">
        <v>8</v>
      </c>
      <c r="DY176" s="2">
        <v>5</v>
      </c>
      <c r="DZ176" s="2">
        <v>0</v>
      </c>
      <c r="EA176" s="3">
        <v>0</v>
      </c>
      <c r="EB176" s="2">
        <v>0</v>
      </c>
      <c r="EC176" s="2">
        <v>6</v>
      </c>
      <c r="ED176" s="2">
        <v>0</v>
      </c>
      <c r="EE176" s="2">
        <v>0</v>
      </c>
      <c r="EF176" s="2">
        <v>0</v>
      </c>
      <c r="EG176" s="2">
        <v>5</v>
      </c>
      <c r="EH176" s="3">
        <v>9</v>
      </c>
      <c r="EI176" s="2">
        <v>0</v>
      </c>
      <c r="EJ176" s="2">
        <v>0</v>
      </c>
      <c r="EK176" s="2">
        <v>0</v>
      </c>
      <c r="EL176" s="2">
        <v>0</v>
      </c>
      <c r="EM176" s="2">
        <v>6</v>
      </c>
      <c r="EN176" s="2">
        <v>7</v>
      </c>
      <c r="EO176" s="3">
        <v>0</v>
      </c>
      <c r="EP176" s="2">
        <v>8</v>
      </c>
      <c r="EQ176" s="2">
        <v>8</v>
      </c>
      <c r="ER176" s="2">
        <v>8</v>
      </c>
      <c r="ES176" s="2">
        <v>0</v>
      </c>
      <c r="ET176" s="2">
        <v>8</v>
      </c>
      <c r="EU176" s="2">
        <v>4</v>
      </c>
      <c r="EV176" s="3">
        <v>8</v>
      </c>
      <c r="EW176" s="2">
        <v>0</v>
      </c>
      <c r="EX176" s="2">
        <v>0</v>
      </c>
      <c r="EY176" s="2">
        <v>0</v>
      </c>
      <c r="EZ176" s="2">
        <v>4</v>
      </c>
      <c r="FA176" s="2">
        <v>6</v>
      </c>
      <c r="FB176" s="2">
        <v>10</v>
      </c>
      <c r="FC176" s="3">
        <v>0</v>
      </c>
      <c r="FD176" s="2">
        <v>0</v>
      </c>
      <c r="FE176" s="2">
        <v>0</v>
      </c>
      <c r="FF176" s="2">
        <v>0</v>
      </c>
      <c r="FG176" s="2">
        <v>0</v>
      </c>
      <c r="FH176" s="2">
        <v>0</v>
      </c>
      <c r="FI176" s="2">
        <v>8</v>
      </c>
      <c r="FJ176" s="3">
        <v>3</v>
      </c>
      <c r="FK176" s="2">
        <v>0</v>
      </c>
      <c r="FL176" s="2">
        <v>0</v>
      </c>
      <c r="FM176" s="2">
        <v>6</v>
      </c>
      <c r="FN176" s="2">
        <v>5</v>
      </c>
      <c r="FO176" s="2">
        <v>5</v>
      </c>
      <c r="FP176" s="2">
        <v>3</v>
      </c>
      <c r="FQ176" s="3">
        <v>6</v>
      </c>
      <c r="FR176" s="2">
        <v>0</v>
      </c>
      <c r="FS176" s="2">
        <v>0</v>
      </c>
      <c r="FT176" s="2">
        <v>0</v>
      </c>
      <c r="FU176" s="2">
        <v>0</v>
      </c>
      <c r="FV176" s="2">
        <v>0</v>
      </c>
      <c r="FW176" s="2">
        <v>0</v>
      </c>
      <c r="FX176" s="3">
        <v>10</v>
      </c>
      <c r="FY176" s="2">
        <v>0</v>
      </c>
      <c r="FZ176" s="2">
        <v>0</v>
      </c>
      <c r="GA176" s="2">
        <v>0</v>
      </c>
      <c r="GB176" s="2">
        <v>0</v>
      </c>
      <c r="GC176" s="2">
        <v>6</v>
      </c>
      <c r="GD176" s="2">
        <v>6</v>
      </c>
      <c r="GE176" s="3">
        <v>8</v>
      </c>
      <c r="GF176" s="2">
        <v>0</v>
      </c>
      <c r="GG176" s="2">
        <v>0</v>
      </c>
      <c r="GH176" s="2">
        <v>0</v>
      </c>
      <c r="GI176" s="2">
        <v>8</v>
      </c>
      <c r="GJ176" s="2">
        <v>0</v>
      </c>
      <c r="GK176" s="2">
        <v>0</v>
      </c>
      <c r="GL176" s="3">
        <v>0</v>
      </c>
      <c r="GM176" s="2">
        <v>0</v>
      </c>
      <c r="GN176" s="2">
        <v>0</v>
      </c>
      <c r="GO176" s="2">
        <v>0</v>
      </c>
      <c r="GP176" s="2">
        <v>0</v>
      </c>
      <c r="GQ176" s="2">
        <v>0</v>
      </c>
      <c r="GR176" s="2">
        <v>0</v>
      </c>
      <c r="GS176" s="3">
        <v>0</v>
      </c>
      <c r="GT176" s="2">
        <v>0</v>
      </c>
      <c r="GU176" s="2">
        <v>0</v>
      </c>
      <c r="GV176" s="2">
        <v>0</v>
      </c>
      <c r="GW176" s="2">
        <v>0</v>
      </c>
      <c r="GX176" s="2">
        <v>0</v>
      </c>
      <c r="GY176" s="2">
        <v>0</v>
      </c>
      <c r="GZ176" s="3">
        <v>0</v>
      </c>
      <c r="HA176" s="2">
        <v>0</v>
      </c>
      <c r="HB176" s="2">
        <v>0</v>
      </c>
      <c r="HC176" s="2">
        <v>0</v>
      </c>
      <c r="HD176" s="2">
        <v>0</v>
      </c>
      <c r="HE176" s="2">
        <v>0</v>
      </c>
      <c r="HF176" s="2">
        <v>0</v>
      </c>
      <c r="HG176" s="2">
        <v>0</v>
      </c>
      <c r="HH176" s="2">
        <v>0</v>
      </c>
      <c r="HI176" s="2">
        <v>0</v>
      </c>
      <c r="HJ176" s="2">
        <v>0</v>
      </c>
      <c r="HK176" s="2">
        <v>0</v>
      </c>
      <c r="HL176" s="2">
        <v>0</v>
      </c>
      <c r="HM176" s="2">
        <v>0</v>
      </c>
      <c r="HN176" s="2">
        <v>0</v>
      </c>
      <c r="HO176" s="91">
        <v>0</v>
      </c>
      <c r="HP176" s="2">
        <v>0</v>
      </c>
      <c r="HQ176" s="2">
        <v>0</v>
      </c>
      <c r="HR176" s="2">
        <v>0</v>
      </c>
      <c r="HS176" s="2">
        <v>0</v>
      </c>
      <c r="HT176" s="2">
        <v>0</v>
      </c>
      <c r="HU176" s="3">
        <v>0</v>
      </c>
    </row>
    <row r="177" spans="1:229">
      <c r="A177" s="2">
        <f t="shared" si="275"/>
        <v>0</v>
      </c>
      <c r="B177" s="2">
        <f t="shared" si="276"/>
        <v>0</v>
      </c>
      <c r="C177" s="2">
        <f t="shared" si="277"/>
        <v>0</v>
      </c>
      <c r="D177" s="2">
        <f t="shared" si="278"/>
        <v>0</v>
      </c>
      <c r="E177" s="2">
        <f t="shared" si="279"/>
        <v>0</v>
      </c>
      <c r="F177" s="2">
        <f t="shared" si="280"/>
        <v>0</v>
      </c>
      <c r="G177" s="2">
        <f t="shared" si="281"/>
        <v>0</v>
      </c>
      <c r="H177" s="242">
        <f t="shared" si="282"/>
        <v>0</v>
      </c>
      <c r="I177" s="242">
        <f t="shared" si="283"/>
        <v>0</v>
      </c>
      <c r="J177" s="242">
        <f t="shared" si="284"/>
        <v>0</v>
      </c>
      <c r="K177" s="242">
        <f t="shared" si="285"/>
        <v>0</v>
      </c>
      <c r="L177" s="242">
        <f t="shared" si="286"/>
        <v>0</v>
      </c>
      <c r="M177" s="242">
        <f t="shared" si="287"/>
        <v>0</v>
      </c>
      <c r="N177" s="242">
        <v>0</v>
      </c>
      <c r="BQ177" s="2">
        <v>0</v>
      </c>
      <c r="BR177" s="2">
        <v>3</v>
      </c>
      <c r="BS177" s="2">
        <v>0</v>
      </c>
      <c r="BT177" s="2">
        <v>0</v>
      </c>
      <c r="BU177" s="2">
        <v>0</v>
      </c>
      <c r="BV177" s="2">
        <v>0</v>
      </c>
      <c r="BW177" s="3">
        <v>0</v>
      </c>
      <c r="BX177" s="2">
        <v>0</v>
      </c>
      <c r="BY177" s="2">
        <v>0</v>
      </c>
      <c r="BZ177" s="2">
        <v>0</v>
      </c>
      <c r="CA177" s="2">
        <v>0</v>
      </c>
      <c r="CB177" s="2">
        <v>0</v>
      </c>
      <c r="CC177" s="2">
        <v>0</v>
      </c>
      <c r="CD177" s="3">
        <v>0</v>
      </c>
      <c r="CE177" s="2">
        <v>0</v>
      </c>
      <c r="CF177" s="2">
        <v>0</v>
      </c>
      <c r="CG177" s="2">
        <v>1</v>
      </c>
      <c r="CH177" s="2">
        <v>0</v>
      </c>
      <c r="CI177" s="2">
        <v>2</v>
      </c>
      <c r="CJ177" s="2">
        <v>0</v>
      </c>
      <c r="CK177" s="3">
        <v>0</v>
      </c>
      <c r="CL177" s="2">
        <v>0</v>
      </c>
      <c r="CM177" s="2">
        <v>0</v>
      </c>
      <c r="CN177" s="2">
        <v>0</v>
      </c>
      <c r="CO177" s="2">
        <v>0</v>
      </c>
      <c r="CP177" s="2">
        <v>0</v>
      </c>
      <c r="CQ177" s="2">
        <v>0</v>
      </c>
      <c r="CR177" s="3">
        <v>0</v>
      </c>
      <c r="CS177" s="2">
        <v>0</v>
      </c>
      <c r="CT177" s="2">
        <v>0</v>
      </c>
      <c r="CU177" s="2">
        <v>0</v>
      </c>
      <c r="CV177" s="2">
        <v>0</v>
      </c>
      <c r="CW177" s="2">
        <v>1</v>
      </c>
      <c r="CX177" s="2">
        <v>1</v>
      </c>
      <c r="CY177" s="3">
        <v>0</v>
      </c>
      <c r="CZ177" s="2">
        <v>0</v>
      </c>
      <c r="DA177" s="2">
        <v>0</v>
      </c>
      <c r="DB177" s="2">
        <v>0</v>
      </c>
      <c r="DC177" s="2">
        <v>0</v>
      </c>
      <c r="DD177" s="2">
        <v>0</v>
      </c>
      <c r="DE177" s="2">
        <v>0</v>
      </c>
      <c r="DF177" s="3">
        <v>0</v>
      </c>
      <c r="DG177" s="2">
        <v>0</v>
      </c>
      <c r="DH177" s="2">
        <v>0</v>
      </c>
      <c r="DI177" s="2">
        <v>0</v>
      </c>
      <c r="DJ177" s="2">
        <v>0</v>
      </c>
      <c r="DK177" s="2">
        <v>0</v>
      </c>
      <c r="DL177" s="2">
        <v>2</v>
      </c>
      <c r="DM177" s="3">
        <v>3</v>
      </c>
      <c r="DN177" s="2">
        <v>0</v>
      </c>
      <c r="DO177" s="2">
        <v>0</v>
      </c>
      <c r="DP177" s="2">
        <v>2</v>
      </c>
      <c r="DQ177" s="2">
        <v>3</v>
      </c>
      <c r="DR177" s="2">
        <v>3</v>
      </c>
      <c r="DS177" s="2">
        <v>0</v>
      </c>
      <c r="DT177" s="3">
        <v>3</v>
      </c>
      <c r="DU177" s="2">
        <v>0</v>
      </c>
      <c r="DV177" s="2">
        <v>0</v>
      </c>
      <c r="DW177" s="2">
        <v>0</v>
      </c>
      <c r="DX177" s="2">
        <v>3</v>
      </c>
      <c r="DY177" s="2">
        <v>1</v>
      </c>
      <c r="DZ177" s="2">
        <v>1</v>
      </c>
      <c r="EA177" s="3">
        <v>0</v>
      </c>
      <c r="EB177" s="2">
        <v>1</v>
      </c>
      <c r="EC177" s="2">
        <v>0</v>
      </c>
      <c r="ED177" s="2">
        <v>0</v>
      </c>
      <c r="EE177" s="2">
        <v>0</v>
      </c>
      <c r="EF177" s="2">
        <v>0</v>
      </c>
      <c r="EG177" s="2">
        <v>0</v>
      </c>
      <c r="EH177" s="3">
        <v>0</v>
      </c>
      <c r="EI177" s="2">
        <v>0</v>
      </c>
      <c r="EJ177" s="2">
        <v>0</v>
      </c>
      <c r="EK177" s="2">
        <v>0</v>
      </c>
      <c r="EL177" s="2">
        <v>0</v>
      </c>
      <c r="EM177" s="2">
        <v>0</v>
      </c>
      <c r="EN177" s="2">
        <v>0</v>
      </c>
      <c r="EO177" s="3">
        <v>1</v>
      </c>
      <c r="EP177" s="2">
        <v>0</v>
      </c>
      <c r="EQ177" s="2">
        <v>0</v>
      </c>
      <c r="ER177" s="2">
        <v>0</v>
      </c>
      <c r="ES177" s="2">
        <v>0</v>
      </c>
      <c r="ET177" s="2">
        <v>0</v>
      </c>
      <c r="EU177" s="2">
        <v>1</v>
      </c>
      <c r="EV177" s="3">
        <v>2</v>
      </c>
      <c r="EW177" s="2">
        <v>0</v>
      </c>
      <c r="EX177" s="2">
        <v>0</v>
      </c>
      <c r="EY177" s="2">
        <v>0</v>
      </c>
      <c r="EZ177" s="2">
        <v>0</v>
      </c>
      <c r="FA177" s="2">
        <v>0</v>
      </c>
      <c r="FB177" s="2">
        <v>0</v>
      </c>
      <c r="FC177" s="3">
        <v>0</v>
      </c>
      <c r="FD177" s="2">
        <v>0</v>
      </c>
      <c r="FE177" s="2">
        <v>0</v>
      </c>
      <c r="FF177" s="2">
        <v>0</v>
      </c>
      <c r="FG177" s="2">
        <v>0</v>
      </c>
      <c r="FH177" s="2">
        <v>0</v>
      </c>
      <c r="FI177" s="2">
        <v>1</v>
      </c>
      <c r="FJ177" s="3">
        <v>1</v>
      </c>
      <c r="FK177" s="2">
        <v>1</v>
      </c>
      <c r="FL177" s="2">
        <v>1</v>
      </c>
      <c r="FM177" s="2">
        <v>0</v>
      </c>
      <c r="FN177" s="2">
        <v>0</v>
      </c>
      <c r="FO177" s="2">
        <v>1</v>
      </c>
      <c r="FP177" s="2">
        <v>1</v>
      </c>
      <c r="FQ177" s="3">
        <v>1</v>
      </c>
      <c r="FR177" s="2">
        <v>3</v>
      </c>
      <c r="FT177" s="2">
        <v>0</v>
      </c>
      <c r="FU177" s="2">
        <v>0</v>
      </c>
      <c r="FV177" s="2">
        <v>0</v>
      </c>
      <c r="FW177" s="2">
        <v>0</v>
      </c>
      <c r="FX177" s="3">
        <v>1</v>
      </c>
      <c r="FY177" s="2">
        <v>0</v>
      </c>
      <c r="FZ177" s="2">
        <v>1</v>
      </c>
      <c r="GA177" s="2">
        <v>1</v>
      </c>
      <c r="GB177" s="2">
        <v>1</v>
      </c>
      <c r="GC177" s="2">
        <v>0</v>
      </c>
      <c r="GD177" s="2">
        <v>1</v>
      </c>
      <c r="GE177" s="3">
        <v>1</v>
      </c>
      <c r="GF177" s="2">
        <v>0</v>
      </c>
      <c r="GG177" s="2">
        <v>0</v>
      </c>
      <c r="GH177" s="2">
        <v>0</v>
      </c>
      <c r="GI177" s="2">
        <v>1</v>
      </c>
      <c r="GJ177" s="2">
        <v>1</v>
      </c>
      <c r="GK177" s="2">
        <v>1</v>
      </c>
      <c r="GL177" s="3">
        <v>0</v>
      </c>
      <c r="GM177" s="2">
        <v>0</v>
      </c>
      <c r="GN177" s="2">
        <v>0</v>
      </c>
      <c r="GO177" s="2">
        <v>0</v>
      </c>
      <c r="GP177" s="2">
        <v>0</v>
      </c>
      <c r="GQ177" s="2">
        <v>0</v>
      </c>
      <c r="GR177" s="2">
        <v>0</v>
      </c>
      <c r="GS177" s="3">
        <v>0</v>
      </c>
      <c r="GT177" s="2">
        <v>0</v>
      </c>
      <c r="GU177" s="2">
        <v>0</v>
      </c>
      <c r="GV177" s="2">
        <v>0</v>
      </c>
      <c r="GW177" s="2">
        <v>0</v>
      </c>
      <c r="GX177" s="2">
        <v>0</v>
      </c>
      <c r="GY177" s="2">
        <v>0</v>
      </c>
      <c r="GZ177" s="3">
        <v>0</v>
      </c>
      <c r="HA177" s="2">
        <v>0</v>
      </c>
      <c r="HB177" s="2">
        <v>0</v>
      </c>
      <c r="HC177" s="2">
        <v>0</v>
      </c>
      <c r="HD177" s="2">
        <v>0</v>
      </c>
      <c r="HE177" s="2">
        <v>0</v>
      </c>
      <c r="HF177" s="2">
        <v>0</v>
      </c>
      <c r="HG177" s="2">
        <v>0</v>
      </c>
      <c r="HH177" s="2">
        <v>0</v>
      </c>
      <c r="HI177" s="2">
        <v>0</v>
      </c>
      <c r="HJ177" s="2">
        <v>0</v>
      </c>
      <c r="HK177" s="2">
        <v>0</v>
      </c>
      <c r="HL177" s="2">
        <v>0</v>
      </c>
      <c r="HM177" s="2">
        <v>0</v>
      </c>
      <c r="HN177" s="2">
        <v>0</v>
      </c>
      <c r="HO177" s="91">
        <v>0</v>
      </c>
      <c r="HP177" s="2">
        <v>0</v>
      </c>
      <c r="HQ177" s="2">
        <v>0</v>
      </c>
      <c r="HR177" s="2">
        <v>0</v>
      </c>
      <c r="HS177" s="2">
        <v>0</v>
      </c>
      <c r="HT177" s="2">
        <v>0</v>
      </c>
      <c r="HU177" s="3">
        <v>0</v>
      </c>
    </row>
    <row r="178" spans="1:229">
      <c r="A178" s="2">
        <f t="shared" si="275"/>
        <v>0</v>
      </c>
      <c r="B178" s="2">
        <f t="shared" si="276"/>
        <v>0</v>
      </c>
      <c r="C178" s="2">
        <f t="shared" si="277"/>
        <v>0</v>
      </c>
      <c r="D178" s="2">
        <f t="shared" si="278"/>
        <v>0</v>
      </c>
      <c r="E178" s="2">
        <f t="shared" si="279"/>
        <v>0</v>
      </c>
      <c r="F178" s="2">
        <f t="shared" si="280"/>
        <v>0</v>
      </c>
      <c r="G178" s="2">
        <f t="shared" si="281"/>
        <v>0</v>
      </c>
      <c r="H178" s="242">
        <f t="shared" si="282"/>
        <v>0</v>
      </c>
      <c r="I178" s="242">
        <f t="shared" si="283"/>
        <v>0</v>
      </c>
      <c r="J178" s="242">
        <f t="shared" si="284"/>
        <v>0</v>
      </c>
      <c r="K178" s="242">
        <f t="shared" si="285"/>
        <v>0</v>
      </c>
      <c r="L178" s="242">
        <f t="shared" si="286"/>
        <v>0</v>
      </c>
      <c r="M178" s="242">
        <f t="shared" si="287"/>
        <v>0</v>
      </c>
      <c r="N178" s="242">
        <v>0</v>
      </c>
      <c r="BQ178" s="2">
        <v>0</v>
      </c>
      <c r="BR178" s="2">
        <v>0</v>
      </c>
      <c r="BS178" s="2">
        <v>3</v>
      </c>
      <c r="BT178" s="2">
        <v>3</v>
      </c>
      <c r="BU178" s="2">
        <v>3</v>
      </c>
      <c r="BV178" s="2">
        <v>3</v>
      </c>
      <c r="BW178" s="3">
        <v>3</v>
      </c>
      <c r="BX178" s="2">
        <v>0</v>
      </c>
      <c r="BY178" s="2">
        <v>0</v>
      </c>
      <c r="BZ178" s="2">
        <v>3</v>
      </c>
      <c r="CA178" s="2">
        <v>0</v>
      </c>
      <c r="CB178" s="2">
        <v>0</v>
      </c>
      <c r="CC178" s="2">
        <v>0</v>
      </c>
      <c r="CD178" s="3">
        <v>3</v>
      </c>
      <c r="CE178" s="2">
        <v>0</v>
      </c>
      <c r="CF178" s="2">
        <v>0</v>
      </c>
      <c r="CG178" s="2">
        <v>3</v>
      </c>
      <c r="CH178" s="2">
        <v>3</v>
      </c>
      <c r="CI178" s="2">
        <v>3</v>
      </c>
      <c r="CJ178" s="2">
        <v>0</v>
      </c>
      <c r="CK178" s="3">
        <v>0</v>
      </c>
      <c r="CL178" s="2">
        <v>0</v>
      </c>
      <c r="CM178" s="2">
        <v>0</v>
      </c>
      <c r="CN178" s="2">
        <v>3</v>
      </c>
      <c r="CO178" s="2">
        <v>3</v>
      </c>
      <c r="CP178" s="2">
        <v>3</v>
      </c>
      <c r="CQ178" s="2">
        <v>3</v>
      </c>
      <c r="CR178" s="3">
        <v>3</v>
      </c>
      <c r="CS178" s="2">
        <v>3</v>
      </c>
      <c r="CT178" s="2">
        <v>0</v>
      </c>
      <c r="CU178" s="2">
        <v>0</v>
      </c>
      <c r="CV178" s="2">
        <v>3</v>
      </c>
      <c r="CW178" s="2">
        <v>3</v>
      </c>
      <c r="CX178" s="2">
        <v>3</v>
      </c>
      <c r="CY178" s="3">
        <v>0</v>
      </c>
      <c r="CZ178" s="2">
        <v>0</v>
      </c>
      <c r="DA178" s="2">
        <v>3</v>
      </c>
      <c r="DB178" s="2">
        <v>0</v>
      </c>
      <c r="DC178" s="2">
        <v>3</v>
      </c>
      <c r="DD178" s="2">
        <v>3</v>
      </c>
      <c r="DE178" s="2">
        <v>3</v>
      </c>
      <c r="DF178" s="3">
        <v>3</v>
      </c>
      <c r="DG178" s="2">
        <v>0</v>
      </c>
      <c r="DH178" s="2">
        <v>0</v>
      </c>
      <c r="DI178" s="2">
        <v>3</v>
      </c>
      <c r="DJ178" s="2">
        <v>0</v>
      </c>
      <c r="DK178" s="2">
        <v>3</v>
      </c>
      <c r="DL178" s="2">
        <v>3</v>
      </c>
      <c r="DM178" s="3">
        <v>3</v>
      </c>
      <c r="DN178" s="2">
        <v>3</v>
      </c>
      <c r="DO178" s="2">
        <v>3</v>
      </c>
      <c r="DP178" s="2">
        <v>3</v>
      </c>
      <c r="DQ178" s="2">
        <v>3</v>
      </c>
      <c r="DR178" s="2">
        <v>3</v>
      </c>
      <c r="DS178" s="2">
        <v>0</v>
      </c>
      <c r="DT178" s="3">
        <v>0</v>
      </c>
      <c r="DU178" s="2">
        <v>0</v>
      </c>
      <c r="DV178" s="2">
        <v>0</v>
      </c>
      <c r="DW178" s="2">
        <v>0</v>
      </c>
      <c r="DX178" s="2">
        <v>0</v>
      </c>
      <c r="DY178" s="2">
        <v>0</v>
      </c>
      <c r="DZ178" s="2">
        <v>0</v>
      </c>
      <c r="EA178" s="3">
        <v>0</v>
      </c>
      <c r="EB178" s="2">
        <v>0</v>
      </c>
      <c r="EC178" s="2">
        <v>0</v>
      </c>
      <c r="ED178" s="2">
        <v>0</v>
      </c>
      <c r="EE178" s="2">
        <v>0</v>
      </c>
      <c r="EF178" s="2">
        <v>0</v>
      </c>
      <c r="EG178" s="2">
        <v>0</v>
      </c>
      <c r="EH178" s="3">
        <v>0</v>
      </c>
      <c r="EI178" s="2">
        <v>0</v>
      </c>
      <c r="EJ178" s="2">
        <v>0</v>
      </c>
      <c r="EK178" s="2">
        <v>0</v>
      </c>
      <c r="EL178" s="2">
        <v>0</v>
      </c>
      <c r="EM178" s="2">
        <v>0</v>
      </c>
      <c r="EN178" s="2">
        <v>0</v>
      </c>
      <c r="EO178" s="3">
        <v>0</v>
      </c>
      <c r="EP178" s="2">
        <v>0</v>
      </c>
      <c r="EQ178" s="2">
        <v>0</v>
      </c>
      <c r="ER178" s="2">
        <v>0</v>
      </c>
      <c r="ES178" s="2">
        <v>0</v>
      </c>
      <c r="ET178" s="2">
        <v>0</v>
      </c>
      <c r="EU178" s="2">
        <v>0</v>
      </c>
      <c r="EV178" s="3">
        <v>0</v>
      </c>
      <c r="EW178" s="2">
        <v>0</v>
      </c>
      <c r="EX178" s="2">
        <v>0</v>
      </c>
      <c r="EY178" s="2">
        <v>0</v>
      </c>
      <c r="EZ178" s="2">
        <v>0</v>
      </c>
      <c r="FA178" s="2">
        <v>0</v>
      </c>
      <c r="FB178" s="2">
        <v>0</v>
      </c>
      <c r="FC178" s="3">
        <v>0</v>
      </c>
      <c r="FD178" s="2">
        <v>0</v>
      </c>
      <c r="FE178" s="2">
        <v>0</v>
      </c>
      <c r="FF178" s="2">
        <v>0</v>
      </c>
      <c r="FG178" s="2">
        <v>0</v>
      </c>
      <c r="FH178" s="2">
        <v>0</v>
      </c>
      <c r="FI178" s="2">
        <v>0</v>
      </c>
      <c r="FJ178" s="3">
        <v>0</v>
      </c>
      <c r="FK178" s="2">
        <v>0</v>
      </c>
      <c r="FL178" s="2">
        <v>0</v>
      </c>
      <c r="FM178" s="2">
        <v>0</v>
      </c>
      <c r="FN178" s="2">
        <v>0</v>
      </c>
      <c r="FO178" s="2">
        <v>0</v>
      </c>
      <c r="FP178" s="2">
        <v>0</v>
      </c>
      <c r="FQ178" s="3">
        <v>0</v>
      </c>
      <c r="FR178" s="2">
        <v>0</v>
      </c>
      <c r="FS178" s="2">
        <v>0</v>
      </c>
      <c r="FT178" s="2">
        <v>0</v>
      </c>
      <c r="FU178" s="2">
        <v>0</v>
      </c>
      <c r="FV178" s="2">
        <v>0</v>
      </c>
      <c r="FW178" s="2">
        <v>0</v>
      </c>
      <c r="FX178" s="3">
        <v>0</v>
      </c>
      <c r="FY178" s="2">
        <v>0</v>
      </c>
      <c r="FZ178" s="2">
        <v>0</v>
      </c>
      <c r="GA178" s="2">
        <v>0</v>
      </c>
      <c r="GB178" s="2">
        <v>0</v>
      </c>
      <c r="GC178" s="2">
        <v>0</v>
      </c>
      <c r="GD178" s="2">
        <v>0</v>
      </c>
      <c r="GE178" s="3">
        <v>0</v>
      </c>
      <c r="GF178" s="2">
        <v>0</v>
      </c>
      <c r="GG178" s="2">
        <v>0</v>
      </c>
      <c r="GH178" s="2">
        <v>0</v>
      </c>
      <c r="GI178" s="2">
        <v>0</v>
      </c>
      <c r="GJ178" s="2">
        <v>0</v>
      </c>
      <c r="GK178" s="2">
        <v>0</v>
      </c>
      <c r="GL178" s="3">
        <v>0</v>
      </c>
      <c r="GM178" s="2">
        <v>0</v>
      </c>
      <c r="GN178" s="2">
        <v>0</v>
      </c>
      <c r="GO178" s="2">
        <v>0</v>
      </c>
      <c r="GP178" s="2">
        <v>0</v>
      </c>
      <c r="GQ178" s="2">
        <v>0</v>
      </c>
      <c r="GR178" s="2">
        <v>0</v>
      </c>
      <c r="GS178" s="3">
        <v>0</v>
      </c>
      <c r="GT178" s="2">
        <v>0</v>
      </c>
      <c r="GU178" s="2">
        <v>0</v>
      </c>
      <c r="GV178" s="2">
        <v>0</v>
      </c>
      <c r="GW178" s="2">
        <v>0</v>
      </c>
      <c r="GX178" s="2">
        <v>0</v>
      </c>
      <c r="GY178" s="2">
        <v>0</v>
      </c>
      <c r="GZ178" s="3">
        <v>0</v>
      </c>
      <c r="HA178" s="2">
        <v>0</v>
      </c>
      <c r="HB178" s="2">
        <v>0</v>
      </c>
      <c r="HC178" s="2">
        <v>0</v>
      </c>
      <c r="HD178" s="2">
        <v>0</v>
      </c>
      <c r="HE178" s="2">
        <v>0</v>
      </c>
      <c r="HF178" s="2">
        <v>0</v>
      </c>
      <c r="HG178" s="2">
        <v>0</v>
      </c>
      <c r="HH178" s="2">
        <v>0</v>
      </c>
      <c r="HI178" s="2">
        <v>0</v>
      </c>
      <c r="HJ178" s="2">
        <v>0</v>
      </c>
      <c r="HK178" s="2">
        <v>0</v>
      </c>
      <c r="HL178" s="2">
        <v>0</v>
      </c>
      <c r="HM178" s="2">
        <v>0</v>
      </c>
      <c r="HN178" s="2">
        <v>0</v>
      </c>
      <c r="HO178" s="91">
        <v>0</v>
      </c>
      <c r="HP178" s="2">
        <v>0</v>
      </c>
      <c r="HQ178" s="2">
        <v>0</v>
      </c>
      <c r="HR178" s="2">
        <v>0</v>
      </c>
      <c r="HS178" s="2">
        <v>0</v>
      </c>
      <c r="HT178" s="2">
        <v>0</v>
      </c>
      <c r="HU178" s="3">
        <v>0</v>
      </c>
    </row>
    <row r="179" spans="1:229">
      <c r="A179" s="2">
        <f t="shared" si="275"/>
        <v>0</v>
      </c>
      <c r="B179" s="2">
        <f t="shared" si="276"/>
        <v>0</v>
      </c>
      <c r="C179" s="2">
        <f t="shared" si="277"/>
        <v>0</v>
      </c>
      <c r="D179" s="2">
        <f t="shared" si="278"/>
        <v>0</v>
      </c>
      <c r="E179" s="2">
        <f t="shared" si="279"/>
        <v>0</v>
      </c>
      <c r="F179" s="2">
        <f t="shared" si="280"/>
        <v>0</v>
      </c>
      <c r="G179" s="2">
        <f t="shared" si="281"/>
        <v>0</v>
      </c>
      <c r="H179" s="242">
        <f t="shared" si="282"/>
        <v>0</v>
      </c>
      <c r="I179" s="242">
        <f t="shared" si="283"/>
        <v>0</v>
      </c>
      <c r="J179" s="242">
        <f t="shared" si="284"/>
        <v>0</v>
      </c>
      <c r="K179" s="242">
        <f t="shared" si="285"/>
        <v>0</v>
      </c>
      <c r="L179" s="242">
        <f t="shared" si="286"/>
        <v>0</v>
      </c>
      <c r="M179" s="242">
        <f t="shared" si="287"/>
        <v>0</v>
      </c>
      <c r="N179" s="242">
        <v>0</v>
      </c>
      <c r="Z179" s="3">
        <v>1</v>
      </c>
      <c r="AG179" s="3">
        <v>1</v>
      </c>
      <c r="AN179" s="3">
        <v>1</v>
      </c>
      <c r="AU179" s="3">
        <v>1</v>
      </c>
      <c r="BB179" s="3">
        <v>1</v>
      </c>
      <c r="BI179" s="3">
        <v>1</v>
      </c>
      <c r="BP179" s="3">
        <v>1</v>
      </c>
      <c r="BQ179" s="2">
        <v>0</v>
      </c>
      <c r="BR179" s="2">
        <v>0</v>
      </c>
      <c r="BS179" s="2">
        <v>1</v>
      </c>
      <c r="BT179" s="2">
        <v>1</v>
      </c>
      <c r="BU179" s="2">
        <v>1</v>
      </c>
      <c r="BV179" s="2">
        <v>1</v>
      </c>
      <c r="BW179" s="3">
        <v>1</v>
      </c>
      <c r="BX179" s="2">
        <v>0</v>
      </c>
      <c r="BY179" s="2">
        <v>0</v>
      </c>
      <c r="BZ179" s="2">
        <v>1</v>
      </c>
      <c r="CA179" s="2">
        <v>0</v>
      </c>
      <c r="CB179" s="2">
        <v>0</v>
      </c>
      <c r="CC179" s="2">
        <v>1</v>
      </c>
      <c r="CD179" s="3">
        <v>2</v>
      </c>
      <c r="CE179" s="2">
        <v>0</v>
      </c>
      <c r="CF179" s="2">
        <v>1</v>
      </c>
      <c r="CG179" s="2">
        <v>2</v>
      </c>
      <c r="CH179" s="2">
        <v>2</v>
      </c>
      <c r="CI179" s="2">
        <v>2</v>
      </c>
      <c r="CJ179" s="2">
        <v>0</v>
      </c>
      <c r="CK179" s="3">
        <v>0</v>
      </c>
      <c r="CL179" s="2">
        <v>0</v>
      </c>
      <c r="CM179" s="2">
        <v>0</v>
      </c>
      <c r="CN179" s="2">
        <v>0</v>
      </c>
      <c r="CO179" s="2">
        <v>1</v>
      </c>
      <c r="CP179" s="2">
        <v>1</v>
      </c>
      <c r="CQ179" s="2">
        <v>1</v>
      </c>
      <c r="CR179" s="3">
        <v>1</v>
      </c>
      <c r="CS179" s="2">
        <v>0</v>
      </c>
      <c r="CT179" s="2">
        <v>0</v>
      </c>
      <c r="CU179" s="2">
        <v>0</v>
      </c>
      <c r="CV179" s="2">
        <v>1</v>
      </c>
      <c r="CW179" s="2">
        <v>1</v>
      </c>
      <c r="CX179" s="2">
        <v>1</v>
      </c>
      <c r="CY179" s="3">
        <v>0</v>
      </c>
      <c r="CZ179" s="2">
        <v>0</v>
      </c>
      <c r="DA179" s="2">
        <v>1</v>
      </c>
      <c r="DB179" s="2">
        <v>0</v>
      </c>
      <c r="DC179" s="2">
        <v>1</v>
      </c>
      <c r="DD179" s="2">
        <v>1</v>
      </c>
      <c r="DE179" s="2">
        <v>1</v>
      </c>
      <c r="DF179" s="3">
        <v>1</v>
      </c>
      <c r="DG179" s="2">
        <v>0</v>
      </c>
      <c r="DH179" s="2">
        <v>0</v>
      </c>
      <c r="DI179" s="2">
        <v>1</v>
      </c>
      <c r="DJ179" s="2">
        <v>1</v>
      </c>
      <c r="DK179" s="2">
        <v>1</v>
      </c>
      <c r="DL179" s="2">
        <v>1</v>
      </c>
      <c r="DM179" s="3">
        <v>1</v>
      </c>
      <c r="DN179" s="2">
        <v>2</v>
      </c>
      <c r="DO179" s="2">
        <v>2</v>
      </c>
      <c r="DP179" s="2">
        <v>2</v>
      </c>
      <c r="DQ179" s="2">
        <v>1</v>
      </c>
      <c r="DR179" s="2">
        <v>2</v>
      </c>
      <c r="DS179" s="2">
        <v>2</v>
      </c>
      <c r="DT179" s="3">
        <v>2</v>
      </c>
      <c r="DU179" s="2">
        <v>2</v>
      </c>
      <c r="DV179" s="2">
        <v>0</v>
      </c>
      <c r="DW179" s="2">
        <v>1</v>
      </c>
      <c r="DX179" s="2">
        <v>2</v>
      </c>
      <c r="DY179" s="2">
        <v>2</v>
      </c>
      <c r="DZ179" s="2">
        <v>2</v>
      </c>
      <c r="EA179" s="3">
        <v>2</v>
      </c>
      <c r="EB179" s="2">
        <v>2</v>
      </c>
      <c r="EC179" s="2">
        <v>2</v>
      </c>
      <c r="ED179" s="2">
        <v>0</v>
      </c>
      <c r="EE179" s="2">
        <v>2</v>
      </c>
      <c r="EF179" s="2">
        <v>2</v>
      </c>
      <c r="EG179" s="2">
        <v>2</v>
      </c>
      <c r="EH179" s="3">
        <v>2</v>
      </c>
      <c r="EI179" s="2">
        <v>0</v>
      </c>
      <c r="EJ179" s="2">
        <v>0</v>
      </c>
      <c r="EK179" s="2">
        <v>2</v>
      </c>
      <c r="EL179" s="2">
        <v>2</v>
      </c>
      <c r="EM179" s="2">
        <v>2</v>
      </c>
      <c r="EN179" s="2">
        <v>2</v>
      </c>
      <c r="EO179" s="3">
        <v>2</v>
      </c>
      <c r="EP179" s="2">
        <v>0</v>
      </c>
      <c r="EQ179" s="2">
        <v>2</v>
      </c>
      <c r="ER179" s="2">
        <v>2</v>
      </c>
      <c r="ES179" s="2">
        <v>2</v>
      </c>
      <c r="ET179" s="2">
        <v>2</v>
      </c>
      <c r="EU179" s="2">
        <v>2</v>
      </c>
      <c r="EV179" s="3">
        <v>2</v>
      </c>
      <c r="EW179" s="2">
        <v>0</v>
      </c>
      <c r="EX179" s="2">
        <v>0</v>
      </c>
      <c r="EY179" s="2">
        <v>2</v>
      </c>
      <c r="EZ179" s="2">
        <v>2</v>
      </c>
      <c r="FA179" s="2">
        <v>2</v>
      </c>
      <c r="FB179" s="2">
        <v>2</v>
      </c>
      <c r="FC179" s="3">
        <v>2</v>
      </c>
      <c r="FD179" s="2">
        <v>0</v>
      </c>
      <c r="FE179" s="2">
        <v>0</v>
      </c>
      <c r="FF179" s="2">
        <v>0</v>
      </c>
      <c r="FG179" s="2">
        <v>0</v>
      </c>
      <c r="FH179" s="2">
        <v>0</v>
      </c>
      <c r="FI179" s="2">
        <v>2</v>
      </c>
      <c r="FJ179" s="3">
        <v>2</v>
      </c>
      <c r="FK179" s="2">
        <v>0</v>
      </c>
      <c r="FL179" s="2">
        <v>0</v>
      </c>
      <c r="FM179" s="2">
        <v>2</v>
      </c>
      <c r="FN179" s="2">
        <v>2</v>
      </c>
      <c r="FO179" s="2">
        <v>2</v>
      </c>
      <c r="FP179" s="2">
        <v>2</v>
      </c>
      <c r="FQ179" s="3">
        <v>2</v>
      </c>
      <c r="FR179" s="2">
        <v>0</v>
      </c>
      <c r="FS179" s="2">
        <v>0</v>
      </c>
      <c r="FT179" s="2">
        <v>1</v>
      </c>
      <c r="FU179" s="2">
        <v>1</v>
      </c>
      <c r="FV179" s="2">
        <v>1</v>
      </c>
      <c r="FW179" s="2">
        <v>1</v>
      </c>
      <c r="FX179" s="3">
        <v>1</v>
      </c>
      <c r="FY179" s="2">
        <v>1</v>
      </c>
      <c r="FZ179" s="2">
        <v>1</v>
      </c>
      <c r="GA179" s="2">
        <v>1</v>
      </c>
      <c r="GB179" s="2">
        <v>1</v>
      </c>
      <c r="GC179" s="2">
        <v>1</v>
      </c>
      <c r="GD179" s="2">
        <v>1</v>
      </c>
      <c r="GE179" s="3">
        <v>1</v>
      </c>
      <c r="GF179" s="2">
        <v>1</v>
      </c>
      <c r="GG179" s="2">
        <v>1</v>
      </c>
      <c r="GH179" s="2">
        <v>1</v>
      </c>
      <c r="GI179" s="2">
        <v>1</v>
      </c>
      <c r="GJ179" s="2">
        <v>1</v>
      </c>
      <c r="GK179" s="2">
        <v>1</v>
      </c>
      <c r="GL179" s="3">
        <v>1</v>
      </c>
      <c r="GM179" s="2">
        <v>0</v>
      </c>
      <c r="GN179" s="2">
        <v>0</v>
      </c>
      <c r="GO179" s="2">
        <v>0</v>
      </c>
      <c r="GP179" s="2">
        <v>1</v>
      </c>
      <c r="GQ179" s="2">
        <v>1</v>
      </c>
      <c r="GR179" s="2">
        <v>1</v>
      </c>
      <c r="GS179" s="3">
        <v>1</v>
      </c>
      <c r="GT179" s="2">
        <v>1</v>
      </c>
      <c r="GU179" s="2">
        <v>0</v>
      </c>
      <c r="GV179" s="2">
        <v>1</v>
      </c>
      <c r="GW179" s="2">
        <v>1</v>
      </c>
      <c r="GX179" s="2">
        <v>1</v>
      </c>
      <c r="GY179" s="2">
        <v>1</v>
      </c>
      <c r="GZ179" s="3">
        <v>1</v>
      </c>
      <c r="HA179" s="2">
        <v>0</v>
      </c>
      <c r="HB179" s="2">
        <v>0</v>
      </c>
      <c r="HC179" s="2">
        <v>1</v>
      </c>
      <c r="HD179" s="2">
        <v>1</v>
      </c>
      <c r="HE179" s="2">
        <v>1</v>
      </c>
      <c r="HF179" s="2">
        <v>1</v>
      </c>
      <c r="HG179" s="2">
        <v>1</v>
      </c>
      <c r="HH179" s="2">
        <v>0</v>
      </c>
      <c r="HI179" s="2">
        <v>0</v>
      </c>
      <c r="HJ179" s="2">
        <v>1</v>
      </c>
      <c r="HK179" s="2">
        <v>0</v>
      </c>
      <c r="HL179" s="2">
        <v>1</v>
      </c>
      <c r="HM179" s="2">
        <v>1</v>
      </c>
      <c r="HN179" s="2">
        <v>1</v>
      </c>
      <c r="HO179" s="91">
        <v>0</v>
      </c>
      <c r="HP179" s="2">
        <v>0</v>
      </c>
      <c r="HQ179" s="2">
        <v>1</v>
      </c>
      <c r="HR179" s="2">
        <v>1</v>
      </c>
      <c r="HS179" s="2">
        <v>1</v>
      </c>
      <c r="HT179" s="2">
        <v>1</v>
      </c>
      <c r="HU179" s="3">
        <v>1</v>
      </c>
    </row>
    <row r="180" spans="1:229">
      <c r="A180" s="2">
        <f t="shared" si="275"/>
        <v>0</v>
      </c>
      <c r="B180" s="2">
        <f t="shared" si="276"/>
        <v>0</v>
      </c>
      <c r="C180" s="2">
        <f t="shared" si="277"/>
        <v>0</v>
      </c>
      <c r="D180" s="2">
        <f t="shared" si="278"/>
        <v>0</v>
      </c>
      <c r="E180" s="2">
        <f t="shared" si="279"/>
        <v>0</v>
      </c>
      <c r="F180" s="2">
        <f t="shared" si="280"/>
        <v>0</v>
      </c>
      <c r="G180" s="2">
        <f t="shared" si="281"/>
        <v>0</v>
      </c>
      <c r="H180" s="242">
        <f t="shared" si="282"/>
        <v>0</v>
      </c>
      <c r="I180" s="242">
        <f t="shared" si="283"/>
        <v>0</v>
      </c>
      <c r="J180" s="242">
        <f t="shared" si="284"/>
        <v>0</v>
      </c>
      <c r="K180" s="242">
        <f t="shared" si="285"/>
        <v>0</v>
      </c>
      <c r="L180" s="242">
        <f t="shared" si="286"/>
        <v>0</v>
      </c>
      <c r="M180" s="242">
        <f t="shared" si="287"/>
        <v>0</v>
      </c>
      <c r="N180" s="242">
        <v>0</v>
      </c>
      <c r="BQ180" s="2">
        <v>7.6</v>
      </c>
      <c r="BR180" s="2">
        <v>7.5</v>
      </c>
      <c r="BS180" s="2">
        <v>6.5</v>
      </c>
      <c r="BT180" s="2">
        <v>6.5</v>
      </c>
      <c r="BU180" s="2">
        <v>9</v>
      </c>
      <c r="BV180" s="2">
        <v>8.5</v>
      </c>
      <c r="BW180" s="3">
        <v>8.5</v>
      </c>
      <c r="BX180" s="2">
        <v>0</v>
      </c>
      <c r="BY180" s="2">
        <v>0</v>
      </c>
      <c r="BZ180" s="2">
        <v>0</v>
      </c>
      <c r="CA180" s="2">
        <v>0</v>
      </c>
      <c r="CB180" s="2">
        <v>7.5</v>
      </c>
      <c r="CC180" s="2">
        <v>0</v>
      </c>
      <c r="CD180" s="3">
        <v>8.5</v>
      </c>
      <c r="CE180" s="2">
        <v>6.5</v>
      </c>
      <c r="CF180" s="2">
        <v>4.5</v>
      </c>
      <c r="CG180" s="2">
        <v>6.8</v>
      </c>
      <c r="CH180" s="2">
        <v>6.8</v>
      </c>
      <c r="CI180" s="2">
        <v>6.5</v>
      </c>
      <c r="CJ180" s="2">
        <v>0</v>
      </c>
      <c r="CK180" s="3">
        <v>0</v>
      </c>
      <c r="CL180" s="2">
        <v>0</v>
      </c>
      <c r="CM180" s="2">
        <v>0</v>
      </c>
      <c r="CN180" s="2">
        <v>0</v>
      </c>
      <c r="CP180" s="2">
        <v>6.5</v>
      </c>
      <c r="CQ180" s="2">
        <v>3.5</v>
      </c>
      <c r="CR180" s="3">
        <v>5</v>
      </c>
      <c r="CS180" s="2">
        <v>6.4</v>
      </c>
      <c r="CT180" s="2">
        <v>6.4</v>
      </c>
      <c r="CU180" s="2">
        <v>6.5</v>
      </c>
      <c r="CV180" s="2">
        <v>4.5</v>
      </c>
      <c r="CW180" s="2">
        <v>6.5</v>
      </c>
      <c r="CX180" s="2">
        <v>3.5</v>
      </c>
      <c r="CY180" s="3">
        <v>0</v>
      </c>
      <c r="CZ180" s="2">
        <v>0</v>
      </c>
      <c r="DA180" s="2">
        <v>0</v>
      </c>
      <c r="DB180" s="2">
        <v>2.5</v>
      </c>
      <c r="DC180" s="2">
        <v>6.5</v>
      </c>
      <c r="DD180" s="2">
        <v>6.5</v>
      </c>
      <c r="DE180" s="2">
        <v>6.5</v>
      </c>
      <c r="DF180" s="3">
        <v>6.5</v>
      </c>
      <c r="DG180" s="2">
        <v>0</v>
      </c>
      <c r="DH180" s="2">
        <v>0</v>
      </c>
      <c r="DI180" s="2">
        <v>0</v>
      </c>
      <c r="DJ180" s="2">
        <v>10</v>
      </c>
      <c r="DK180" s="2">
        <v>7</v>
      </c>
      <c r="DL180" s="2">
        <v>4</v>
      </c>
      <c r="DM180" s="3">
        <v>3.5</v>
      </c>
      <c r="DN180" s="2">
        <v>7</v>
      </c>
      <c r="DO180" s="2">
        <v>5.5</v>
      </c>
      <c r="DP180" s="2">
        <v>6.5</v>
      </c>
      <c r="DQ180" s="2">
        <v>6.5</v>
      </c>
      <c r="DR180" s="2">
        <v>4</v>
      </c>
      <c r="DS180" s="2">
        <v>2.5</v>
      </c>
      <c r="DT180" s="3">
        <v>6.9</v>
      </c>
      <c r="DU180" s="2">
        <v>3</v>
      </c>
      <c r="DV180" s="2">
        <v>0</v>
      </c>
      <c r="DW180" s="2">
        <v>7.5</v>
      </c>
      <c r="DX180" s="2">
        <v>7.8</v>
      </c>
      <c r="DY180" s="2">
        <v>7.2</v>
      </c>
      <c r="DZ180" s="2">
        <v>7.2</v>
      </c>
      <c r="EA180" s="3">
        <v>8.5</v>
      </c>
      <c r="EB180" s="2">
        <v>6.5</v>
      </c>
      <c r="EC180" s="2">
        <v>6.5</v>
      </c>
      <c r="ED180" s="2">
        <v>0</v>
      </c>
      <c r="EE180" s="2">
        <v>0</v>
      </c>
      <c r="EF180" s="2">
        <v>7.5</v>
      </c>
      <c r="EG180" s="2">
        <v>7.5</v>
      </c>
      <c r="EH180" s="3">
        <v>8.5</v>
      </c>
      <c r="EI180" s="2">
        <v>0</v>
      </c>
      <c r="EJ180" s="2">
        <v>0</v>
      </c>
      <c r="EK180" s="2">
        <v>0</v>
      </c>
      <c r="EL180" s="2">
        <v>0</v>
      </c>
      <c r="EM180" s="2">
        <v>85</v>
      </c>
      <c r="EN180" s="2">
        <v>45</v>
      </c>
      <c r="EO180" s="3">
        <v>85</v>
      </c>
      <c r="EP180" s="2">
        <v>65</v>
      </c>
      <c r="EQ180" s="2">
        <v>35</v>
      </c>
      <c r="ER180" s="2">
        <v>64</v>
      </c>
      <c r="ES180" s="2">
        <v>0</v>
      </c>
      <c r="ET180" s="2">
        <v>82</v>
      </c>
      <c r="EU180" s="2">
        <v>82</v>
      </c>
      <c r="EV180" s="3">
        <v>85</v>
      </c>
      <c r="EW180" s="2">
        <v>0</v>
      </c>
      <c r="EX180" s="2">
        <v>0</v>
      </c>
      <c r="EY180" s="2">
        <v>65</v>
      </c>
      <c r="EZ180" s="2">
        <v>65</v>
      </c>
      <c r="FA180" s="2">
        <v>79</v>
      </c>
      <c r="FB180" s="2">
        <v>79</v>
      </c>
      <c r="FC180" s="3">
        <v>85</v>
      </c>
      <c r="FD180" s="2">
        <v>0</v>
      </c>
      <c r="FE180" s="2">
        <v>0</v>
      </c>
      <c r="FF180" s="2">
        <v>0</v>
      </c>
      <c r="FG180" s="2">
        <v>0</v>
      </c>
      <c r="FH180" s="2">
        <v>0</v>
      </c>
      <c r="FI180" s="2">
        <v>85</v>
      </c>
      <c r="FJ180" s="3">
        <v>85</v>
      </c>
      <c r="FK180" s="2">
        <v>55</v>
      </c>
      <c r="FL180" s="2">
        <v>35</v>
      </c>
      <c r="FM180" s="2">
        <v>35</v>
      </c>
      <c r="FN180" s="2">
        <v>65</v>
      </c>
      <c r="FO180" s="2">
        <v>65</v>
      </c>
      <c r="FP180" s="2">
        <v>85</v>
      </c>
      <c r="FQ180" s="3">
        <v>70</v>
      </c>
      <c r="FR180" s="2">
        <v>70</v>
      </c>
      <c r="FS180" s="2">
        <v>64</v>
      </c>
      <c r="FT180" s="2">
        <v>55</v>
      </c>
      <c r="FU180" s="2">
        <v>15</v>
      </c>
      <c r="FV180" s="2">
        <v>85</v>
      </c>
      <c r="FW180" s="2">
        <v>65</v>
      </c>
      <c r="FX180" s="3">
        <v>76</v>
      </c>
      <c r="FY180" s="2">
        <v>76</v>
      </c>
      <c r="FZ180" s="2">
        <v>45</v>
      </c>
      <c r="GA180" s="2">
        <v>65</v>
      </c>
      <c r="GB180" s="2">
        <v>80</v>
      </c>
      <c r="GC180" s="2">
        <v>80</v>
      </c>
      <c r="GD180" s="2">
        <v>78</v>
      </c>
      <c r="GE180" s="3">
        <v>78</v>
      </c>
      <c r="GF180" s="2">
        <v>0</v>
      </c>
      <c r="GG180" s="2">
        <v>68</v>
      </c>
      <c r="GH180" s="2">
        <v>68</v>
      </c>
      <c r="GI180" s="2">
        <v>65</v>
      </c>
      <c r="GJ180" s="2">
        <v>65</v>
      </c>
      <c r="GK180" s="2">
        <v>88</v>
      </c>
      <c r="GL180" s="3">
        <v>88</v>
      </c>
      <c r="GM180" s="2">
        <v>40</v>
      </c>
      <c r="GN180" s="2">
        <v>45</v>
      </c>
      <c r="GO180" s="2">
        <v>90</v>
      </c>
      <c r="GP180" s="2">
        <v>82</v>
      </c>
      <c r="GQ180" s="2">
        <v>82</v>
      </c>
      <c r="GR180" s="2">
        <v>83</v>
      </c>
      <c r="GS180" s="3">
        <v>56</v>
      </c>
      <c r="GT180" s="2">
        <v>56</v>
      </c>
      <c r="GU180" s="2">
        <v>71</v>
      </c>
      <c r="GV180" s="2">
        <v>38</v>
      </c>
      <c r="GW180" s="2">
        <v>72</v>
      </c>
      <c r="GX180" s="2">
        <v>76</v>
      </c>
      <c r="GY180" s="2">
        <v>76</v>
      </c>
      <c r="GZ180" s="3">
        <v>48</v>
      </c>
      <c r="HA180" s="2">
        <v>0</v>
      </c>
      <c r="HB180" s="2">
        <v>3</v>
      </c>
      <c r="HC180" s="2">
        <v>3</v>
      </c>
      <c r="HD180" s="2">
        <v>4</v>
      </c>
      <c r="HE180" s="2">
        <v>2</v>
      </c>
      <c r="HF180" s="2">
        <v>5</v>
      </c>
      <c r="HG180" s="2">
        <v>5</v>
      </c>
      <c r="HH180" s="2">
        <v>0</v>
      </c>
      <c r="HI180" s="2">
        <v>5</v>
      </c>
      <c r="HJ180" s="2">
        <v>2</v>
      </c>
      <c r="HK180" s="2">
        <v>5</v>
      </c>
      <c r="HL180" s="2">
        <v>5</v>
      </c>
      <c r="HM180" s="2">
        <v>5</v>
      </c>
      <c r="HN180" s="2">
        <v>3</v>
      </c>
      <c r="HO180" s="91">
        <v>5</v>
      </c>
      <c r="HP180" s="2">
        <v>5</v>
      </c>
      <c r="HQ180" s="2">
        <v>1</v>
      </c>
      <c r="HR180" s="2">
        <v>5</v>
      </c>
      <c r="HS180" s="2">
        <v>5</v>
      </c>
      <c r="HT180" s="2">
        <v>5</v>
      </c>
      <c r="HU180" s="3">
        <v>2</v>
      </c>
    </row>
    <row r="181" spans="1:229">
      <c r="A181" s="2">
        <f t="shared" si="275"/>
        <v>0</v>
      </c>
      <c r="B181" s="2">
        <f t="shared" si="276"/>
        <v>0</v>
      </c>
      <c r="C181" s="2">
        <f t="shared" si="277"/>
        <v>0</v>
      </c>
      <c r="D181" s="2">
        <f t="shared" si="278"/>
        <v>0</v>
      </c>
      <c r="E181" s="2">
        <f t="shared" si="279"/>
        <v>0</v>
      </c>
      <c r="F181" s="2">
        <f t="shared" si="280"/>
        <v>0</v>
      </c>
      <c r="G181" s="2">
        <f t="shared" si="281"/>
        <v>0</v>
      </c>
      <c r="H181" s="242">
        <f t="shared" si="282"/>
        <v>0</v>
      </c>
      <c r="I181" s="242">
        <f t="shared" si="283"/>
        <v>0</v>
      </c>
      <c r="J181" s="242">
        <f t="shared" si="284"/>
        <v>0</v>
      </c>
      <c r="K181" s="242">
        <f t="shared" si="285"/>
        <v>0</v>
      </c>
      <c r="L181" s="242">
        <f t="shared" si="286"/>
        <v>0</v>
      </c>
      <c r="M181" s="242">
        <f t="shared" si="287"/>
        <v>0</v>
      </c>
      <c r="N181" s="242">
        <v>0</v>
      </c>
      <c r="BQ181" s="2">
        <v>1</v>
      </c>
      <c r="BR181" s="2">
        <v>0</v>
      </c>
      <c r="BS181" s="2">
        <v>2</v>
      </c>
      <c r="BT181" s="2">
        <v>2</v>
      </c>
      <c r="BU181" s="2">
        <v>2</v>
      </c>
      <c r="BV181" s="2">
        <v>2</v>
      </c>
      <c r="BW181" s="3">
        <v>1</v>
      </c>
      <c r="BX181" s="2">
        <v>0</v>
      </c>
      <c r="BY181" s="2">
        <v>0</v>
      </c>
      <c r="BZ181" s="2">
        <v>2</v>
      </c>
      <c r="CA181" s="2">
        <v>0</v>
      </c>
      <c r="CB181" s="2">
        <v>0</v>
      </c>
      <c r="CC181" s="2">
        <v>1</v>
      </c>
      <c r="CD181" s="3">
        <v>2</v>
      </c>
      <c r="CE181" s="2">
        <v>0</v>
      </c>
      <c r="CF181" s="2">
        <v>2</v>
      </c>
      <c r="CG181" s="2">
        <v>2</v>
      </c>
      <c r="CH181" s="2">
        <v>2</v>
      </c>
      <c r="CI181" s="2">
        <v>1</v>
      </c>
      <c r="CJ181" s="2">
        <v>0</v>
      </c>
      <c r="CK181" s="3">
        <v>0</v>
      </c>
      <c r="CL181" s="2">
        <v>0</v>
      </c>
      <c r="CM181" s="2">
        <v>0</v>
      </c>
      <c r="CN181" s="2">
        <v>2</v>
      </c>
      <c r="CO181" s="2">
        <v>2</v>
      </c>
      <c r="CP181" s="2">
        <v>2</v>
      </c>
      <c r="CQ181" s="2">
        <v>2</v>
      </c>
      <c r="CR181" s="3">
        <v>2</v>
      </c>
      <c r="CS181" s="2">
        <v>1</v>
      </c>
      <c r="CT181" s="2">
        <v>0</v>
      </c>
      <c r="CU181" s="2">
        <v>0</v>
      </c>
      <c r="CV181" s="2">
        <v>2</v>
      </c>
      <c r="CW181" s="2">
        <v>2</v>
      </c>
      <c r="CX181" s="2">
        <v>1</v>
      </c>
      <c r="CY181" s="3">
        <v>0</v>
      </c>
      <c r="CZ181" s="2">
        <v>0</v>
      </c>
      <c r="DA181" s="2">
        <v>2</v>
      </c>
      <c r="DB181" s="2">
        <v>0</v>
      </c>
      <c r="DC181" s="2">
        <v>2</v>
      </c>
      <c r="DD181" s="2">
        <v>2</v>
      </c>
      <c r="DE181" s="2">
        <v>2</v>
      </c>
      <c r="DF181" s="3">
        <v>1</v>
      </c>
      <c r="DG181" s="2">
        <v>0</v>
      </c>
      <c r="DH181" s="2">
        <v>0</v>
      </c>
      <c r="DI181" s="2">
        <v>2</v>
      </c>
      <c r="DJ181" s="2">
        <v>2</v>
      </c>
      <c r="DK181" s="2">
        <v>2</v>
      </c>
      <c r="DL181" s="2">
        <v>2</v>
      </c>
      <c r="DM181" s="3">
        <v>2</v>
      </c>
      <c r="DN181" s="2">
        <v>2</v>
      </c>
      <c r="DO181" s="2">
        <v>2</v>
      </c>
      <c r="DP181" s="2">
        <v>2</v>
      </c>
      <c r="DQ181" s="2">
        <v>2</v>
      </c>
      <c r="DR181" s="2">
        <v>2</v>
      </c>
      <c r="DS181" s="2">
        <v>2</v>
      </c>
      <c r="DT181" s="3">
        <v>2</v>
      </c>
      <c r="DU181" s="2">
        <v>1</v>
      </c>
      <c r="DV181" s="2">
        <v>0</v>
      </c>
      <c r="DW181" s="2">
        <v>2</v>
      </c>
      <c r="DX181" s="2">
        <v>2</v>
      </c>
      <c r="DY181" s="2">
        <v>2</v>
      </c>
      <c r="DZ181" s="2">
        <v>2</v>
      </c>
      <c r="EA181" s="3">
        <v>2</v>
      </c>
      <c r="EB181" s="2">
        <v>3</v>
      </c>
      <c r="EC181" s="2">
        <v>1</v>
      </c>
      <c r="ED181" s="2">
        <v>0</v>
      </c>
      <c r="EE181" s="2">
        <v>3</v>
      </c>
      <c r="EF181" s="2">
        <v>3</v>
      </c>
      <c r="EG181" s="2">
        <v>3</v>
      </c>
      <c r="EH181" s="3">
        <v>1</v>
      </c>
      <c r="EI181" s="2">
        <v>0</v>
      </c>
      <c r="EJ181" s="2">
        <v>0</v>
      </c>
      <c r="EK181" s="2">
        <v>3</v>
      </c>
      <c r="EL181" s="2">
        <v>3</v>
      </c>
      <c r="EM181" s="2">
        <v>3</v>
      </c>
      <c r="EN181" s="2">
        <v>3</v>
      </c>
      <c r="EO181" s="3">
        <v>1</v>
      </c>
      <c r="EP181" s="2">
        <v>0</v>
      </c>
      <c r="EQ181" s="2">
        <v>3</v>
      </c>
      <c r="ER181" s="2">
        <v>3</v>
      </c>
      <c r="ES181" s="2">
        <v>3</v>
      </c>
      <c r="ET181" s="2">
        <v>3</v>
      </c>
      <c r="EU181" s="2">
        <v>3</v>
      </c>
      <c r="EV181" s="3">
        <v>1</v>
      </c>
      <c r="EW181" s="2">
        <v>0</v>
      </c>
      <c r="EX181" s="2">
        <v>0</v>
      </c>
      <c r="EY181" s="2">
        <v>3</v>
      </c>
      <c r="EZ181" s="2">
        <v>3</v>
      </c>
      <c r="FA181" s="2">
        <v>3</v>
      </c>
      <c r="FB181" s="2">
        <v>3</v>
      </c>
      <c r="FC181" s="3">
        <v>1</v>
      </c>
      <c r="FD181" s="2">
        <v>0</v>
      </c>
      <c r="FE181" s="2">
        <v>0</v>
      </c>
      <c r="FF181" s="2">
        <v>0</v>
      </c>
      <c r="FG181" s="2">
        <v>0</v>
      </c>
      <c r="FH181" s="2">
        <v>0</v>
      </c>
      <c r="FI181" s="2">
        <v>3</v>
      </c>
      <c r="FJ181" s="3">
        <v>3</v>
      </c>
      <c r="FK181" s="2">
        <v>3</v>
      </c>
      <c r="FL181" s="2">
        <v>3</v>
      </c>
      <c r="FM181" s="2">
        <v>3</v>
      </c>
      <c r="FN181" s="2">
        <v>3</v>
      </c>
      <c r="FO181" s="2">
        <v>3</v>
      </c>
      <c r="FP181" s="2">
        <v>3</v>
      </c>
      <c r="FQ181" s="3">
        <v>3</v>
      </c>
      <c r="FR181" s="2">
        <v>3</v>
      </c>
      <c r="FS181" s="2">
        <v>3</v>
      </c>
      <c r="FT181" s="2">
        <v>3</v>
      </c>
      <c r="FU181" s="2">
        <v>3</v>
      </c>
      <c r="FV181" s="2">
        <v>3</v>
      </c>
      <c r="FW181" s="2">
        <v>3</v>
      </c>
      <c r="FX181" s="3">
        <v>3</v>
      </c>
      <c r="FY181" s="2">
        <v>3</v>
      </c>
      <c r="FZ181" s="2">
        <v>3</v>
      </c>
      <c r="GA181" s="2">
        <v>3</v>
      </c>
      <c r="GB181" s="2">
        <v>3</v>
      </c>
      <c r="GC181" s="2">
        <v>3</v>
      </c>
      <c r="GD181" s="2">
        <v>3</v>
      </c>
      <c r="GE181" s="3">
        <v>3</v>
      </c>
      <c r="GF181" s="2">
        <v>3</v>
      </c>
      <c r="GG181" s="2">
        <v>3</v>
      </c>
      <c r="GH181" s="2">
        <v>3</v>
      </c>
      <c r="GI181" s="2">
        <v>3</v>
      </c>
      <c r="GJ181" s="2">
        <v>3</v>
      </c>
      <c r="GK181" s="2">
        <v>3</v>
      </c>
      <c r="GL181" s="3">
        <v>3</v>
      </c>
      <c r="GM181" s="2">
        <v>3</v>
      </c>
      <c r="GN181" s="2">
        <v>3</v>
      </c>
      <c r="GO181" s="2">
        <v>3</v>
      </c>
      <c r="GP181" s="2">
        <v>3</v>
      </c>
      <c r="GQ181" s="2">
        <v>3</v>
      </c>
      <c r="GR181" s="2">
        <v>3</v>
      </c>
      <c r="GS181" s="3">
        <v>3</v>
      </c>
      <c r="GT181" s="2">
        <v>1</v>
      </c>
      <c r="GU181" s="2">
        <v>1</v>
      </c>
      <c r="GV181" s="2">
        <v>1</v>
      </c>
      <c r="GW181" s="2">
        <v>1</v>
      </c>
      <c r="GX181" s="2">
        <v>1</v>
      </c>
      <c r="GY181" s="2">
        <v>1</v>
      </c>
      <c r="GZ181" s="3">
        <v>1</v>
      </c>
      <c r="HA181" s="2">
        <v>1</v>
      </c>
      <c r="HB181" s="2">
        <v>1</v>
      </c>
      <c r="HC181" s="2">
        <v>1</v>
      </c>
      <c r="HD181" s="2">
        <v>1</v>
      </c>
      <c r="HE181" s="2">
        <v>1</v>
      </c>
      <c r="HF181" s="2">
        <v>1</v>
      </c>
      <c r="HG181" s="2">
        <v>1</v>
      </c>
      <c r="HH181" s="2">
        <v>1</v>
      </c>
      <c r="HI181" s="2">
        <v>1</v>
      </c>
      <c r="HJ181" s="2">
        <v>1</v>
      </c>
      <c r="HK181" s="2">
        <v>1</v>
      </c>
      <c r="HL181" s="2">
        <v>1</v>
      </c>
      <c r="HM181" s="2">
        <v>1</v>
      </c>
      <c r="HN181" s="2">
        <v>1</v>
      </c>
      <c r="HO181" s="91">
        <v>1</v>
      </c>
      <c r="HP181" s="2">
        <v>1</v>
      </c>
      <c r="HQ181" s="2">
        <v>1</v>
      </c>
      <c r="HR181" s="2">
        <v>1</v>
      </c>
      <c r="HS181" s="2">
        <v>1</v>
      </c>
      <c r="HT181" s="2">
        <v>1</v>
      </c>
      <c r="HU181" s="3">
        <v>1</v>
      </c>
    </row>
    <row r="182" spans="1:229">
      <c r="H182" s="286"/>
      <c r="I182" s="286"/>
      <c r="J182" s="286"/>
      <c r="K182" s="286"/>
      <c r="L182" s="286"/>
      <c r="M182" s="286"/>
    </row>
    <row r="183" spans="1:229">
      <c r="H183" s="286"/>
      <c r="I183" s="286"/>
      <c r="J183" s="286"/>
      <c r="K183" s="286"/>
      <c r="L183" s="286"/>
      <c r="M183" s="286"/>
    </row>
    <row r="184" spans="1:229">
      <c r="H184" s="286"/>
      <c r="I184" s="286"/>
      <c r="J184" s="286"/>
      <c r="K184" s="286"/>
      <c r="L184" s="286"/>
      <c r="M184" s="286"/>
      <c r="O184" s="287" t="s">
        <v>8180</v>
      </c>
    </row>
    <row r="185" spans="1:229">
      <c r="N185" s="242">
        <v>0</v>
      </c>
      <c r="O185" s="100" t="s">
        <v>8003</v>
      </c>
      <c r="P185" s="179">
        <f t="shared" ref="P185:P187" si="288">(SUM(T185:Z185))*N185</f>
        <v>0</v>
      </c>
      <c r="R185" s="4">
        <v>0</v>
      </c>
    </row>
    <row r="186" spans="1:229">
      <c r="N186" s="242">
        <v>0</v>
      </c>
      <c r="O186" s="100" t="s">
        <v>8005</v>
      </c>
      <c r="P186" s="179">
        <f t="shared" si="288"/>
        <v>0</v>
      </c>
      <c r="R186" s="4">
        <v>0</v>
      </c>
    </row>
    <row r="187" spans="1:229">
      <c r="N187" s="242">
        <v>0</v>
      </c>
      <c r="O187" s="100" t="s">
        <v>8006</v>
      </c>
      <c r="P187" s="179">
        <f t="shared" si="288"/>
        <v>0</v>
      </c>
      <c r="R187" s="4">
        <v>0</v>
      </c>
    </row>
    <row r="188" spans="1:229">
      <c r="A188" s="2">
        <f>T188*N188</f>
        <v>0</v>
      </c>
      <c r="B188" s="2">
        <f>U188*N188</f>
        <v>0</v>
      </c>
      <c r="C188" s="2">
        <f>V188*N188</f>
        <v>0</v>
      </c>
      <c r="D188" s="2">
        <f>W188*N188</f>
        <v>0</v>
      </c>
      <c r="E188" s="2">
        <f>X188*N188</f>
        <v>0</v>
      </c>
      <c r="F188" s="2">
        <f>Y188*N188</f>
        <v>0</v>
      </c>
      <c r="G188" s="2">
        <f>Z188*N188</f>
        <v>0</v>
      </c>
      <c r="H188" s="242">
        <f>N188</f>
        <v>0</v>
      </c>
      <c r="I188" s="242">
        <f>N188</f>
        <v>0</v>
      </c>
      <c r="J188" s="242">
        <f>N188</f>
        <v>0</v>
      </c>
      <c r="K188" s="242">
        <f>N188</f>
        <v>0</v>
      </c>
      <c r="L188" s="242">
        <f>N188</f>
        <v>0</v>
      </c>
      <c r="M188" s="242">
        <f>N188</f>
        <v>0</v>
      </c>
      <c r="N188" s="242">
        <v>0</v>
      </c>
      <c r="O188" s="100" t="s">
        <v>8181</v>
      </c>
      <c r="P188" s="179">
        <f>(SUM(T188:Z188))*N188</f>
        <v>0</v>
      </c>
      <c r="R188" s="4">
        <v>0</v>
      </c>
      <c r="X188" s="2">
        <v>0</v>
      </c>
      <c r="AE188" s="2">
        <v>0</v>
      </c>
      <c r="AL188" s="2">
        <v>0</v>
      </c>
      <c r="AS188" s="2">
        <v>0</v>
      </c>
      <c r="AZ188" s="2">
        <v>0</v>
      </c>
      <c r="BG188" s="2">
        <v>0</v>
      </c>
      <c r="BN188" s="2">
        <v>0</v>
      </c>
      <c r="BQ188" s="2">
        <v>0</v>
      </c>
      <c r="BR188" s="2">
        <v>0</v>
      </c>
      <c r="BS188" s="2">
        <v>0</v>
      </c>
      <c r="BT188" s="2">
        <v>0</v>
      </c>
      <c r="BU188" s="2">
        <v>0</v>
      </c>
      <c r="BV188" s="2">
        <v>0</v>
      </c>
      <c r="BW188" s="3">
        <v>0</v>
      </c>
      <c r="BX188" s="2">
        <v>0</v>
      </c>
      <c r="BY188" s="2">
        <v>0</v>
      </c>
      <c r="BZ188" s="2">
        <v>0</v>
      </c>
      <c r="CA188" s="2">
        <v>0</v>
      </c>
      <c r="CB188" s="2">
        <v>0</v>
      </c>
      <c r="CC188" s="2">
        <v>0</v>
      </c>
      <c r="CD188" s="3">
        <v>0</v>
      </c>
      <c r="CE188" s="2">
        <v>0</v>
      </c>
      <c r="CF188" s="2">
        <v>0</v>
      </c>
      <c r="CG188" s="2">
        <v>0</v>
      </c>
      <c r="CH188" s="2">
        <v>1</v>
      </c>
      <c r="CI188" s="2">
        <v>2</v>
      </c>
      <c r="CJ188" s="2">
        <v>0</v>
      </c>
      <c r="CK188" s="3">
        <v>0</v>
      </c>
      <c r="CL188" s="2">
        <v>0</v>
      </c>
      <c r="CM188" s="2">
        <v>0</v>
      </c>
      <c r="CN188" s="2">
        <v>0</v>
      </c>
      <c r="CO188" s="2">
        <v>1</v>
      </c>
      <c r="CP188" s="2">
        <v>1</v>
      </c>
      <c r="CQ188" s="2">
        <v>1</v>
      </c>
      <c r="CR188" s="3">
        <v>2</v>
      </c>
      <c r="CS188" s="2">
        <v>1</v>
      </c>
      <c r="CT188" s="2">
        <v>0</v>
      </c>
      <c r="CU188" s="2">
        <v>0</v>
      </c>
      <c r="CV188" s="2">
        <v>0</v>
      </c>
      <c r="CW188" s="2">
        <v>0</v>
      </c>
      <c r="CX188" s="2">
        <v>2</v>
      </c>
      <c r="CY188" s="3">
        <v>0</v>
      </c>
      <c r="CZ188" s="2">
        <v>0</v>
      </c>
      <c r="DA188" s="2">
        <v>0</v>
      </c>
      <c r="DB188" s="2">
        <v>0</v>
      </c>
      <c r="DC188" s="2">
        <v>0</v>
      </c>
      <c r="DD188" s="2">
        <v>0</v>
      </c>
      <c r="DE188" s="2">
        <v>0</v>
      </c>
      <c r="DF188" s="3">
        <v>0</v>
      </c>
      <c r="DG188" s="2">
        <v>0</v>
      </c>
      <c r="DH188" s="2">
        <v>0</v>
      </c>
      <c r="DI188" s="2">
        <v>0</v>
      </c>
      <c r="DJ188" s="2">
        <v>0</v>
      </c>
      <c r="DK188" s="2">
        <v>0</v>
      </c>
      <c r="DL188" s="2">
        <v>0</v>
      </c>
      <c r="DM188" s="3">
        <v>1</v>
      </c>
      <c r="DN188" s="2">
        <v>2</v>
      </c>
      <c r="DO188" s="2">
        <v>0</v>
      </c>
      <c r="DP188" s="2">
        <v>3</v>
      </c>
      <c r="DQ188" s="2">
        <v>0</v>
      </c>
      <c r="DR188" s="2">
        <v>0</v>
      </c>
      <c r="DS188" s="2">
        <v>3</v>
      </c>
      <c r="DT188" s="3">
        <v>2</v>
      </c>
      <c r="DU188" s="2">
        <v>1</v>
      </c>
      <c r="DV188" s="2">
        <v>0</v>
      </c>
      <c r="DW188" s="2">
        <v>0</v>
      </c>
      <c r="DX188" s="2">
        <v>1</v>
      </c>
      <c r="DY188" s="2">
        <v>4</v>
      </c>
      <c r="DZ188" s="2">
        <v>0</v>
      </c>
      <c r="EA188" s="3">
        <v>0</v>
      </c>
      <c r="EB188" s="2">
        <v>0</v>
      </c>
      <c r="EC188" s="2">
        <v>1</v>
      </c>
      <c r="ED188" s="2">
        <v>0</v>
      </c>
      <c r="EE188" s="2">
        <v>0</v>
      </c>
      <c r="EF188" s="2">
        <v>0</v>
      </c>
      <c r="EG188" s="2">
        <v>2</v>
      </c>
      <c r="EH188" s="3">
        <v>2</v>
      </c>
      <c r="EI188" s="2">
        <v>0</v>
      </c>
      <c r="EJ188" s="2">
        <v>0</v>
      </c>
      <c r="EK188" s="2">
        <v>0</v>
      </c>
      <c r="EL188" s="2">
        <v>0</v>
      </c>
      <c r="EM188" s="2">
        <v>1</v>
      </c>
      <c r="EN188" s="2">
        <v>1</v>
      </c>
      <c r="EO188" s="3">
        <v>1</v>
      </c>
      <c r="EP188" s="2">
        <v>0</v>
      </c>
      <c r="EQ188" s="2">
        <v>0</v>
      </c>
      <c r="ER188" s="2">
        <v>0</v>
      </c>
      <c r="ES188" s="2">
        <v>0</v>
      </c>
      <c r="ET188" s="2">
        <v>0</v>
      </c>
      <c r="EU188" s="2">
        <v>1</v>
      </c>
      <c r="EV188" s="3">
        <v>0</v>
      </c>
      <c r="EW188" s="2">
        <v>0</v>
      </c>
      <c r="EX188" s="2">
        <v>0</v>
      </c>
      <c r="EY188" s="2">
        <v>0</v>
      </c>
      <c r="EZ188" s="2">
        <v>1</v>
      </c>
      <c r="FA188" s="2">
        <v>1</v>
      </c>
      <c r="FB188" s="2">
        <v>1</v>
      </c>
      <c r="FC188" s="3">
        <v>0</v>
      </c>
      <c r="FD188" s="2">
        <v>0</v>
      </c>
      <c r="FE188" s="2">
        <v>0</v>
      </c>
      <c r="FF188" s="2">
        <v>0</v>
      </c>
      <c r="FG188" s="2">
        <v>0</v>
      </c>
      <c r="FH188" s="2">
        <v>0</v>
      </c>
      <c r="FI188" s="2">
        <v>1</v>
      </c>
      <c r="FJ188" s="3">
        <v>1</v>
      </c>
      <c r="FK188" s="2">
        <v>0</v>
      </c>
      <c r="FL188" s="2">
        <v>0</v>
      </c>
      <c r="FM188" s="2">
        <v>1</v>
      </c>
      <c r="FN188" s="2">
        <v>1</v>
      </c>
      <c r="FO188" s="2">
        <v>1</v>
      </c>
      <c r="FP188" s="2">
        <v>2</v>
      </c>
      <c r="FQ188" s="3">
        <v>1</v>
      </c>
      <c r="FR188" s="2">
        <v>0</v>
      </c>
      <c r="FS188" s="2">
        <v>0</v>
      </c>
      <c r="FT188" s="2">
        <v>0</v>
      </c>
      <c r="FU188" s="2">
        <v>0</v>
      </c>
      <c r="FV188" s="2">
        <v>0</v>
      </c>
      <c r="FW188" s="2">
        <v>0</v>
      </c>
      <c r="FX188" s="3">
        <v>0</v>
      </c>
      <c r="FY188" s="2">
        <v>0</v>
      </c>
      <c r="FZ188" s="2">
        <v>1</v>
      </c>
      <c r="GA188" s="2">
        <v>1</v>
      </c>
      <c r="GB188" s="2">
        <v>1</v>
      </c>
      <c r="GC188" s="2">
        <v>1</v>
      </c>
      <c r="GD188" s="2">
        <v>1</v>
      </c>
      <c r="GE188" s="3">
        <v>1</v>
      </c>
      <c r="GF188" s="2">
        <v>1</v>
      </c>
      <c r="GG188" s="2">
        <v>1</v>
      </c>
      <c r="GH188" s="2">
        <v>1</v>
      </c>
      <c r="GI188" s="2">
        <v>1</v>
      </c>
      <c r="GJ188" s="2">
        <v>1</v>
      </c>
      <c r="GK188" s="2">
        <v>1</v>
      </c>
      <c r="GL188" s="3">
        <v>0</v>
      </c>
      <c r="GM188" s="2">
        <v>0</v>
      </c>
      <c r="GN188" s="2">
        <v>0</v>
      </c>
      <c r="GO188" s="2">
        <v>0</v>
      </c>
      <c r="GP188" s="2">
        <v>0</v>
      </c>
      <c r="GQ188" s="2">
        <v>0</v>
      </c>
      <c r="GR188" s="2">
        <v>0</v>
      </c>
      <c r="GS188" s="3">
        <v>0</v>
      </c>
      <c r="GT188" s="2">
        <v>0</v>
      </c>
      <c r="GU188" s="2">
        <v>0</v>
      </c>
      <c r="GV188" s="2">
        <v>0</v>
      </c>
      <c r="GW188" s="2">
        <v>0</v>
      </c>
      <c r="GX188" s="2">
        <v>0</v>
      </c>
      <c r="GY188" s="2">
        <v>0</v>
      </c>
      <c r="GZ188" s="3">
        <v>0</v>
      </c>
      <c r="HA188" s="2">
        <v>0</v>
      </c>
      <c r="HB188" s="2">
        <v>0</v>
      </c>
      <c r="HC188" s="2">
        <v>0</v>
      </c>
      <c r="HD188" s="2">
        <v>0</v>
      </c>
      <c r="HE188" s="2">
        <v>0</v>
      </c>
      <c r="HF188" s="2">
        <v>0</v>
      </c>
      <c r="HG188" s="2">
        <v>0</v>
      </c>
      <c r="HH188" s="2">
        <v>0</v>
      </c>
      <c r="HI188" s="2">
        <v>0</v>
      </c>
      <c r="HJ188" s="2">
        <v>0</v>
      </c>
      <c r="HK188" s="2">
        <v>0</v>
      </c>
      <c r="HL188" s="2">
        <v>0</v>
      </c>
      <c r="HM188" s="2">
        <v>0</v>
      </c>
      <c r="HN188" s="2">
        <v>0</v>
      </c>
      <c r="HO188" s="91">
        <v>0</v>
      </c>
      <c r="HP188" s="2">
        <v>0</v>
      </c>
      <c r="HQ188" s="2">
        <v>0</v>
      </c>
      <c r="HR188" s="2">
        <v>0</v>
      </c>
      <c r="HS188" s="2">
        <v>0</v>
      </c>
      <c r="HT188" s="2">
        <v>0</v>
      </c>
      <c r="HU188" s="3">
        <v>0</v>
      </c>
    </row>
    <row r="191" spans="1:229">
      <c r="O191" s="317" t="s">
        <v>8195</v>
      </c>
    </row>
    <row r="192" spans="1:229">
      <c r="O192" s="317" t="s">
        <v>9153</v>
      </c>
    </row>
    <row r="193" spans="1:229">
      <c r="O193" s="225" t="s">
        <v>7769</v>
      </c>
    </row>
    <row r="194" spans="1:229">
      <c r="O194" s="225" t="s">
        <v>7773</v>
      </c>
    </row>
    <row r="195" spans="1:229">
      <c r="O195" s="166" t="s">
        <v>2305</v>
      </c>
    </row>
    <row r="196" spans="1:229" s="179" customFormat="1">
      <c r="A196" s="235"/>
      <c r="B196" s="235"/>
      <c r="C196" s="235"/>
      <c r="D196" s="235"/>
      <c r="E196" s="235"/>
      <c r="F196" s="235"/>
      <c r="G196" s="235"/>
      <c r="H196" s="235"/>
      <c r="I196" s="235"/>
      <c r="J196" s="235"/>
      <c r="K196" s="235"/>
      <c r="L196" s="235"/>
      <c r="M196" s="235"/>
      <c r="N196" s="242"/>
      <c r="O196" s="166" t="s">
        <v>3874</v>
      </c>
      <c r="Q196" s="4"/>
      <c r="R196" s="4"/>
      <c r="T196" s="2"/>
      <c r="U196" s="2"/>
      <c r="V196" s="2"/>
      <c r="W196" s="2"/>
      <c r="X196" s="2"/>
      <c r="Y196" s="2"/>
      <c r="Z196" s="3"/>
      <c r="AA196" s="2"/>
      <c r="AB196" s="2"/>
      <c r="AC196" s="2"/>
      <c r="AD196" s="2"/>
      <c r="AE196" s="2"/>
      <c r="AF196" s="2"/>
      <c r="AG196" s="3"/>
      <c r="AH196" s="2"/>
      <c r="AI196" s="2"/>
      <c r="AJ196" s="2"/>
      <c r="AK196" s="2"/>
      <c r="AL196" s="2"/>
      <c r="AM196" s="2"/>
      <c r="AN196" s="3"/>
      <c r="AO196" s="2"/>
      <c r="AP196" s="2"/>
      <c r="AQ196" s="2"/>
      <c r="AR196" s="2"/>
      <c r="AS196" s="2"/>
      <c r="AT196" s="2"/>
      <c r="AU196" s="3"/>
      <c r="AV196" s="2"/>
      <c r="AW196" s="2"/>
      <c r="AX196" s="2"/>
      <c r="AY196" s="2"/>
      <c r="AZ196" s="2"/>
      <c r="BA196" s="2"/>
      <c r="BB196" s="3"/>
      <c r="BC196" s="2"/>
      <c r="BD196" s="2"/>
      <c r="BE196" s="2"/>
      <c r="BF196" s="2"/>
      <c r="BG196" s="2"/>
      <c r="BH196" s="2"/>
      <c r="BI196" s="3"/>
      <c r="BJ196" s="2"/>
      <c r="BK196" s="2"/>
      <c r="BL196" s="2"/>
      <c r="BM196" s="2"/>
      <c r="BN196" s="2"/>
      <c r="BO196" s="2"/>
      <c r="BP196" s="3"/>
      <c r="BQ196" s="2"/>
      <c r="BR196" s="2"/>
      <c r="BS196" s="2"/>
      <c r="BT196" s="2"/>
      <c r="BU196" s="2"/>
      <c r="BV196" s="2"/>
      <c r="BW196" s="3"/>
      <c r="BX196" s="2"/>
      <c r="BY196" s="2"/>
      <c r="BZ196" s="2"/>
      <c r="CA196" s="2"/>
      <c r="CB196" s="2"/>
      <c r="CC196" s="2"/>
      <c r="CD196" s="3"/>
      <c r="CE196" s="2"/>
      <c r="CF196" s="2"/>
      <c r="CG196" s="2"/>
      <c r="CH196" s="2"/>
      <c r="CI196" s="2"/>
      <c r="CJ196" s="2"/>
      <c r="CK196" s="3"/>
      <c r="CL196" s="2"/>
      <c r="CM196" s="2"/>
      <c r="CN196" s="2"/>
      <c r="CO196" s="2"/>
      <c r="CP196" s="2"/>
      <c r="CQ196" s="2"/>
      <c r="CR196" s="3"/>
      <c r="CS196" s="2"/>
      <c r="CT196" s="2"/>
      <c r="CU196" s="2"/>
      <c r="CV196" s="2"/>
      <c r="CW196" s="2"/>
      <c r="CX196" s="2"/>
      <c r="CY196" s="3"/>
      <c r="CZ196" s="2"/>
      <c r="DA196" s="2"/>
      <c r="DB196" s="2"/>
      <c r="DC196" s="2"/>
      <c r="DD196" s="2"/>
      <c r="DE196" s="2"/>
      <c r="DF196" s="3"/>
      <c r="DG196" s="2"/>
      <c r="DH196" s="2"/>
      <c r="DI196" s="2"/>
      <c r="DJ196" s="2"/>
      <c r="DK196" s="2"/>
      <c r="DL196" s="2"/>
      <c r="DM196" s="3"/>
      <c r="DN196" s="2"/>
      <c r="DO196" s="2"/>
      <c r="DP196" s="2"/>
      <c r="DQ196" s="2"/>
      <c r="DR196" s="2"/>
      <c r="DS196" s="2"/>
      <c r="DT196" s="3"/>
      <c r="DU196" s="2"/>
      <c r="DV196" s="2"/>
      <c r="DW196" s="2"/>
      <c r="DX196" s="2"/>
      <c r="DY196" s="2"/>
      <c r="DZ196" s="2"/>
      <c r="EA196" s="3"/>
      <c r="EB196" s="2"/>
      <c r="EC196" s="2"/>
      <c r="ED196" s="2"/>
      <c r="EE196" s="2"/>
      <c r="EF196" s="2"/>
      <c r="EG196" s="2"/>
      <c r="EH196" s="3"/>
      <c r="EI196" s="2"/>
      <c r="EJ196" s="2"/>
      <c r="EK196" s="2"/>
      <c r="EL196" s="2"/>
      <c r="EM196" s="2"/>
      <c r="EN196" s="2"/>
      <c r="EO196" s="3"/>
      <c r="EP196" s="2"/>
      <c r="EQ196" s="2"/>
      <c r="ER196" s="2"/>
      <c r="ES196" s="2"/>
      <c r="ET196" s="2"/>
      <c r="EU196" s="2"/>
      <c r="EV196" s="3"/>
      <c r="EW196" s="2"/>
      <c r="EX196" s="2"/>
      <c r="EY196" s="2"/>
      <c r="EZ196" s="2"/>
      <c r="FA196" s="2"/>
      <c r="FB196" s="2"/>
      <c r="FC196" s="3"/>
      <c r="FD196" s="2"/>
      <c r="FE196" s="2"/>
      <c r="FF196" s="2"/>
      <c r="FG196" s="2"/>
      <c r="FH196" s="2"/>
      <c r="FI196" s="2"/>
      <c r="FJ196" s="3"/>
      <c r="FK196" s="2"/>
      <c r="FL196" s="2"/>
      <c r="FM196" s="2"/>
      <c r="FN196" s="2"/>
      <c r="FO196" s="2"/>
      <c r="FP196" s="2"/>
      <c r="FQ196" s="3"/>
      <c r="FR196" s="2"/>
      <c r="FS196" s="2"/>
      <c r="FT196" s="2"/>
      <c r="FU196" s="2"/>
      <c r="FV196" s="2"/>
      <c r="FW196" s="2"/>
      <c r="FX196" s="3"/>
      <c r="FY196" s="2"/>
      <c r="FZ196" s="2"/>
      <c r="GA196" s="2"/>
      <c r="GB196" s="2"/>
      <c r="GC196" s="2"/>
      <c r="GD196" s="2"/>
      <c r="GE196" s="3"/>
      <c r="GF196" s="2"/>
      <c r="GG196" s="2"/>
      <c r="GH196" s="2"/>
      <c r="GI196" s="2"/>
      <c r="GJ196" s="2"/>
      <c r="GK196" s="2"/>
      <c r="GL196" s="3"/>
      <c r="GM196" s="2"/>
      <c r="GN196" s="2"/>
      <c r="GO196" s="2"/>
      <c r="GP196" s="2"/>
      <c r="GQ196" s="2"/>
      <c r="GR196" s="2"/>
      <c r="GS196" s="3"/>
      <c r="GT196" s="2"/>
      <c r="GU196" s="2"/>
      <c r="GV196" s="2"/>
      <c r="GW196" s="2"/>
      <c r="GX196" s="2"/>
      <c r="GY196" s="2"/>
      <c r="GZ196" s="3"/>
      <c r="HA196" s="2"/>
      <c r="HB196" s="2"/>
      <c r="HC196" s="2"/>
      <c r="HD196" s="2"/>
      <c r="HE196" s="2"/>
      <c r="HF196" s="2"/>
      <c r="HG196" s="2"/>
      <c r="HH196" s="2"/>
      <c r="HI196" s="2"/>
      <c r="HJ196" s="2"/>
      <c r="HK196" s="2"/>
      <c r="HL196" s="2"/>
      <c r="HM196" s="2"/>
      <c r="HN196" s="2"/>
      <c r="HO196" s="91"/>
      <c r="HP196" s="2"/>
      <c r="HQ196" s="2"/>
      <c r="HR196" s="2"/>
      <c r="HS196" s="2"/>
      <c r="HT196" s="2"/>
      <c r="HU196" s="3"/>
    </row>
    <row r="197" spans="1:229" s="179" customFormat="1">
      <c r="A197" s="235"/>
      <c r="B197" s="235"/>
      <c r="C197" s="235"/>
      <c r="D197" s="235"/>
      <c r="E197" s="235"/>
      <c r="F197" s="235"/>
      <c r="G197" s="235"/>
      <c r="H197" s="235"/>
      <c r="I197" s="235"/>
      <c r="J197" s="235"/>
      <c r="K197" s="235"/>
      <c r="L197" s="235"/>
      <c r="M197" s="235"/>
      <c r="N197" s="242"/>
      <c r="O197" s="100" t="s">
        <v>8017</v>
      </c>
      <c r="Q197" s="4"/>
      <c r="R197" s="4"/>
      <c r="T197" s="2"/>
      <c r="U197" s="2"/>
      <c r="V197" s="2"/>
      <c r="W197" s="2"/>
      <c r="X197" s="2"/>
      <c r="Y197" s="2"/>
      <c r="Z197" s="3"/>
      <c r="AA197" s="2"/>
      <c r="AB197" s="2"/>
      <c r="AC197" s="2"/>
      <c r="AD197" s="2"/>
      <c r="AE197" s="2"/>
      <c r="AF197" s="2"/>
      <c r="AG197" s="3"/>
      <c r="AH197" s="2"/>
      <c r="AI197" s="2"/>
      <c r="AJ197" s="2"/>
      <c r="AK197" s="2"/>
      <c r="AL197" s="2"/>
      <c r="AM197" s="2"/>
      <c r="AN197" s="3"/>
      <c r="AO197" s="2"/>
      <c r="AP197" s="2"/>
      <c r="AQ197" s="2"/>
      <c r="AR197" s="2"/>
      <c r="AS197" s="2"/>
      <c r="AT197" s="2"/>
      <c r="AU197" s="3"/>
      <c r="AV197" s="2"/>
      <c r="AW197" s="2"/>
      <c r="AX197" s="2"/>
      <c r="AY197" s="2"/>
      <c r="AZ197" s="2"/>
      <c r="BA197" s="2"/>
      <c r="BB197" s="3"/>
      <c r="BC197" s="2"/>
      <c r="BD197" s="2"/>
      <c r="BE197" s="2"/>
      <c r="BF197" s="2"/>
      <c r="BG197" s="2"/>
      <c r="BH197" s="2"/>
      <c r="BI197" s="3"/>
      <c r="BJ197" s="2"/>
      <c r="BK197" s="2"/>
      <c r="BL197" s="2"/>
      <c r="BM197" s="2"/>
      <c r="BN197" s="2"/>
      <c r="BO197" s="2"/>
      <c r="BP197" s="3"/>
      <c r="BQ197" s="2"/>
      <c r="BR197" s="2"/>
      <c r="BS197" s="2"/>
      <c r="BT197" s="2"/>
      <c r="BU197" s="2"/>
      <c r="BV197" s="2"/>
      <c r="BW197" s="3"/>
      <c r="BX197" s="2"/>
      <c r="BY197" s="2"/>
      <c r="BZ197" s="2"/>
      <c r="CA197" s="2"/>
      <c r="CB197" s="2"/>
      <c r="CC197" s="2"/>
      <c r="CD197" s="3"/>
      <c r="CE197" s="2"/>
      <c r="CF197" s="2"/>
      <c r="CG197" s="2"/>
      <c r="CH197" s="2"/>
      <c r="CI197" s="2"/>
      <c r="CJ197" s="2"/>
      <c r="CK197" s="3"/>
      <c r="CL197" s="2"/>
      <c r="CM197" s="2"/>
      <c r="CN197" s="2"/>
      <c r="CO197" s="2"/>
      <c r="CP197" s="2"/>
      <c r="CQ197" s="2"/>
      <c r="CR197" s="3"/>
      <c r="CS197" s="2"/>
      <c r="CT197" s="2"/>
      <c r="CU197" s="2"/>
      <c r="CV197" s="2"/>
      <c r="CW197" s="2"/>
      <c r="CX197" s="2"/>
      <c r="CY197" s="3"/>
      <c r="CZ197" s="2"/>
      <c r="DA197" s="2"/>
      <c r="DB197" s="2"/>
      <c r="DC197" s="2"/>
      <c r="DD197" s="2"/>
      <c r="DE197" s="2"/>
      <c r="DF197" s="3"/>
      <c r="DG197" s="2"/>
      <c r="DH197" s="2"/>
      <c r="DI197" s="2"/>
      <c r="DJ197" s="2"/>
      <c r="DK197" s="2"/>
      <c r="DL197" s="2"/>
      <c r="DM197" s="3"/>
      <c r="DN197" s="2"/>
      <c r="DO197" s="2"/>
      <c r="DP197" s="2"/>
      <c r="DQ197" s="2"/>
      <c r="DR197" s="2"/>
      <c r="DS197" s="2"/>
      <c r="DT197" s="3"/>
      <c r="DU197" s="2"/>
      <c r="DV197" s="2"/>
      <c r="DW197" s="2"/>
      <c r="DX197" s="2"/>
      <c r="DY197" s="2"/>
      <c r="DZ197" s="2"/>
      <c r="EA197" s="3"/>
      <c r="EB197" s="2"/>
      <c r="EC197" s="2"/>
      <c r="ED197" s="2"/>
      <c r="EE197" s="2"/>
      <c r="EF197" s="2"/>
      <c r="EG197" s="2"/>
      <c r="EH197" s="3"/>
      <c r="EI197" s="2"/>
      <c r="EJ197" s="2"/>
      <c r="EK197" s="2"/>
      <c r="EL197" s="2"/>
      <c r="EM197" s="2"/>
      <c r="EN197" s="2"/>
      <c r="EO197" s="3"/>
      <c r="EP197" s="2"/>
      <c r="EQ197" s="2"/>
      <c r="ER197" s="2"/>
      <c r="ES197" s="2"/>
      <c r="ET197" s="2"/>
      <c r="EU197" s="2"/>
      <c r="EV197" s="3"/>
      <c r="EW197" s="2"/>
      <c r="EX197" s="2"/>
      <c r="EY197" s="2"/>
      <c r="EZ197" s="2"/>
      <c r="FA197" s="2"/>
      <c r="FB197" s="2"/>
      <c r="FC197" s="3"/>
      <c r="FD197" s="2"/>
      <c r="FE197" s="2"/>
      <c r="FF197" s="2"/>
      <c r="FG197" s="2"/>
      <c r="FH197" s="2"/>
      <c r="FI197" s="2"/>
      <c r="FJ197" s="3"/>
      <c r="FK197" s="2"/>
      <c r="FL197" s="2"/>
      <c r="FM197" s="2"/>
      <c r="FN197" s="2"/>
      <c r="FO197" s="2"/>
      <c r="FP197" s="2"/>
      <c r="FQ197" s="3"/>
      <c r="FR197" s="2"/>
      <c r="FS197" s="2"/>
      <c r="FT197" s="2"/>
      <c r="FU197" s="2"/>
      <c r="FV197" s="2"/>
      <c r="FW197" s="2"/>
      <c r="FX197" s="3"/>
      <c r="FY197" s="2"/>
      <c r="FZ197" s="2"/>
      <c r="GA197" s="2"/>
      <c r="GB197" s="2"/>
      <c r="GC197" s="2"/>
      <c r="GD197" s="2"/>
      <c r="GE197" s="3"/>
      <c r="GF197" s="2"/>
      <c r="GG197" s="2"/>
      <c r="GH197" s="2"/>
      <c r="GI197" s="2"/>
      <c r="GJ197" s="2"/>
      <c r="GK197" s="2"/>
      <c r="GL197" s="3"/>
      <c r="GM197" s="2"/>
      <c r="GN197" s="2"/>
      <c r="GO197" s="2"/>
      <c r="GP197" s="2"/>
      <c r="GQ197" s="2"/>
      <c r="GR197" s="2"/>
      <c r="GS197" s="3"/>
      <c r="GT197" s="2"/>
      <c r="GU197" s="2"/>
      <c r="GV197" s="2"/>
      <c r="GW197" s="2"/>
      <c r="GX197" s="2"/>
      <c r="GY197" s="2"/>
      <c r="GZ197" s="3"/>
      <c r="HA197" s="2"/>
      <c r="HB197" s="2"/>
      <c r="HC197" s="2"/>
      <c r="HD197" s="2"/>
      <c r="HE197" s="2"/>
      <c r="HF197" s="2"/>
      <c r="HG197" s="2"/>
      <c r="HH197" s="2"/>
      <c r="HI197" s="2"/>
      <c r="HJ197" s="2"/>
      <c r="HK197" s="2"/>
      <c r="HL197" s="2"/>
      <c r="HM197" s="2"/>
      <c r="HN197" s="2"/>
      <c r="HO197" s="91"/>
      <c r="HP197" s="2"/>
      <c r="HQ197" s="2"/>
      <c r="HR197" s="2"/>
      <c r="HS197" s="2"/>
      <c r="HT197" s="2"/>
      <c r="HU197" s="3"/>
    </row>
    <row r="198" spans="1:229" s="179" customFormat="1">
      <c r="A198" s="235"/>
      <c r="B198" s="235"/>
      <c r="C198" s="235"/>
      <c r="D198" s="235"/>
      <c r="E198" s="235"/>
      <c r="F198" s="235"/>
      <c r="G198" s="235"/>
      <c r="H198" s="235"/>
      <c r="I198" s="235"/>
      <c r="J198" s="235"/>
      <c r="K198" s="235"/>
      <c r="L198" s="235"/>
      <c r="M198" s="235"/>
      <c r="N198" s="242"/>
      <c r="O198" s="166" t="s">
        <v>3875</v>
      </c>
      <c r="Q198" s="4"/>
      <c r="R198" s="4"/>
      <c r="T198" s="2"/>
      <c r="U198" s="2"/>
      <c r="V198" s="2"/>
      <c r="W198" s="2"/>
      <c r="X198" s="2"/>
      <c r="Y198" s="2"/>
      <c r="Z198" s="3"/>
      <c r="AA198" s="2"/>
      <c r="AB198" s="2"/>
      <c r="AC198" s="2"/>
      <c r="AD198" s="2"/>
      <c r="AE198" s="2"/>
      <c r="AF198" s="2"/>
      <c r="AG198" s="3"/>
      <c r="AH198" s="2"/>
      <c r="AI198" s="2"/>
      <c r="AJ198" s="2"/>
      <c r="AK198" s="2"/>
      <c r="AL198" s="2"/>
      <c r="AM198" s="2"/>
      <c r="AN198" s="3"/>
      <c r="AO198" s="2"/>
      <c r="AP198" s="2"/>
      <c r="AQ198" s="2"/>
      <c r="AR198" s="2"/>
      <c r="AS198" s="2"/>
      <c r="AT198" s="2"/>
      <c r="AU198" s="3"/>
      <c r="AV198" s="2"/>
      <c r="AW198" s="2"/>
      <c r="AX198" s="2"/>
      <c r="AY198" s="2"/>
      <c r="AZ198" s="2"/>
      <c r="BA198" s="2"/>
      <c r="BB198" s="3"/>
      <c r="BC198" s="2"/>
      <c r="BD198" s="2"/>
      <c r="BE198" s="2"/>
      <c r="BF198" s="2"/>
      <c r="BG198" s="2"/>
      <c r="BH198" s="2"/>
      <c r="BI198" s="3"/>
      <c r="BJ198" s="2"/>
      <c r="BK198" s="2"/>
      <c r="BL198" s="2"/>
      <c r="BM198" s="2"/>
      <c r="BN198" s="2"/>
      <c r="BO198" s="2"/>
      <c r="BP198" s="3"/>
      <c r="BQ198" s="2"/>
      <c r="BR198" s="2"/>
      <c r="BS198" s="2"/>
      <c r="BT198" s="2"/>
      <c r="BU198" s="2"/>
      <c r="BV198" s="2"/>
      <c r="BW198" s="3"/>
      <c r="BX198" s="2"/>
      <c r="BY198" s="2"/>
      <c r="BZ198" s="2"/>
      <c r="CA198" s="2"/>
      <c r="CB198" s="2"/>
      <c r="CC198" s="2"/>
      <c r="CD198" s="3"/>
      <c r="CE198" s="2"/>
      <c r="CF198" s="2"/>
      <c r="CG198" s="2"/>
      <c r="CH198" s="2"/>
      <c r="CI198" s="2"/>
      <c r="CJ198" s="2"/>
      <c r="CK198" s="3"/>
      <c r="CL198" s="2"/>
      <c r="CM198" s="2"/>
      <c r="CN198" s="2"/>
      <c r="CO198" s="2"/>
      <c r="CP198" s="2"/>
      <c r="CQ198" s="2"/>
      <c r="CR198" s="3"/>
      <c r="CS198" s="2"/>
      <c r="CT198" s="2"/>
      <c r="CU198" s="2"/>
      <c r="CV198" s="2"/>
      <c r="CW198" s="2"/>
      <c r="CX198" s="2"/>
      <c r="CY198" s="3"/>
      <c r="CZ198" s="2"/>
      <c r="DA198" s="2"/>
      <c r="DB198" s="2"/>
      <c r="DC198" s="2"/>
      <c r="DD198" s="2"/>
      <c r="DE198" s="2"/>
      <c r="DF198" s="3"/>
      <c r="DG198" s="2"/>
      <c r="DH198" s="2"/>
      <c r="DI198" s="2"/>
      <c r="DJ198" s="2"/>
      <c r="DK198" s="2"/>
      <c r="DL198" s="2"/>
      <c r="DM198" s="3"/>
      <c r="DN198" s="2"/>
      <c r="DO198" s="2"/>
      <c r="DP198" s="2"/>
      <c r="DQ198" s="2"/>
      <c r="DR198" s="2"/>
      <c r="DS198" s="2"/>
      <c r="DT198" s="3"/>
      <c r="DU198" s="2"/>
      <c r="DV198" s="2"/>
      <c r="DW198" s="2"/>
      <c r="DX198" s="2"/>
      <c r="DY198" s="2"/>
      <c r="DZ198" s="2"/>
      <c r="EA198" s="3"/>
      <c r="EB198" s="2"/>
      <c r="EC198" s="2"/>
      <c r="ED198" s="2"/>
      <c r="EE198" s="2"/>
      <c r="EF198" s="2"/>
      <c r="EG198" s="2"/>
      <c r="EH198" s="3"/>
      <c r="EI198" s="2"/>
      <c r="EJ198" s="2"/>
      <c r="EK198" s="2"/>
      <c r="EL198" s="2"/>
      <c r="EM198" s="2"/>
      <c r="EN198" s="2"/>
      <c r="EO198" s="3"/>
      <c r="EP198" s="2"/>
      <c r="EQ198" s="2"/>
      <c r="ER198" s="2"/>
      <c r="ES198" s="2"/>
      <c r="ET198" s="2"/>
      <c r="EU198" s="2"/>
      <c r="EV198" s="3"/>
      <c r="EW198" s="2"/>
      <c r="EX198" s="2"/>
      <c r="EY198" s="2"/>
      <c r="EZ198" s="2"/>
      <c r="FA198" s="2"/>
      <c r="FB198" s="2"/>
      <c r="FC198" s="3"/>
      <c r="FD198" s="2"/>
      <c r="FE198" s="2"/>
      <c r="FF198" s="2"/>
      <c r="FG198" s="2"/>
      <c r="FH198" s="2"/>
      <c r="FI198" s="2"/>
      <c r="FJ198" s="3"/>
      <c r="FK198" s="2"/>
      <c r="FL198" s="2"/>
      <c r="FM198" s="2"/>
      <c r="FN198" s="2"/>
      <c r="FO198" s="2"/>
      <c r="FP198" s="2"/>
      <c r="FQ198" s="3"/>
      <c r="FR198" s="2"/>
      <c r="FS198" s="2"/>
      <c r="FT198" s="2"/>
      <c r="FU198" s="2"/>
      <c r="FV198" s="2"/>
      <c r="FW198" s="2"/>
      <c r="FX198" s="3"/>
      <c r="FY198" s="2"/>
      <c r="FZ198" s="2"/>
      <c r="GA198" s="2"/>
      <c r="GB198" s="2"/>
      <c r="GC198" s="2"/>
      <c r="GD198" s="2"/>
      <c r="GE198" s="3"/>
      <c r="GF198" s="2"/>
      <c r="GG198" s="2"/>
      <c r="GH198" s="2"/>
      <c r="GI198" s="2"/>
      <c r="GJ198" s="2"/>
      <c r="GK198" s="2"/>
      <c r="GL198" s="3"/>
      <c r="GM198" s="2"/>
      <c r="GN198" s="2"/>
      <c r="GO198" s="2"/>
      <c r="GP198" s="2"/>
      <c r="GQ198" s="2"/>
      <c r="GR198" s="2"/>
      <c r="GS198" s="3"/>
      <c r="GT198" s="2"/>
      <c r="GU198" s="2"/>
      <c r="GV198" s="2"/>
      <c r="GW198" s="2"/>
      <c r="GX198" s="2"/>
      <c r="GY198" s="2"/>
      <c r="GZ198" s="3"/>
      <c r="HA198" s="2"/>
      <c r="HB198" s="2"/>
      <c r="HC198" s="2"/>
      <c r="HD198" s="2"/>
      <c r="HE198" s="2"/>
      <c r="HF198" s="2"/>
      <c r="HG198" s="2"/>
      <c r="HH198" s="2"/>
      <c r="HI198" s="2"/>
      <c r="HJ198" s="2"/>
      <c r="HK198" s="2"/>
      <c r="HL198" s="2"/>
      <c r="HM198" s="2"/>
      <c r="HN198" s="2"/>
      <c r="HO198" s="91"/>
      <c r="HP198" s="2"/>
      <c r="HQ198" s="2"/>
      <c r="HR198" s="2"/>
      <c r="HS198" s="2"/>
      <c r="HT198" s="2"/>
      <c r="HU198" s="3"/>
    </row>
    <row r="199" spans="1:229" s="179" customFormat="1">
      <c r="A199" s="235"/>
      <c r="B199" s="235"/>
      <c r="C199" s="235"/>
      <c r="D199" s="235"/>
      <c r="E199" s="235"/>
      <c r="F199" s="235"/>
      <c r="G199" s="235"/>
      <c r="H199" s="235"/>
      <c r="I199" s="235"/>
      <c r="J199" s="235"/>
      <c r="K199" s="235"/>
      <c r="L199" s="235"/>
      <c r="M199" s="235"/>
      <c r="N199" s="242"/>
      <c r="O199" s="166" t="s">
        <v>3876</v>
      </c>
      <c r="Q199" s="4"/>
      <c r="R199" s="4"/>
      <c r="T199" s="2"/>
      <c r="U199" s="2"/>
      <c r="V199" s="2"/>
      <c r="W199" s="2"/>
      <c r="X199" s="2"/>
      <c r="Y199" s="2"/>
      <c r="Z199" s="3"/>
      <c r="AA199" s="2"/>
      <c r="AB199" s="2"/>
      <c r="AC199" s="2"/>
      <c r="AD199" s="2"/>
      <c r="AE199" s="2"/>
      <c r="AF199" s="2"/>
      <c r="AG199" s="3"/>
      <c r="AH199" s="2"/>
      <c r="AI199" s="2"/>
      <c r="AJ199" s="2"/>
      <c r="AK199" s="2"/>
      <c r="AL199" s="2"/>
      <c r="AM199" s="2"/>
      <c r="AN199" s="3"/>
      <c r="AO199" s="2"/>
      <c r="AP199" s="2"/>
      <c r="AQ199" s="2"/>
      <c r="AR199" s="2"/>
      <c r="AS199" s="2"/>
      <c r="AT199" s="2"/>
      <c r="AU199" s="3"/>
      <c r="AV199" s="2"/>
      <c r="AW199" s="2"/>
      <c r="AX199" s="2"/>
      <c r="AY199" s="2"/>
      <c r="AZ199" s="2"/>
      <c r="BA199" s="2"/>
      <c r="BB199" s="3"/>
      <c r="BC199" s="2"/>
      <c r="BD199" s="2"/>
      <c r="BE199" s="2"/>
      <c r="BF199" s="2"/>
      <c r="BG199" s="2"/>
      <c r="BH199" s="2"/>
      <c r="BI199" s="3"/>
      <c r="BJ199" s="2"/>
      <c r="BK199" s="2"/>
      <c r="BL199" s="2"/>
      <c r="BM199" s="2"/>
      <c r="BN199" s="2"/>
      <c r="BO199" s="2"/>
      <c r="BP199" s="3"/>
      <c r="BQ199" s="2"/>
      <c r="BR199" s="2"/>
      <c r="BS199" s="2"/>
      <c r="BT199" s="2"/>
      <c r="BU199" s="2"/>
      <c r="BV199" s="2"/>
      <c r="BW199" s="3"/>
      <c r="BX199" s="2"/>
      <c r="BY199" s="2"/>
      <c r="BZ199" s="2"/>
      <c r="CA199" s="2"/>
      <c r="CB199" s="2"/>
      <c r="CC199" s="2"/>
      <c r="CD199" s="3"/>
      <c r="CE199" s="2"/>
      <c r="CF199" s="2"/>
      <c r="CG199" s="2"/>
      <c r="CH199" s="2"/>
      <c r="CI199" s="2"/>
      <c r="CJ199" s="2"/>
      <c r="CK199" s="3"/>
      <c r="CL199" s="2"/>
      <c r="CM199" s="2"/>
      <c r="CN199" s="2"/>
      <c r="CO199" s="2"/>
      <c r="CP199" s="2"/>
      <c r="CQ199" s="2"/>
      <c r="CR199" s="3"/>
      <c r="CS199" s="2"/>
      <c r="CT199" s="2"/>
      <c r="CU199" s="2"/>
      <c r="CV199" s="2"/>
      <c r="CW199" s="2"/>
      <c r="CX199" s="2"/>
      <c r="CY199" s="3"/>
      <c r="CZ199" s="2"/>
      <c r="DA199" s="2"/>
      <c r="DB199" s="2"/>
      <c r="DC199" s="2"/>
      <c r="DD199" s="2"/>
      <c r="DE199" s="2"/>
      <c r="DF199" s="3"/>
      <c r="DG199" s="2"/>
      <c r="DH199" s="2"/>
      <c r="DI199" s="2"/>
      <c r="DJ199" s="2"/>
      <c r="DK199" s="2"/>
      <c r="DL199" s="2"/>
      <c r="DM199" s="3"/>
      <c r="DN199" s="2"/>
      <c r="DO199" s="2"/>
      <c r="DP199" s="2"/>
      <c r="DQ199" s="2"/>
      <c r="DR199" s="2"/>
      <c r="DS199" s="2"/>
      <c r="DT199" s="3"/>
      <c r="DU199" s="2"/>
      <c r="DV199" s="2"/>
      <c r="DW199" s="2"/>
      <c r="DX199" s="2"/>
      <c r="DY199" s="2"/>
      <c r="DZ199" s="2"/>
      <c r="EA199" s="3"/>
      <c r="EB199" s="2"/>
      <c r="EC199" s="2"/>
      <c r="ED199" s="2"/>
      <c r="EE199" s="2"/>
      <c r="EF199" s="2"/>
      <c r="EG199" s="2"/>
      <c r="EH199" s="3"/>
      <c r="EI199" s="2"/>
      <c r="EJ199" s="2"/>
      <c r="EK199" s="2"/>
      <c r="EL199" s="2"/>
      <c r="EM199" s="2"/>
      <c r="EN199" s="2"/>
      <c r="EO199" s="3"/>
      <c r="EP199" s="2"/>
      <c r="EQ199" s="2"/>
      <c r="ER199" s="2"/>
      <c r="ES199" s="2"/>
      <c r="ET199" s="2"/>
      <c r="EU199" s="2"/>
      <c r="EV199" s="3"/>
      <c r="EW199" s="2"/>
      <c r="EX199" s="2"/>
      <c r="EY199" s="2"/>
      <c r="EZ199" s="2"/>
      <c r="FA199" s="2"/>
      <c r="FB199" s="2"/>
      <c r="FC199" s="3"/>
      <c r="FD199" s="2"/>
      <c r="FE199" s="2"/>
      <c r="FF199" s="2"/>
      <c r="FG199" s="2"/>
      <c r="FH199" s="2"/>
      <c r="FI199" s="2"/>
      <c r="FJ199" s="3"/>
      <c r="FK199" s="2"/>
      <c r="FL199" s="2"/>
      <c r="FM199" s="2"/>
      <c r="FN199" s="2"/>
      <c r="FO199" s="2"/>
      <c r="FP199" s="2"/>
      <c r="FQ199" s="3"/>
      <c r="FR199" s="2"/>
      <c r="FS199" s="2"/>
      <c r="FT199" s="2"/>
      <c r="FU199" s="2"/>
      <c r="FV199" s="2"/>
      <c r="FW199" s="2"/>
      <c r="FX199" s="3"/>
      <c r="FY199" s="2"/>
      <c r="FZ199" s="2"/>
      <c r="GA199" s="2"/>
      <c r="GB199" s="2"/>
      <c r="GC199" s="2"/>
      <c r="GD199" s="2"/>
      <c r="GE199" s="3"/>
      <c r="GF199" s="2"/>
      <c r="GG199" s="2"/>
      <c r="GH199" s="2"/>
      <c r="GI199" s="2"/>
      <c r="GJ199" s="2"/>
      <c r="GK199" s="2"/>
      <c r="GL199" s="3"/>
      <c r="GM199" s="2"/>
      <c r="GN199" s="2"/>
      <c r="GO199" s="2"/>
      <c r="GP199" s="2"/>
      <c r="GQ199" s="2"/>
      <c r="GR199" s="2"/>
      <c r="GS199" s="3"/>
      <c r="GT199" s="2"/>
      <c r="GU199" s="2"/>
      <c r="GV199" s="2"/>
      <c r="GW199" s="2"/>
      <c r="GX199" s="2"/>
      <c r="GY199" s="2"/>
      <c r="GZ199" s="3"/>
      <c r="HA199" s="2"/>
      <c r="HB199" s="2"/>
      <c r="HC199" s="2"/>
      <c r="HD199" s="2"/>
      <c r="HE199" s="2"/>
      <c r="HF199" s="2"/>
      <c r="HG199" s="2"/>
      <c r="HH199" s="2"/>
      <c r="HI199" s="2"/>
      <c r="HJ199" s="2"/>
      <c r="HK199" s="2"/>
      <c r="HL199" s="2"/>
      <c r="HM199" s="2"/>
      <c r="HN199" s="2"/>
      <c r="HO199" s="91"/>
      <c r="HP199" s="2"/>
      <c r="HQ199" s="2"/>
      <c r="HR199" s="2"/>
      <c r="HS199" s="2"/>
      <c r="HT199" s="2"/>
      <c r="HU199" s="3"/>
    </row>
    <row r="200" spans="1:229" s="179" customFormat="1">
      <c r="A200" s="235"/>
      <c r="B200" s="235"/>
      <c r="C200" s="235"/>
      <c r="D200" s="235"/>
      <c r="E200" s="235"/>
      <c r="F200" s="235"/>
      <c r="G200" s="235"/>
      <c r="H200" s="235"/>
      <c r="I200" s="235"/>
      <c r="J200" s="235"/>
      <c r="K200" s="235"/>
      <c r="L200" s="235"/>
      <c r="M200" s="235"/>
      <c r="N200" s="242"/>
      <c r="O200" s="166" t="s">
        <v>3877</v>
      </c>
      <c r="Q200" s="4"/>
      <c r="R200" s="4"/>
      <c r="T200" s="2"/>
      <c r="U200" s="2"/>
      <c r="V200" s="2"/>
      <c r="W200" s="2"/>
      <c r="X200" s="2"/>
      <c r="Y200" s="2"/>
      <c r="Z200" s="3"/>
      <c r="AA200" s="2"/>
      <c r="AB200" s="2"/>
      <c r="AC200" s="2"/>
      <c r="AD200" s="2"/>
      <c r="AE200" s="2"/>
      <c r="AF200" s="2"/>
      <c r="AG200" s="3"/>
      <c r="AH200" s="2"/>
      <c r="AI200" s="2"/>
      <c r="AJ200" s="2"/>
      <c r="AK200" s="2"/>
      <c r="AL200" s="2"/>
      <c r="AM200" s="2"/>
      <c r="AN200" s="3"/>
      <c r="AO200" s="2"/>
      <c r="AP200" s="2"/>
      <c r="AQ200" s="2"/>
      <c r="AR200" s="2"/>
      <c r="AS200" s="2"/>
      <c r="AT200" s="2"/>
      <c r="AU200" s="3"/>
      <c r="AV200" s="2"/>
      <c r="AW200" s="2"/>
      <c r="AX200" s="2"/>
      <c r="AY200" s="2"/>
      <c r="AZ200" s="2"/>
      <c r="BA200" s="2"/>
      <c r="BB200" s="3"/>
      <c r="BC200" s="2"/>
      <c r="BD200" s="2"/>
      <c r="BE200" s="2"/>
      <c r="BF200" s="2"/>
      <c r="BG200" s="2"/>
      <c r="BH200" s="2"/>
      <c r="BI200" s="3"/>
      <c r="BJ200" s="2"/>
      <c r="BK200" s="2"/>
      <c r="BL200" s="2"/>
      <c r="BM200" s="2"/>
      <c r="BN200" s="2"/>
      <c r="BO200" s="2"/>
      <c r="BP200" s="3"/>
      <c r="BQ200" s="2"/>
      <c r="BR200" s="2"/>
      <c r="BS200" s="2"/>
      <c r="BT200" s="2"/>
      <c r="BU200" s="2"/>
      <c r="BV200" s="2"/>
      <c r="BW200" s="3"/>
      <c r="BX200" s="2"/>
      <c r="BY200" s="2"/>
      <c r="BZ200" s="2"/>
      <c r="CA200" s="2"/>
      <c r="CB200" s="2"/>
      <c r="CC200" s="2"/>
      <c r="CD200" s="3"/>
      <c r="CE200" s="2"/>
      <c r="CF200" s="2"/>
      <c r="CG200" s="2"/>
      <c r="CH200" s="2"/>
      <c r="CI200" s="2"/>
      <c r="CJ200" s="2"/>
      <c r="CK200" s="3"/>
      <c r="CL200" s="2"/>
      <c r="CM200" s="2"/>
      <c r="CN200" s="2"/>
      <c r="CO200" s="2"/>
      <c r="CP200" s="2"/>
      <c r="CQ200" s="2"/>
      <c r="CR200" s="3"/>
      <c r="CS200" s="2"/>
      <c r="CT200" s="2"/>
      <c r="CU200" s="2"/>
      <c r="CV200" s="2"/>
      <c r="CW200" s="2"/>
      <c r="CX200" s="2"/>
      <c r="CY200" s="3"/>
      <c r="CZ200" s="2"/>
      <c r="DA200" s="2"/>
      <c r="DB200" s="2"/>
      <c r="DC200" s="2"/>
      <c r="DD200" s="2"/>
      <c r="DE200" s="2"/>
      <c r="DF200" s="3"/>
      <c r="DG200" s="2"/>
      <c r="DH200" s="2"/>
      <c r="DI200" s="2"/>
      <c r="DJ200" s="2"/>
      <c r="DK200" s="2"/>
      <c r="DL200" s="2"/>
      <c r="DM200" s="3"/>
      <c r="DN200" s="2"/>
      <c r="DO200" s="2"/>
      <c r="DP200" s="2"/>
      <c r="DQ200" s="2"/>
      <c r="DR200" s="2"/>
      <c r="DS200" s="2"/>
      <c r="DT200" s="3"/>
      <c r="DU200" s="2"/>
      <c r="DV200" s="2"/>
      <c r="DW200" s="2"/>
      <c r="DX200" s="2"/>
      <c r="DY200" s="2"/>
      <c r="DZ200" s="2"/>
      <c r="EA200" s="3"/>
      <c r="EB200" s="2"/>
      <c r="EC200" s="2"/>
      <c r="ED200" s="2"/>
      <c r="EE200" s="2"/>
      <c r="EF200" s="2"/>
      <c r="EG200" s="2"/>
      <c r="EH200" s="3"/>
      <c r="EI200" s="2"/>
      <c r="EJ200" s="2"/>
      <c r="EK200" s="2"/>
      <c r="EL200" s="2"/>
      <c r="EM200" s="2"/>
      <c r="EN200" s="2"/>
      <c r="EO200" s="3"/>
      <c r="EP200" s="2"/>
      <c r="EQ200" s="2"/>
      <c r="ER200" s="2"/>
      <c r="ES200" s="2"/>
      <c r="ET200" s="2"/>
      <c r="EU200" s="2"/>
      <c r="EV200" s="3"/>
      <c r="EW200" s="2"/>
      <c r="EX200" s="2"/>
      <c r="EY200" s="2"/>
      <c r="EZ200" s="2"/>
      <c r="FA200" s="2"/>
      <c r="FB200" s="2"/>
      <c r="FC200" s="3"/>
      <c r="FD200" s="2"/>
      <c r="FE200" s="2"/>
      <c r="FF200" s="2"/>
      <c r="FG200" s="2"/>
      <c r="FH200" s="2"/>
      <c r="FI200" s="2"/>
      <c r="FJ200" s="3"/>
      <c r="FK200" s="2"/>
      <c r="FL200" s="2"/>
      <c r="FM200" s="2"/>
      <c r="FN200" s="2"/>
      <c r="FO200" s="2"/>
      <c r="FP200" s="2"/>
      <c r="FQ200" s="3"/>
      <c r="FR200" s="2"/>
      <c r="FS200" s="2"/>
      <c r="FT200" s="2"/>
      <c r="FU200" s="2"/>
      <c r="FV200" s="2"/>
      <c r="FW200" s="2"/>
      <c r="FX200" s="3"/>
      <c r="FY200" s="2"/>
      <c r="FZ200" s="2"/>
      <c r="GA200" s="2"/>
      <c r="GB200" s="2"/>
      <c r="GC200" s="2"/>
      <c r="GD200" s="2"/>
      <c r="GE200" s="3"/>
      <c r="GF200" s="2"/>
      <c r="GG200" s="2"/>
      <c r="GH200" s="2"/>
      <c r="GI200" s="2"/>
      <c r="GJ200" s="2"/>
      <c r="GK200" s="2"/>
      <c r="GL200" s="3"/>
      <c r="GM200" s="2"/>
      <c r="GN200" s="2"/>
      <c r="GO200" s="2"/>
      <c r="GP200" s="2"/>
      <c r="GQ200" s="2"/>
      <c r="GR200" s="2"/>
      <c r="GS200" s="3"/>
      <c r="GT200" s="2"/>
      <c r="GU200" s="2"/>
      <c r="GV200" s="2"/>
      <c r="GW200" s="2"/>
      <c r="GX200" s="2"/>
      <c r="GY200" s="2"/>
      <c r="GZ200" s="3"/>
      <c r="HA200" s="2"/>
      <c r="HB200" s="2"/>
      <c r="HC200" s="2"/>
      <c r="HD200" s="2"/>
      <c r="HE200" s="2"/>
      <c r="HF200" s="2"/>
      <c r="HG200" s="2"/>
      <c r="HH200" s="2"/>
      <c r="HI200" s="2"/>
      <c r="HJ200" s="2"/>
      <c r="HK200" s="2"/>
      <c r="HL200" s="2"/>
      <c r="HM200" s="2"/>
      <c r="HN200" s="2"/>
      <c r="HO200" s="91"/>
      <c r="HP200" s="2"/>
      <c r="HQ200" s="2"/>
      <c r="HR200" s="2"/>
      <c r="HS200" s="2"/>
      <c r="HT200" s="2"/>
      <c r="HU200" s="3"/>
    </row>
    <row r="201" spans="1:229">
      <c r="O201" s="225" t="s">
        <v>7776</v>
      </c>
    </row>
    <row r="202" spans="1:229">
      <c r="O202" s="240"/>
    </row>
    <row r="203" spans="1:229">
      <c r="O203" s="226" t="s">
        <v>7770</v>
      </c>
    </row>
    <row r="204" spans="1:229">
      <c r="O204" s="226" t="s">
        <v>7775</v>
      </c>
    </row>
    <row r="205" spans="1:229">
      <c r="O205" s="226" t="s">
        <v>7774</v>
      </c>
    </row>
    <row r="206" spans="1:229">
      <c r="O206" s="227" t="s">
        <v>7771</v>
      </c>
    </row>
    <row r="207" spans="1:229">
      <c r="O207" s="292" t="s">
        <v>2088</v>
      </c>
    </row>
    <row r="208" spans="1:229">
      <c r="O208" s="100" t="s">
        <v>8476</v>
      </c>
    </row>
    <row r="209" spans="15:15">
      <c r="O209" s="100" t="s">
        <v>8480</v>
      </c>
    </row>
    <row r="210" spans="15:15">
      <c r="O210" s="100" t="s">
        <v>8483</v>
      </c>
    </row>
    <row r="211" spans="15:15">
      <c r="O211" s="100" t="s">
        <v>8477</v>
      </c>
    </row>
    <row r="212" spans="15:15">
      <c r="O212" s="100" t="s">
        <v>8482</v>
      </c>
    </row>
    <row r="213" spans="15:15">
      <c r="O213" s="100" t="s">
        <v>8481</v>
      </c>
    </row>
    <row r="214" spans="15:15">
      <c r="O214" s="100" t="s">
        <v>8998</v>
      </c>
    </row>
    <row r="215" spans="15:15">
      <c r="O215" s="100" t="s">
        <v>8473</v>
      </c>
    </row>
    <row r="216" spans="15:15">
      <c r="O216" s="100" t="s">
        <v>1313</v>
      </c>
    </row>
    <row r="217" spans="15:15">
      <c r="O217" s="100" t="s">
        <v>8474</v>
      </c>
    </row>
    <row r="218" spans="15:15">
      <c r="O218" s="100" t="s">
        <v>8475</v>
      </c>
    </row>
    <row r="219" spans="15:15">
      <c r="O219" s="100" t="s">
        <v>779</v>
      </c>
    </row>
    <row r="220" spans="15:15">
      <c r="O220" s="100" t="s">
        <v>3809</v>
      </c>
    </row>
    <row r="221" spans="15:15">
      <c r="O221" s="100" t="s">
        <v>8478</v>
      </c>
    </row>
    <row r="222" spans="15:15">
      <c r="O222" s="100" t="s">
        <v>8484</v>
      </c>
    </row>
    <row r="223" spans="15:15">
      <c r="O223" s="100" t="s">
        <v>8479</v>
      </c>
    </row>
    <row r="224" spans="15:15">
      <c r="O224" s="227" t="s">
        <v>7772</v>
      </c>
    </row>
    <row r="225" spans="15:16">
      <c r="O225" s="227" t="s">
        <v>7777</v>
      </c>
    </row>
    <row r="226" spans="15:16">
      <c r="O226" s="166" t="s">
        <v>7778</v>
      </c>
    </row>
    <row r="227" spans="15:16">
      <c r="O227" s="316" t="s">
        <v>9134</v>
      </c>
    </row>
    <row r="228" spans="15:16">
      <c r="O228" s="100" t="s">
        <v>9135</v>
      </c>
      <c r="P228" s="179">
        <v>5</v>
      </c>
    </row>
    <row r="229" spans="15:16">
      <c r="O229" s="100" t="s">
        <v>9144</v>
      </c>
      <c r="P229" s="179">
        <v>1</v>
      </c>
    </row>
    <row r="230" spans="15:16">
      <c r="O230" s="100" t="s">
        <v>9136</v>
      </c>
      <c r="P230" s="179">
        <v>10</v>
      </c>
    </row>
    <row r="231" spans="15:16">
      <c r="O231" s="100" t="s">
        <v>9137</v>
      </c>
      <c r="P231" s="179">
        <v>10</v>
      </c>
    </row>
    <row r="232" spans="15:16">
      <c r="O232" s="100" t="s">
        <v>9138</v>
      </c>
      <c r="P232" s="179">
        <v>5</v>
      </c>
    </row>
    <row r="233" spans="15:16">
      <c r="O233" s="100" t="s">
        <v>3807</v>
      </c>
      <c r="P233" s="179">
        <v>1</v>
      </c>
    </row>
    <row r="234" spans="15:16">
      <c r="O234" s="100" t="s">
        <v>9142</v>
      </c>
      <c r="P234" s="179">
        <v>5</v>
      </c>
    </row>
    <row r="235" spans="15:16">
      <c r="O235" s="100" t="s">
        <v>9139</v>
      </c>
      <c r="P235" s="179">
        <v>3</v>
      </c>
    </row>
    <row r="236" spans="15:16">
      <c r="O236" s="100" t="s">
        <v>9140</v>
      </c>
      <c r="P236" s="179">
        <v>3</v>
      </c>
    </row>
    <row r="237" spans="15:16">
      <c r="O237" s="100" t="s">
        <v>9141</v>
      </c>
      <c r="P237" s="179">
        <v>10</v>
      </c>
    </row>
    <row r="238" spans="15:16">
      <c r="O238" s="100" t="s">
        <v>9143</v>
      </c>
      <c r="P238" s="179">
        <v>10</v>
      </c>
    </row>
    <row r="239" spans="15:16">
      <c r="O239" s="100" t="s">
        <v>9145</v>
      </c>
      <c r="P239" s="179">
        <v>5</v>
      </c>
    </row>
    <row r="240" spans="15:16">
      <c r="O240" s="100" t="s">
        <v>8560</v>
      </c>
      <c r="P240" s="179">
        <v>10</v>
      </c>
    </row>
    <row r="241" spans="15:16">
      <c r="O241" s="100" t="s">
        <v>9146</v>
      </c>
      <c r="P241" s="179">
        <v>5</v>
      </c>
    </row>
    <row r="242" spans="15:16">
      <c r="P242" s="179">
        <f>SUM(P228:P241)</f>
        <v>83</v>
      </c>
    </row>
    <row r="243" spans="15:16">
      <c r="O243" s="166" t="s">
        <v>7779</v>
      </c>
    </row>
    <row r="244" spans="15:16">
      <c r="O244" s="166" t="s">
        <v>8002</v>
      </c>
    </row>
    <row r="245" spans="15:16">
      <c r="O245" s="100" t="s">
        <v>8001</v>
      </c>
    </row>
    <row r="246" spans="15:16">
      <c r="O246" s="241" t="s">
        <v>9154</v>
      </c>
    </row>
    <row r="249" spans="15:16">
      <c r="O249" s="166" t="s">
        <v>8781</v>
      </c>
    </row>
    <row r="250" spans="15:16">
      <c r="O250" s="166" t="s">
        <v>3521</v>
      </c>
    </row>
    <row r="251" spans="15:16">
      <c r="O251" s="166" t="s">
        <v>3522</v>
      </c>
    </row>
    <row r="252" spans="15:16">
      <c r="O252" s="166" t="s">
        <v>3523</v>
      </c>
    </row>
    <row r="253" spans="15:16">
      <c r="O253" s="166" t="s">
        <v>3518</v>
      </c>
    </row>
    <row r="254" spans="15:16">
      <c r="O254" s="166" t="s">
        <v>2390</v>
      </c>
    </row>
    <row r="255" spans="15:16">
      <c r="O255" s="166" t="s">
        <v>3519</v>
      </c>
    </row>
    <row r="256" spans="15:16">
      <c r="O256" s="5" t="s">
        <v>3520</v>
      </c>
    </row>
    <row r="257" spans="15:15">
      <c r="O257" s="166" t="s">
        <v>3525</v>
      </c>
    </row>
    <row r="258" spans="15:15">
      <c r="O258" s="100" t="s">
        <v>8543</v>
      </c>
    </row>
    <row r="259" spans="15:15">
      <c r="O259" s="100" t="s">
        <v>8544</v>
      </c>
    </row>
    <row r="260" spans="15:15">
      <c r="O260" s="100" t="s">
        <v>8545</v>
      </c>
    </row>
    <row r="261" spans="15:15">
      <c r="O261" s="100" t="s">
        <v>8546</v>
      </c>
    </row>
    <row r="262" spans="15:15">
      <c r="O262" s="100" t="s">
        <v>8556</v>
      </c>
    </row>
    <row r="263" spans="15:15">
      <c r="O263" s="100" t="s">
        <v>8547</v>
      </c>
    </row>
    <row r="264" spans="15:15">
      <c r="O264" s="100" t="s">
        <v>8554</v>
      </c>
    </row>
    <row r="265" spans="15:15">
      <c r="O265" s="100" t="s">
        <v>8548</v>
      </c>
    </row>
    <row r="266" spans="15:15">
      <c r="O266" s="100" t="s">
        <v>4702</v>
      </c>
    </row>
    <row r="267" spans="15:15">
      <c r="O267" s="100" t="s">
        <v>8550</v>
      </c>
    </row>
    <row r="268" spans="15:15">
      <c r="O268" s="100" t="s">
        <v>8551</v>
      </c>
    </row>
    <row r="269" spans="15:15">
      <c r="O269" s="100" t="s">
        <v>647</v>
      </c>
    </row>
    <row r="270" spans="15:15">
      <c r="O270" s="100" t="s">
        <v>8552</v>
      </c>
    </row>
    <row r="271" spans="15:15">
      <c r="O271" s="100" t="s">
        <v>8553</v>
      </c>
    </row>
    <row r="272" spans="15:15">
      <c r="O272" s="100" t="s">
        <v>8549</v>
      </c>
    </row>
    <row r="273" spans="1:229">
      <c r="O273" s="100" t="s">
        <v>8555</v>
      </c>
    </row>
    <row r="274" spans="1:229">
      <c r="O274" s="100" t="s">
        <v>8558</v>
      </c>
    </row>
    <row r="275" spans="1:229">
      <c r="O275" s="100" t="s">
        <v>8557</v>
      </c>
    </row>
    <row r="276" spans="1:229">
      <c r="O276" s="100" t="s">
        <v>7663</v>
      </c>
    </row>
    <row r="277" spans="1:229">
      <c r="O277" s="100" t="s">
        <v>8559</v>
      </c>
    </row>
    <row r="278" spans="1:229">
      <c r="O278" s="100" t="s">
        <v>8560</v>
      </c>
    </row>
    <row r="279" spans="1:229">
      <c r="O279" s="166" t="s">
        <v>7608</v>
      </c>
    </row>
    <row r="280" spans="1:229">
      <c r="O280" s="166" t="s">
        <v>2089</v>
      </c>
    </row>
    <row r="281" spans="1:229" s="179" customFormat="1">
      <c r="A281" s="235"/>
      <c r="B281" s="235"/>
      <c r="C281" s="235"/>
      <c r="D281" s="235"/>
      <c r="E281" s="235"/>
      <c r="F281" s="235"/>
      <c r="G281" s="235"/>
      <c r="H281" s="235"/>
      <c r="I281" s="235"/>
      <c r="J281" s="235"/>
      <c r="K281" s="235"/>
      <c r="L281" s="235"/>
      <c r="M281" s="235"/>
      <c r="N281" s="242"/>
      <c r="O281" s="166" t="s">
        <v>3878</v>
      </c>
      <c r="Q281" s="4"/>
      <c r="R281" s="4"/>
      <c r="T281" s="2"/>
      <c r="U281" s="2"/>
      <c r="V281" s="2"/>
      <c r="W281" s="2"/>
      <c r="X281" s="2"/>
      <c r="Y281" s="2"/>
      <c r="Z281" s="3"/>
      <c r="AA281" s="2"/>
      <c r="AB281" s="2"/>
      <c r="AC281" s="2"/>
      <c r="AD281" s="2"/>
      <c r="AE281" s="2"/>
      <c r="AF281" s="2"/>
      <c r="AG281" s="3"/>
      <c r="AH281" s="2"/>
      <c r="AI281" s="2"/>
      <c r="AJ281" s="2"/>
      <c r="AK281" s="2"/>
      <c r="AL281" s="2"/>
      <c r="AM281" s="2"/>
      <c r="AN281" s="3"/>
      <c r="AO281" s="2"/>
      <c r="AP281" s="2"/>
      <c r="AQ281" s="2"/>
      <c r="AR281" s="2"/>
      <c r="AS281" s="2"/>
      <c r="AT281" s="2"/>
      <c r="AU281" s="3"/>
      <c r="AV281" s="2"/>
      <c r="AW281" s="2"/>
      <c r="AX281" s="2"/>
      <c r="AY281" s="2"/>
      <c r="AZ281" s="2"/>
      <c r="BA281" s="2"/>
      <c r="BB281" s="3"/>
      <c r="BC281" s="2"/>
      <c r="BD281" s="2"/>
      <c r="BE281" s="2"/>
      <c r="BF281" s="2"/>
      <c r="BG281" s="2"/>
      <c r="BH281" s="2"/>
      <c r="BI281" s="3"/>
      <c r="BJ281" s="2"/>
      <c r="BK281" s="2"/>
      <c r="BL281" s="2"/>
      <c r="BM281" s="2"/>
      <c r="BN281" s="2"/>
      <c r="BO281" s="2"/>
      <c r="BP281" s="3"/>
      <c r="BQ281" s="2"/>
      <c r="BR281" s="2"/>
      <c r="BS281" s="2"/>
      <c r="BT281" s="2"/>
      <c r="BU281" s="2"/>
      <c r="BV281" s="2"/>
      <c r="BW281" s="3"/>
      <c r="BX281" s="2"/>
      <c r="BY281" s="2"/>
      <c r="BZ281" s="2"/>
      <c r="CA281" s="2"/>
      <c r="CB281" s="2"/>
      <c r="CC281" s="2"/>
      <c r="CD281" s="3"/>
      <c r="CE281" s="2"/>
      <c r="CF281" s="2"/>
      <c r="CG281" s="2"/>
      <c r="CH281" s="2"/>
      <c r="CI281" s="2"/>
      <c r="CJ281" s="2"/>
      <c r="CK281" s="3"/>
      <c r="CL281" s="2"/>
      <c r="CM281" s="2"/>
      <c r="CN281" s="2"/>
      <c r="CO281" s="2"/>
      <c r="CP281" s="2"/>
      <c r="CQ281" s="2"/>
      <c r="CR281" s="3"/>
      <c r="CS281" s="2"/>
      <c r="CT281" s="2"/>
      <c r="CU281" s="2"/>
      <c r="CV281" s="2"/>
      <c r="CW281" s="2"/>
      <c r="CX281" s="2"/>
      <c r="CY281" s="3"/>
      <c r="CZ281" s="2"/>
      <c r="DA281" s="2"/>
      <c r="DB281" s="2"/>
      <c r="DC281" s="2"/>
      <c r="DD281" s="2"/>
      <c r="DE281" s="2"/>
      <c r="DF281" s="3"/>
      <c r="DG281" s="2"/>
      <c r="DH281" s="2"/>
      <c r="DI281" s="2"/>
      <c r="DJ281" s="2"/>
      <c r="DK281" s="2"/>
      <c r="DL281" s="2"/>
      <c r="DM281" s="3"/>
      <c r="DN281" s="2"/>
      <c r="DO281" s="2"/>
      <c r="DP281" s="2"/>
      <c r="DQ281" s="2"/>
      <c r="DR281" s="2"/>
      <c r="DS281" s="2"/>
      <c r="DT281" s="3"/>
      <c r="DU281" s="2"/>
      <c r="DV281" s="2"/>
      <c r="DW281" s="2"/>
      <c r="DX281" s="2"/>
      <c r="DY281" s="2"/>
      <c r="DZ281" s="2"/>
      <c r="EA281" s="3"/>
      <c r="EB281" s="2"/>
      <c r="EC281" s="2"/>
      <c r="ED281" s="2"/>
      <c r="EE281" s="2"/>
      <c r="EF281" s="2"/>
      <c r="EG281" s="2"/>
      <c r="EH281" s="3"/>
      <c r="EI281" s="2"/>
      <c r="EJ281" s="2"/>
      <c r="EK281" s="2"/>
      <c r="EL281" s="2"/>
      <c r="EM281" s="2"/>
      <c r="EN281" s="2"/>
      <c r="EO281" s="3"/>
      <c r="EP281" s="2"/>
      <c r="EQ281" s="2"/>
      <c r="ER281" s="2"/>
      <c r="ES281" s="2"/>
      <c r="ET281" s="2"/>
      <c r="EU281" s="2"/>
      <c r="EV281" s="3"/>
      <c r="EW281" s="2"/>
      <c r="EX281" s="2"/>
      <c r="EY281" s="2"/>
      <c r="EZ281" s="2"/>
      <c r="FA281" s="2"/>
      <c r="FB281" s="2"/>
      <c r="FC281" s="3"/>
      <c r="FD281" s="2"/>
      <c r="FE281" s="2"/>
      <c r="FF281" s="2"/>
      <c r="FG281" s="2"/>
      <c r="FH281" s="2"/>
      <c r="FI281" s="2"/>
      <c r="FJ281" s="3"/>
      <c r="FK281" s="2"/>
      <c r="FL281" s="2"/>
      <c r="FM281" s="2"/>
      <c r="FN281" s="2"/>
      <c r="FO281" s="2"/>
      <c r="FP281" s="2"/>
      <c r="FQ281" s="3"/>
      <c r="FR281" s="2"/>
      <c r="FS281" s="2"/>
      <c r="FT281" s="2"/>
      <c r="FU281" s="2"/>
      <c r="FV281" s="2"/>
      <c r="FW281" s="2"/>
      <c r="FX281" s="3"/>
      <c r="FY281" s="2"/>
      <c r="FZ281" s="2"/>
      <c r="GA281" s="2"/>
      <c r="GB281" s="2"/>
      <c r="GC281" s="2"/>
      <c r="GD281" s="2"/>
      <c r="GE281" s="3"/>
      <c r="GF281" s="2"/>
      <c r="GG281" s="2"/>
      <c r="GH281" s="2"/>
      <c r="GI281" s="2"/>
      <c r="GJ281" s="2"/>
      <c r="GK281" s="2"/>
      <c r="GL281" s="3"/>
      <c r="GM281" s="2"/>
      <c r="GN281" s="2"/>
      <c r="GO281" s="2"/>
      <c r="GP281" s="2"/>
      <c r="GQ281" s="2"/>
      <c r="GR281" s="2"/>
      <c r="GS281" s="3"/>
      <c r="GT281" s="2"/>
      <c r="GU281" s="2"/>
      <c r="GV281" s="2"/>
      <c r="GW281" s="2"/>
      <c r="GX281" s="2"/>
      <c r="GY281" s="2"/>
      <c r="GZ281" s="3"/>
      <c r="HA281" s="2"/>
      <c r="HB281" s="2"/>
      <c r="HC281" s="2"/>
      <c r="HD281" s="2"/>
      <c r="HE281" s="2"/>
      <c r="HF281" s="2"/>
      <c r="HG281" s="2"/>
      <c r="HH281" s="2"/>
      <c r="HI281" s="2"/>
      <c r="HJ281" s="2"/>
      <c r="HK281" s="2"/>
      <c r="HL281" s="2"/>
      <c r="HM281" s="2"/>
      <c r="HN281" s="2"/>
      <c r="HO281" s="91"/>
      <c r="HP281" s="2"/>
      <c r="HQ281" s="2"/>
      <c r="HR281" s="2"/>
      <c r="HS281" s="2"/>
      <c r="HT281" s="2"/>
      <c r="HU281" s="3"/>
    </row>
    <row r="282" spans="1:229" s="179" customFormat="1">
      <c r="A282" s="235"/>
      <c r="B282" s="235"/>
      <c r="C282" s="235"/>
      <c r="D282" s="235"/>
      <c r="E282" s="235"/>
      <c r="F282" s="235"/>
      <c r="G282" s="235"/>
      <c r="H282" s="235"/>
      <c r="I282" s="235"/>
      <c r="J282" s="235"/>
      <c r="K282" s="235"/>
      <c r="L282" s="235"/>
      <c r="M282" s="235"/>
      <c r="N282" s="242"/>
      <c r="O282" s="100" t="s">
        <v>3880</v>
      </c>
      <c r="Q282" s="4"/>
      <c r="R282" s="4"/>
      <c r="T282" s="2"/>
      <c r="U282" s="2"/>
      <c r="V282" s="2"/>
      <c r="W282" s="2"/>
      <c r="X282" s="2"/>
      <c r="Y282" s="2"/>
      <c r="Z282" s="3"/>
      <c r="AA282" s="2"/>
      <c r="AB282" s="2"/>
      <c r="AC282" s="2"/>
      <c r="AD282" s="2"/>
      <c r="AE282" s="2"/>
      <c r="AF282" s="2"/>
      <c r="AG282" s="3"/>
      <c r="AH282" s="2"/>
      <c r="AI282" s="2"/>
      <c r="AJ282" s="2"/>
      <c r="AK282" s="2"/>
      <c r="AL282" s="2"/>
      <c r="AM282" s="2"/>
      <c r="AN282" s="3"/>
      <c r="AO282" s="2"/>
      <c r="AP282" s="2"/>
      <c r="AQ282" s="2"/>
      <c r="AR282" s="2"/>
      <c r="AS282" s="2"/>
      <c r="AT282" s="2"/>
      <c r="AU282" s="3"/>
      <c r="AV282" s="2"/>
      <c r="AW282" s="2"/>
      <c r="AX282" s="2"/>
      <c r="AY282" s="2"/>
      <c r="AZ282" s="2"/>
      <c r="BA282" s="2"/>
      <c r="BB282" s="3"/>
      <c r="BC282" s="2"/>
      <c r="BD282" s="2"/>
      <c r="BE282" s="2"/>
      <c r="BF282" s="2"/>
      <c r="BG282" s="2"/>
      <c r="BH282" s="2"/>
      <c r="BI282" s="3"/>
      <c r="BJ282" s="2"/>
      <c r="BK282" s="2"/>
      <c r="BL282" s="2"/>
      <c r="BM282" s="2"/>
      <c r="BN282" s="2"/>
      <c r="BO282" s="2"/>
      <c r="BP282" s="3"/>
      <c r="BQ282" s="2"/>
      <c r="BR282" s="2"/>
      <c r="BS282" s="2"/>
      <c r="BT282" s="2"/>
      <c r="BU282" s="2"/>
      <c r="BV282" s="2"/>
      <c r="BW282" s="3"/>
      <c r="BX282" s="2"/>
      <c r="BY282" s="2"/>
      <c r="BZ282" s="2"/>
      <c r="CA282" s="2"/>
      <c r="CB282" s="2"/>
      <c r="CC282" s="2"/>
      <c r="CD282" s="3"/>
      <c r="CE282" s="2"/>
      <c r="CF282" s="2"/>
      <c r="CG282" s="2"/>
      <c r="CH282" s="2"/>
      <c r="CI282" s="2"/>
      <c r="CJ282" s="2"/>
      <c r="CK282" s="3"/>
      <c r="CL282" s="2"/>
      <c r="CM282" s="2"/>
      <c r="CN282" s="2"/>
      <c r="CO282" s="2"/>
      <c r="CP282" s="2"/>
      <c r="CQ282" s="2"/>
      <c r="CR282" s="3"/>
      <c r="CS282" s="2"/>
      <c r="CT282" s="2"/>
      <c r="CU282" s="2"/>
      <c r="CV282" s="2"/>
      <c r="CW282" s="2"/>
      <c r="CX282" s="2"/>
      <c r="CY282" s="3"/>
      <c r="CZ282" s="2"/>
      <c r="DA282" s="2"/>
      <c r="DB282" s="2"/>
      <c r="DC282" s="2"/>
      <c r="DD282" s="2"/>
      <c r="DE282" s="2"/>
      <c r="DF282" s="3"/>
      <c r="DG282" s="2"/>
      <c r="DH282" s="2"/>
      <c r="DI282" s="2"/>
      <c r="DJ282" s="2"/>
      <c r="DK282" s="2"/>
      <c r="DL282" s="2"/>
      <c r="DM282" s="3"/>
      <c r="DN282" s="2"/>
      <c r="DO282" s="2"/>
      <c r="DP282" s="2"/>
      <c r="DQ282" s="2"/>
      <c r="DR282" s="2"/>
      <c r="DS282" s="2"/>
      <c r="DT282" s="3"/>
      <c r="DU282" s="2"/>
      <c r="DV282" s="2"/>
      <c r="DW282" s="2"/>
      <c r="DX282" s="2"/>
      <c r="DY282" s="2"/>
      <c r="DZ282" s="2"/>
      <c r="EA282" s="3"/>
      <c r="EB282" s="2"/>
      <c r="EC282" s="2"/>
      <c r="ED282" s="2"/>
      <c r="EE282" s="2"/>
      <c r="EF282" s="2"/>
      <c r="EG282" s="2"/>
      <c r="EH282" s="3"/>
      <c r="EI282" s="2"/>
      <c r="EJ282" s="2"/>
      <c r="EK282" s="2"/>
      <c r="EL282" s="2"/>
      <c r="EM282" s="2"/>
      <c r="EN282" s="2"/>
      <c r="EO282" s="3"/>
      <c r="EP282" s="2"/>
      <c r="EQ282" s="2"/>
      <c r="ER282" s="2"/>
      <c r="ES282" s="2"/>
      <c r="ET282" s="2"/>
      <c r="EU282" s="2"/>
      <c r="EV282" s="3"/>
      <c r="EW282" s="2"/>
      <c r="EX282" s="2"/>
      <c r="EY282" s="2"/>
      <c r="EZ282" s="2"/>
      <c r="FA282" s="2"/>
      <c r="FB282" s="2"/>
      <c r="FC282" s="3"/>
      <c r="FD282" s="2"/>
      <c r="FE282" s="2"/>
      <c r="FF282" s="2"/>
      <c r="FG282" s="2"/>
      <c r="FH282" s="2"/>
      <c r="FI282" s="2"/>
      <c r="FJ282" s="3"/>
      <c r="FK282" s="2"/>
      <c r="FL282" s="2"/>
      <c r="FM282" s="2"/>
      <c r="FN282" s="2"/>
      <c r="FO282" s="2"/>
      <c r="FP282" s="2"/>
      <c r="FQ282" s="3"/>
      <c r="FR282" s="2"/>
      <c r="FS282" s="2"/>
      <c r="FT282" s="2"/>
      <c r="FU282" s="2"/>
      <c r="FV282" s="2"/>
      <c r="FW282" s="2"/>
      <c r="FX282" s="3"/>
      <c r="FY282" s="2"/>
      <c r="FZ282" s="2"/>
      <c r="GA282" s="2"/>
      <c r="GB282" s="2"/>
      <c r="GC282" s="2"/>
      <c r="GD282" s="2"/>
      <c r="GE282" s="3"/>
      <c r="GF282" s="2"/>
      <c r="GG282" s="2"/>
      <c r="GH282" s="2"/>
      <c r="GI282" s="2"/>
      <c r="GJ282" s="2"/>
      <c r="GK282" s="2"/>
      <c r="GL282" s="3"/>
      <c r="GM282" s="2"/>
      <c r="GN282" s="2"/>
      <c r="GO282" s="2"/>
      <c r="GP282" s="2"/>
      <c r="GQ282" s="2"/>
      <c r="GR282" s="2"/>
      <c r="GS282" s="3"/>
      <c r="GT282" s="2"/>
      <c r="GU282" s="2"/>
      <c r="GV282" s="2"/>
      <c r="GW282" s="2"/>
      <c r="GX282" s="2"/>
      <c r="GY282" s="2"/>
      <c r="GZ282" s="3"/>
      <c r="HA282" s="2"/>
      <c r="HB282" s="2"/>
      <c r="HC282" s="2"/>
      <c r="HD282" s="2"/>
      <c r="HE282" s="2"/>
      <c r="HF282" s="2"/>
      <c r="HG282" s="2"/>
      <c r="HH282" s="2"/>
      <c r="HI282" s="2"/>
      <c r="HJ282" s="2"/>
      <c r="HK282" s="2"/>
      <c r="HL282" s="2"/>
      <c r="HM282" s="2"/>
      <c r="HN282" s="2"/>
      <c r="HO282" s="91"/>
      <c r="HP282" s="2"/>
      <c r="HQ282" s="2"/>
      <c r="HR282" s="2"/>
      <c r="HS282" s="2"/>
      <c r="HT282" s="2"/>
      <c r="HU282" s="3"/>
    </row>
    <row r="283" spans="1:229" s="179" customFormat="1">
      <c r="A283" s="235"/>
      <c r="B283" s="235"/>
      <c r="C283" s="235"/>
      <c r="D283" s="235"/>
      <c r="E283" s="235"/>
      <c r="F283" s="235"/>
      <c r="G283" s="235"/>
      <c r="H283" s="235"/>
      <c r="I283" s="235"/>
      <c r="J283" s="235"/>
      <c r="K283" s="235"/>
      <c r="L283" s="235"/>
      <c r="M283" s="235"/>
      <c r="N283" s="242"/>
      <c r="O283" s="100" t="s">
        <v>3881</v>
      </c>
      <c r="Q283" s="4"/>
      <c r="R283" s="4"/>
      <c r="T283" s="2"/>
      <c r="U283" s="2"/>
      <c r="V283" s="2"/>
      <c r="W283" s="2"/>
      <c r="X283" s="2"/>
      <c r="Y283" s="2"/>
      <c r="Z283" s="3"/>
      <c r="AA283" s="2"/>
      <c r="AB283" s="2"/>
      <c r="AC283" s="2"/>
      <c r="AD283" s="2"/>
      <c r="AE283" s="2"/>
      <c r="AF283" s="2"/>
      <c r="AG283" s="3"/>
      <c r="AH283" s="2"/>
      <c r="AI283" s="2"/>
      <c r="AJ283" s="2"/>
      <c r="AK283" s="2"/>
      <c r="AL283" s="2"/>
      <c r="AM283" s="2"/>
      <c r="AN283" s="3"/>
      <c r="AO283" s="2"/>
      <c r="AP283" s="2"/>
      <c r="AQ283" s="2"/>
      <c r="AR283" s="2"/>
      <c r="AS283" s="2"/>
      <c r="AT283" s="2"/>
      <c r="AU283" s="3"/>
      <c r="AV283" s="2"/>
      <c r="AW283" s="2"/>
      <c r="AX283" s="2"/>
      <c r="AY283" s="2"/>
      <c r="AZ283" s="2"/>
      <c r="BA283" s="2"/>
      <c r="BB283" s="3"/>
      <c r="BC283" s="2"/>
      <c r="BD283" s="2"/>
      <c r="BE283" s="2"/>
      <c r="BF283" s="2"/>
      <c r="BG283" s="2"/>
      <c r="BH283" s="2"/>
      <c r="BI283" s="3"/>
      <c r="BJ283" s="2"/>
      <c r="BK283" s="2"/>
      <c r="BL283" s="2"/>
      <c r="BM283" s="2"/>
      <c r="BN283" s="2"/>
      <c r="BO283" s="2"/>
      <c r="BP283" s="3"/>
      <c r="BQ283" s="2"/>
      <c r="BR283" s="2"/>
      <c r="BS283" s="2"/>
      <c r="BT283" s="2"/>
      <c r="BU283" s="2"/>
      <c r="BV283" s="2"/>
      <c r="BW283" s="3"/>
      <c r="BX283" s="2"/>
      <c r="BY283" s="2"/>
      <c r="BZ283" s="2"/>
      <c r="CA283" s="2"/>
      <c r="CB283" s="2"/>
      <c r="CC283" s="2"/>
      <c r="CD283" s="3"/>
      <c r="CE283" s="2"/>
      <c r="CF283" s="2"/>
      <c r="CG283" s="2"/>
      <c r="CH283" s="2"/>
      <c r="CI283" s="2"/>
      <c r="CJ283" s="2"/>
      <c r="CK283" s="3"/>
      <c r="CL283" s="2"/>
      <c r="CM283" s="2"/>
      <c r="CN283" s="2"/>
      <c r="CO283" s="2"/>
      <c r="CP283" s="2"/>
      <c r="CQ283" s="2"/>
      <c r="CR283" s="3"/>
      <c r="CS283" s="2"/>
      <c r="CT283" s="2"/>
      <c r="CU283" s="2"/>
      <c r="CV283" s="2"/>
      <c r="CW283" s="2"/>
      <c r="CX283" s="2"/>
      <c r="CY283" s="3"/>
      <c r="CZ283" s="2"/>
      <c r="DA283" s="2"/>
      <c r="DB283" s="2"/>
      <c r="DC283" s="2"/>
      <c r="DD283" s="2"/>
      <c r="DE283" s="2"/>
      <c r="DF283" s="3"/>
      <c r="DG283" s="2"/>
      <c r="DH283" s="2"/>
      <c r="DI283" s="2"/>
      <c r="DJ283" s="2"/>
      <c r="DK283" s="2"/>
      <c r="DL283" s="2"/>
      <c r="DM283" s="3"/>
      <c r="DN283" s="2"/>
      <c r="DO283" s="2"/>
      <c r="DP283" s="2"/>
      <c r="DQ283" s="2"/>
      <c r="DR283" s="2"/>
      <c r="DS283" s="2"/>
      <c r="DT283" s="3"/>
      <c r="DU283" s="2"/>
      <c r="DV283" s="2"/>
      <c r="DW283" s="2"/>
      <c r="DX283" s="2"/>
      <c r="DY283" s="2"/>
      <c r="DZ283" s="2"/>
      <c r="EA283" s="3"/>
      <c r="EB283" s="2"/>
      <c r="EC283" s="2"/>
      <c r="ED283" s="2"/>
      <c r="EE283" s="2"/>
      <c r="EF283" s="2"/>
      <c r="EG283" s="2"/>
      <c r="EH283" s="3"/>
      <c r="EI283" s="2"/>
      <c r="EJ283" s="2"/>
      <c r="EK283" s="2"/>
      <c r="EL283" s="2"/>
      <c r="EM283" s="2"/>
      <c r="EN283" s="2"/>
      <c r="EO283" s="3"/>
      <c r="EP283" s="2"/>
      <c r="EQ283" s="2"/>
      <c r="ER283" s="2"/>
      <c r="ES283" s="2"/>
      <c r="ET283" s="2"/>
      <c r="EU283" s="2"/>
      <c r="EV283" s="3"/>
      <c r="EW283" s="2"/>
      <c r="EX283" s="2"/>
      <c r="EY283" s="2"/>
      <c r="EZ283" s="2"/>
      <c r="FA283" s="2"/>
      <c r="FB283" s="2"/>
      <c r="FC283" s="3"/>
      <c r="FD283" s="2"/>
      <c r="FE283" s="2"/>
      <c r="FF283" s="2"/>
      <c r="FG283" s="2"/>
      <c r="FH283" s="2"/>
      <c r="FI283" s="2"/>
      <c r="FJ283" s="3"/>
      <c r="FK283" s="2"/>
      <c r="FL283" s="2"/>
      <c r="FM283" s="2"/>
      <c r="FN283" s="2"/>
      <c r="FO283" s="2"/>
      <c r="FP283" s="2"/>
      <c r="FQ283" s="3"/>
      <c r="FR283" s="2"/>
      <c r="FS283" s="2"/>
      <c r="FT283" s="2"/>
      <c r="FU283" s="2"/>
      <c r="FV283" s="2"/>
      <c r="FW283" s="2"/>
      <c r="FX283" s="3"/>
      <c r="FY283" s="2"/>
      <c r="FZ283" s="2"/>
      <c r="GA283" s="2"/>
      <c r="GB283" s="2"/>
      <c r="GC283" s="2"/>
      <c r="GD283" s="2"/>
      <c r="GE283" s="3"/>
      <c r="GF283" s="2"/>
      <c r="GG283" s="2"/>
      <c r="GH283" s="2"/>
      <c r="GI283" s="2"/>
      <c r="GJ283" s="2"/>
      <c r="GK283" s="2"/>
      <c r="GL283" s="3"/>
      <c r="GM283" s="2"/>
      <c r="GN283" s="2"/>
      <c r="GO283" s="2"/>
      <c r="GP283" s="2"/>
      <c r="GQ283" s="2"/>
      <c r="GR283" s="2"/>
      <c r="GS283" s="3"/>
      <c r="GT283" s="2"/>
      <c r="GU283" s="2"/>
      <c r="GV283" s="2"/>
      <c r="GW283" s="2"/>
      <c r="GX283" s="2"/>
      <c r="GY283" s="2"/>
      <c r="GZ283" s="3"/>
      <c r="HA283" s="2"/>
      <c r="HB283" s="2"/>
      <c r="HC283" s="2"/>
      <c r="HD283" s="2"/>
      <c r="HE283" s="2"/>
      <c r="HF283" s="2"/>
      <c r="HG283" s="2"/>
      <c r="HH283" s="2"/>
      <c r="HI283" s="2"/>
      <c r="HJ283" s="2"/>
      <c r="HK283" s="2"/>
      <c r="HL283" s="2"/>
      <c r="HM283" s="2"/>
      <c r="HN283" s="2"/>
      <c r="HO283" s="91"/>
      <c r="HP283" s="2"/>
      <c r="HQ283" s="2"/>
      <c r="HR283" s="2"/>
      <c r="HS283" s="2"/>
      <c r="HT283" s="2"/>
      <c r="HU283" s="3"/>
    </row>
    <row r="284" spans="1:229" s="179" customFormat="1">
      <c r="A284" s="235"/>
      <c r="B284" s="235"/>
      <c r="C284" s="235"/>
      <c r="D284" s="235"/>
      <c r="E284" s="235"/>
      <c r="F284" s="235"/>
      <c r="G284" s="235"/>
      <c r="H284" s="235"/>
      <c r="I284" s="235"/>
      <c r="J284" s="235"/>
      <c r="K284" s="235"/>
      <c r="L284" s="235"/>
      <c r="M284" s="235"/>
      <c r="N284" s="242"/>
      <c r="O284" s="100" t="s">
        <v>3883</v>
      </c>
      <c r="Q284" s="4"/>
      <c r="R284" s="4"/>
      <c r="T284" s="2"/>
      <c r="U284" s="2"/>
      <c r="V284" s="2"/>
      <c r="W284" s="2"/>
      <c r="X284" s="2"/>
      <c r="Y284" s="2"/>
      <c r="Z284" s="3"/>
      <c r="AA284" s="2"/>
      <c r="AB284" s="2"/>
      <c r="AC284" s="2"/>
      <c r="AD284" s="2"/>
      <c r="AE284" s="2"/>
      <c r="AF284" s="2"/>
      <c r="AG284" s="3"/>
      <c r="AH284" s="2"/>
      <c r="AI284" s="2"/>
      <c r="AJ284" s="2"/>
      <c r="AK284" s="2"/>
      <c r="AL284" s="2"/>
      <c r="AM284" s="2"/>
      <c r="AN284" s="3"/>
      <c r="AO284" s="2"/>
      <c r="AP284" s="2"/>
      <c r="AQ284" s="2"/>
      <c r="AR284" s="2"/>
      <c r="AS284" s="2"/>
      <c r="AT284" s="2"/>
      <c r="AU284" s="3"/>
      <c r="AV284" s="2"/>
      <c r="AW284" s="2"/>
      <c r="AX284" s="2"/>
      <c r="AY284" s="2"/>
      <c r="AZ284" s="2"/>
      <c r="BA284" s="2"/>
      <c r="BB284" s="3"/>
      <c r="BC284" s="2"/>
      <c r="BD284" s="2"/>
      <c r="BE284" s="2"/>
      <c r="BF284" s="2"/>
      <c r="BG284" s="2"/>
      <c r="BH284" s="2"/>
      <c r="BI284" s="3"/>
      <c r="BJ284" s="2"/>
      <c r="BK284" s="2"/>
      <c r="BL284" s="2"/>
      <c r="BM284" s="2"/>
      <c r="BN284" s="2"/>
      <c r="BO284" s="2"/>
      <c r="BP284" s="3"/>
      <c r="BQ284" s="2"/>
      <c r="BR284" s="2"/>
      <c r="BS284" s="2"/>
      <c r="BT284" s="2"/>
      <c r="BU284" s="2"/>
      <c r="BV284" s="2"/>
      <c r="BW284" s="3"/>
      <c r="BX284" s="2"/>
      <c r="BY284" s="2"/>
      <c r="BZ284" s="2"/>
      <c r="CA284" s="2"/>
      <c r="CB284" s="2"/>
      <c r="CC284" s="2"/>
      <c r="CD284" s="3"/>
      <c r="CE284" s="2"/>
      <c r="CF284" s="2"/>
      <c r="CG284" s="2"/>
      <c r="CH284" s="2"/>
      <c r="CI284" s="2"/>
      <c r="CJ284" s="2"/>
      <c r="CK284" s="3"/>
      <c r="CL284" s="2"/>
      <c r="CM284" s="2"/>
      <c r="CN284" s="2"/>
      <c r="CO284" s="2"/>
      <c r="CP284" s="2"/>
      <c r="CQ284" s="2"/>
      <c r="CR284" s="3"/>
      <c r="CS284" s="2"/>
      <c r="CT284" s="2"/>
      <c r="CU284" s="2"/>
      <c r="CV284" s="2"/>
      <c r="CW284" s="2"/>
      <c r="CX284" s="2"/>
      <c r="CY284" s="3"/>
      <c r="CZ284" s="2"/>
      <c r="DA284" s="2"/>
      <c r="DB284" s="2"/>
      <c r="DC284" s="2"/>
      <c r="DD284" s="2"/>
      <c r="DE284" s="2"/>
      <c r="DF284" s="3"/>
      <c r="DG284" s="2"/>
      <c r="DH284" s="2"/>
      <c r="DI284" s="2"/>
      <c r="DJ284" s="2"/>
      <c r="DK284" s="2"/>
      <c r="DL284" s="2"/>
      <c r="DM284" s="3"/>
      <c r="DN284" s="2"/>
      <c r="DO284" s="2"/>
      <c r="DP284" s="2"/>
      <c r="DQ284" s="2"/>
      <c r="DR284" s="2"/>
      <c r="DS284" s="2"/>
      <c r="DT284" s="3"/>
      <c r="DU284" s="2"/>
      <c r="DV284" s="2"/>
      <c r="DW284" s="2"/>
      <c r="DX284" s="2"/>
      <c r="DY284" s="2"/>
      <c r="DZ284" s="2"/>
      <c r="EA284" s="3"/>
      <c r="EB284" s="2"/>
      <c r="EC284" s="2"/>
      <c r="ED284" s="2"/>
      <c r="EE284" s="2"/>
      <c r="EF284" s="2"/>
      <c r="EG284" s="2"/>
      <c r="EH284" s="3"/>
      <c r="EI284" s="2"/>
      <c r="EJ284" s="2"/>
      <c r="EK284" s="2"/>
      <c r="EL284" s="2"/>
      <c r="EM284" s="2"/>
      <c r="EN284" s="2"/>
      <c r="EO284" s="3"/>
      <c r="EP284" s="2"/>
      <c r="EQ284" s="2"/>
      <c r="ER284" s="2"/>
      <c r="ES284" s="2"/>
      <c r="ET284" s="2"/>
      <c r="EU284" s="2"/>
      <c r="EV284" s="3"/>
      <c r="EW284" s="2"/>
      <c r="EX284" s="2"/>
      <c r="EY284" s="2"/>
      <c r="EZ284" s="2"/>
      <c r="FA284" s="2"/>
      <c r="FB284" s="2"/>
      <c r="FC284" s="3"/>
      <c r="FD284" s="2"/>
      <c r="FE284" s="2"/>
      <c r="FF284" s="2"/>
      <c r="FG284" s="2"/>
      <c r="FH284" s="2"/>
      <c r="FI284" s="2"/>
      <c r="FJ284" s="3"/>
      <c r="FK284" s="2"/>
      <c r="FL284" s="2"/>
      <c r="FM284" s="2"/>
      <c r="FN284" s="2"/>
      <c r="FO284" s="2"/>
      <c r="FP284" s="2"/>
      <c r="FQ284" s="3"/>
      <c r="FR284" s="2"/>
      <c r="FS284" s="2"/>
      <c r="FT284" s="2"/>
      <c r="FU284" s="2"/>
      <c r="FV284" s="2"/>
      <c r="FW284" s="2"/>
      <c r="FX284" s="3"/>
      <c r="FY284" s="2"/>
      <c r="FZ284" s="2"/>
      <c r="GA284" s="2"/>
      <c r="GB284" s="2"/>
      <c r="GC284" s="2"/>
      <c r="GD284" s="2"/>
      <c r="GE284" s="3"/>
      <c r="GF284" s="2"/>
      <c r="GG284" s="2"/>
      <c r="GH284" s="2"/>
      <c r="GI284" s="2"/>
      <c r="GJ284" s="2"/>
      <c r="GK284" s="2"/>
      <c r="GL284" s="3"/>
      <c r="GM284" s="2"/>
      <c r="GN284" s="2"/>
      <c r="GO284" s="2"/>
      <c r="GP284" s="2"/>
      <c r="GQ284" s="2"/>
      <c r="GR284" s="2"/>
      <c r="GS284" s="3"/>
      <c r="GT284" s="2"/>
      <c r="GU284" s="2"/>
      <c r="GV284" s="2"/>
      <c r="GW284" s="2"/>
      <c r="GX284" s="2"/>
      <c r="GY284" s="2"/>
      <c r="GZ284" s="3"/>
      <c r="HA284" s="2"/>
      <c r="HB284" s="2"/>
      <c r="HC284" s="2"/>
      <c r="HD284" s="2"/>
      <c r="HE284" s="2"/>
      <c r="HF284" s="2"/>
      <c r="HG284" s="2"/>
      <c r="HH284" s="2"/>
      <c r="HI284" s="2"/>
      <c r="HJ284" s="2"/>
      <c r="HK284" s="2"/>
      <c r="HL284" s="2"/>
      <c r="HM284" s="2"/>
      <c r="HN284" s="2"/>
      <c r="HO284" s="91"/>
      <c r="HP284" s="2"/>
      <c r="HQ284" s="2"/>
      <c r="HR284" s="2"/>
      <c r="HS284" s="2"/>
      <c r="HT284" s="2"/>
      <c r="HU284" s="3"/>
    </row>
    <row r="285" spans="1:229" s="179" customFormat="1">
      <c r="A285" s="235"/>
      <c r="B285" s="235"/>
      <c r="C285" s="235"/>
      <c r="D285" s="235"/>
      <c r="E285" s="235"/>
      <c r="F285" s="235"/>
      <c r="G285" s="235"/>
      <c r="H285" s="235"/>
      <c r="I285" s="235"/>
      <c r="J285" s="235"/>
      <c r="K285" s="235"/>
      <c r="L285" s="235"/>
      <c r="M285" s="235"/>
      <c r="N285" s="242"/>
      <c r="O285" s="100" t="s">
        <v>3890</v>
      </c>
      <c r="Q285" s="4"/>
      <c r="R285" s="4"/>
      <c r="T285" s="2"/>
      <c r="U285" s="2"/>
      <c r="V285" s="2"/>
      <c r="W285" s="2"/>
      <c r="X285" s="2"/>
      <c r="Y285" s="2"/>
      <c r="Z285" s="3"/>
      <c r="AA285" s="2"/>
      <c r="AB285" s="2"/>
      <c r="AC285" s="2"/>
      <c r="AD285" s="2"/>
      <c r="AE285" s="2"/>
      <c r="AF285" s="2"/>
      <c r="AG285" s="3"/>
      <c r="AH285" s="2"/>
      <c r="AI285" s="2"/>
      <c r="AJ285" s="2"/>
      <c r="AK285" s="2"/>
      <c r="AL285" s="2"/>
      <c r="AM285" s="2"/>
      <c r="AN285" s="3"/>
      <c r="AO285" s="2"/>
      <c r="AP285" s="2"/>
      <c r="AQ285" s="2"/>
      <c r="AR285" s="2"/>
      <c r="AS285" s="2"/>
      <c r="AT285" s="2"/>
      <c r="AU285" s="3"/>
      <c r="AV285" s="2"/>
      <c r="AW285" s="2"/>
      <c r="AX285" s="2"/>
      <c r="AY285" s="2"/>
      <c r="AZ285" s="2"/>
      <c r="BA285" s="2"/>
      <c r="BB285" s="3"/>
      <c r="BC285" s="2"/>
      <c r="BD285" s="2"/>
      <c r="BE285" s="2"/>
      <c r="BF285" s="2"/>
      <c r="BG285" s="2"/>
      <c r="BH285" s="2"/>
      <c r="BI285" s="3"/>
      <c r="BJ285" s="2"/>
      <c r="BK285" s="2"/>
      <c r="BL285" s="2"/>
      <c r="BM285" s="2"/>
      <c r="BN285" s="2"/>
      <c r="BO285" s="2"/>
      <c r="BP285" s="3"/>
      <c r="BQ285" s="2"/>
      <c r="BR285" s="2"/>
      <c r="BS285" s="2"/>
      <c r="BT285" s="2"/>
      <c r="BU285" s="2"/>
      <c r="BV285" s="2"/>
      <c r="BW285" s="3"/>
      <c r="BX285" s="2"/>
      <c r="BY285" s="2"/>
      <c r="BZ285" s="2"/>
      <c r="CA285" s="2"/>
      <c r="CB285" s="2"/>
      <c r="CC285" s="2"/>
      <c r="CD285" s="3"/>
      <c r="CE285" s="2"/>
      <c r="CF285" s="2"/>
      <c r="CG285" s="2"/>
      <c r="CH285" s="2"/>
      <c r="CI285" s="2"/>
      <c r="CJ285" s="2"/>
      <c r="CK285" s="3"/>
      <c r="CL285" s="2"/>
      <c r="CM285" s="2"/>
      <c r="CN285" s="2"/>
      <c r="CO285" s="2"/>
      <c r="CP285" s="2"/>
      <c r="CQ285" s="2"/>
      <c r="CR285" s="3"/>
      <c r="CS285" s="2"/>
      <c r="CT285" s="2"/>
      <c r="CU285" s="2"/>
      <c r="CV285" s="2"/>
      <c r="CW285" s="2"/>
      <c r="CX285" s="2"/>
      <c r="CY285" s="3"/>
      <c r="CZ285" s="2"/>
      <c r="DA285" s="2"/>
      <c r="DB285" s="2"/>
      <c r="DC285" s="2"/>
      <c r="DD285" s="2"/>
      <c r="DE285" s="2"/>
      <c r="DF285" s="3"/>
      <c r="DG285" s="2"/>
      <c r="DH285" s="2"/>
      <c r="DI285" s="2"/>
      <c r="DJ285" s="2"/>
      <c r="DK285" s="2"/>
      <c r="DL285" s="2"/>
      <c r="DM285" s="3"/>
      <c r="DN285" s="2"/>
      <c r="DO285" s="2"/>
      <c r="DP285" s="2"/>
      <c r="DQ285" s="2"/>
      <c r="DR285" s="2"/>
      <c r="DS285" s="2"/>
      <c r="DT285" s="3"/>
      <c r="DU285" s="2"/>
      <c r="DV285" s="2"/>
      <c r="DW285" s="2"/>
      <c r="DX285" s="2"/>
      <c r="DY285" s="2"/>
      <c r="DZ285" s="2"/>
      <c r="EA285" s="3"/>
      <c r="EB285" s="2"/>
      <c r="EC285" s="2"/>
      <c r="ED285" s="2"/>
      <c r="EE285" s="2"/>
      <c r="EF285" s="2"/>
      <c r="EG285" s="2"/>
      <c r="EH285" s="3"/>
      <c r="EI285" s="2"/>
      <c r="EJ285" s="2"/>
      <c r="EK285" s="2"/>
      <c r="EL285" s="2"/>
      <c r="EM285" s="2"/>
      <c r="EN285" s="2"/>
      <c r="EO285" s="3"/>
      <c r="EP285" s="2"/>
      <c r="EQ285" s="2"/>
      <c r="ER285" s="2"/>
      <c r="ES285" s="2"/>
      <c r="ET285" s="2"/>
      <c r="EU285" s="2"/>
      <c r="EV285" s="3"/>
      <c r="EW285" s="2"/>
      <c r="EX285" s="2"/>
      <c r="EY285" s="2"/>
      <c r="EZ285" s="2"/>
      <c r="FA285" s="2"/>
      <c r="FB285" s="2"/>
      <c r="FC285" s="3"/>
      <c r="FD285" s="2"/>
      <c r="FE285" s="2"/>
      <c r="FF285" s="2"/>
      <c r="FG285" s="2"/>
      <c r="FH285" s="2"/>
      <c r="FI285" s="2"/>
      <c r="FJ285" s="3"/>
      <c r="FK285" s="2"/>
      <c r="FL285" s="2"/>
      <c r="FM285" s="2"/>
      <c r="FN285" s="2"/>
      <c r="FO285" s="2"/>
      <c r="FP285" s="2"/>
      <c r="FQ285" s="3"/>
      <c r="FR285" s="2"/>
      <c r="FS285" s="2"/>
      <c r="FT285" s="2"/>
      <c r="FU285" s="2"/>
      <c r="FV285" s="2"/>
      <c r="FW285" s="2"/>
      <c r="FX285" s="3"/>
      <c r="FY285" s="2"/>
      <c r="FZ285" s="2"/>
      <c r="GA285" s="2"/>
      <c r="GB285" s="2"/>
      <c r="GC285" s="2"/>
      <c r="GD285" s="2"/>
      <c r="GE285" s="3"/>
      <c r="GF285" s="2"/>
      <c r="GG285" s="2"/>
      <c r="GH285" s="2"/>
      <c r="GI285" s="2"/>
      <c r="GJ285" s="2"/>
      <c r="GK285" s="2"/>
      <c r="GL285" s="3"/>
      <c r="GM285" s="2"/>
      <c r="GN285" s="2"/>
      <c r="GO285" s="2"/>
      <c r="GP285" s="2"/>
      <c r="GQ285" s="2"/>
      <c r="GR285" s="2"/>
      <c r="GS285" s="3"/>
      <c r="GT285" s="2"/>
      <c r="GU285" s="2"/>
      <c r="GV285" s="2"/>
      <c r="GW285" s="2"/>
      <c r="GX285" s="2"/>
      <c r="GY285" s="2"/>
      <c r="GZ285" s="3"/>
      <c r="HA285" s="2"/>
      <c r="HB285" s="2"/>
      <c r="HC285" s="2"/>
      <c r="HD285" s="2"/>
      <c r="HE285" s="2"/>
      <c r="HF285" s="2"/>
      <c r="HG285" s="2"/>
      <c r="HH285" s="2"/>
      <c r="HI285" s="2"/>
      <c r="HJ285" s="2"/>
      <c r="HK285" s="2"/>
      <c r="HL285" s="2"/>
      <c r="HM285" s="2"/>
      <c r="HN285" s="2"/>
      <c r="HO285" s="91"/>
      <c r="HP285" s="2"/>
      <c r="HQ285" s="2"/>
      <c r="HR285" s="2"/>
      <c r="HS285" s="2"/>
      <c r="HT285" s="2"/>
      <c r="HU285" s="3"/>
    </row>
    <row r="286" spans="1:229" s="179" customFormat="1">
      <c r="A286" s="235"/>
      <c r="B286" s="235"/>
      <c r="C286" s="235"/>
      <c r="D286" s="235"/>
      <c r="E286" s="235"/>
      <c r="F286" s="235"/>
      <c r="G286" s="235"/>
      <c r="H286" s="235"/>
      <c r="I286" s="235"/>
      <c r="J286" s="235"/>
      <c r="K286" s="235"/>
      <c r="L286" s="235"/>
      <c r="M286" s="235"/>
      <c r="N286" s="242"/>
      <c r="O286" s="100" t="s">
        <v>3882</v>
      </c>
      <c r="Q286" s="4"/>
      <c r="R286" s="4"/>
      <c r="T286" s="2"/>
      <c r="U286" s="2"/>
      <c r="V286" s="2"/>
      <c r="W286" s="2"/>
      <c r="X286" s="2"/>
      <c r="Y286" s="2"/>
      <c r="Z286" s="3"/>
      <c r="AA286" s="2"/>
      <c r="AB286" s="2"/>
      <c r="AC286" s="2"/>
      <c r="AD286" s="2"/>
      <c r="AE286" s="2"/>
      <c r="AF286" s="2"/>
      <c r="AG286" s="3"/>
      <c r="AH286" s="2"/>
      <c r="AI286" s="2"/>
      <c r="AJ286" s="2"/>
      <c r="AK286" s="2"/>
      <c r="AL286" s="2"/>
      <c r="AM286" s="2"/>
      <c r="AN286" s="3"/>
      <c r="AO286" s="2"/>
      <c r="AP286" s="2"/>
      <c r="AQ286" s="2"/>
      <c r="AR286" s="2"/>
      <c r="AS286" s="2"/>
      <c r="AT286" s="2"/>
      <c r="AU286" s="3"/>
      <c r="AV286" s="2"/>
      <c r="AW286" s="2"/>
      <c r="AX286" s="2"/>
      <c r="AY286" s="2"/>
      <c r="AZ286" s="2"/>
      <c r="BA286" s="2"/>
      <c r="BB286" s="3"/>
      <c r="BC286" s="2"/>
      <c r="BD286" s="2"/>
      <c r="BE286" s="2"/>
      <c r="BF286" s="2"/>
      <c r="BG286" s="2"/>
      <c r="BH286" s="2"/>
      <c r="BI286" s="3"/>
      <c r="BJ286" s="2"/>
      <c r="BK286" s="2"/>
      <c r="BL286" s="2"/>
      <c r="BM286" s="2"/>
      <c r="BN286" s="2"/>
      <c r="BO286" s="2"/>
      <c r="BP286" s="3"/>
      <c r="BQ286" s="2"/>
      <c r="BR286" s="2"/>
      <c r="BS286" s="2"/>
      <c r="BT286" s="2"/>
      <c r="BU286" s="2"/>
      <c r="BV286" s="2"/>
      <c r="BW286" s="3"/>
      <c r="BX286" s="2"/>
      <c r="BY286" s="2"/>
      <c r="BZ286" s="2"/>
      <c r="CA286" s="2"/>
      <c r="CB286" s="2"/>
      <c r="CC286" s="2"/>
      <c r="CD286" s="3"/>
      <c r="CE286" s="2"/>
      <c r="CF286" s="2"/>
      <c r="CG286" s="2"/>
      <c r="CH286" s="2"/>
      <c r="CI286" s="2"/>
      <c r="CJ286" s="2"/>
      <c r="CK286" s="3"/>
      <c r="CL286" s="2"/>
      <c r="CM286" s="2"/>
      <c r="CN286" s="2"/>
      <c r="CO286" s="2"/>
      <c r="CP286" s="2"/>
      <c r="CQ286" s="2"/>
      <c r="CR286" s="3"/>
      <c r="CS286" s="2"/>
      <c r="CT286" s="2"/>
      <c r="CU286" s="2"/>
      <c r="CV286" s="2"/>
      <c r="CW286" s="2"/>
      <c r="CX286" s="2"/>
      <c r="CY286" s="3"/>
      <c r="CZ286" s="2"/>
      <c r="DA286" s="2"/>
      <c r="DB286" s="2"/>
      <c r="DC286" s="2"/>
      <c r="DD286" s="2"/>
      <c r="DE286" s="2"/>
      <c r="DF286" s="3"/>
      <c r="DG286" s="2"/>
      <c r="DH286" s="2"/>
      <c r="DI286" s="2"/>
      <c r="DJ286" s="2"/>
      <c r="DK286" s="2"/>
      <c r="DL286" s="2"/>
      <c r="DM286" s="3"/>
      <c r="DN286" s="2"/>
      <c r="DO286" s="2"/>
      <c r="DP286" s="2"/>
      <c r="DQ286" s="2"/>
      <c r="DR286" s="2"/>
      <c r="DS286" s="2"/>
      <c r="DT286" s="3"/>
      <c r="DU286" s="2"/>
      <c r="DV286" s="2"/>
      <c r="DW286" s="2"/>
      <c r="DX286" s="2"/>
      <c r="DY286" s="2"/>
      <c r="DZ286" s="2"/>
      <c r="EA286" s="3"/>
      <c r="EB286" s="2"/>
      <c r="EC286" s="2"/>
      <c r="ED286" s="2"/>
      <c r="EE286" s="2"/>
      <c r="EF286" s="2"/>
      <c r="EG286" s="2"/>
      <c r="EH286" s="3"/>
      <c r="EI286" s="2"/>
      <c r="EJ286" s="2"/>
      <c r="EK286" s="2"/>
      <c r="EL286" s="2"/>
      <c r="EM286" s="2"/>
      <c r="EN286" s="2"/>
      <c r="EO286" s="3"/>
      <c r="EP286" s="2"/>
      <c r="EQ286" s="2"/>
      <c r="ER286" s="2"/>
      <c r="ES286" s="2"/>
      <c r="ET286" s="2"/>
      <c r="EU286" s="2"/>
      <c r="EV286" s="3"/>
      <c r="EW286" s="2"/>
      <c r="EX286" s="2"/>
      <c r="EY286" s="2"/>
      <c r="EZ286" s="2"/>
      <c r="FA286" s="2"/>
      <c r="FB286" s="2"/>
      <c r="FC286" s="3"/>
      <c r="FD286" s="2"/>
      <c r="FE286" s="2"/>
      <c r="FF286" s="2"/>
      <c r="FG286" s="2"/>
      <c r="FH286" s="2"/>
      <c r="FI286" s="2"/>
      <c r="FJ286" s="3"/>
      <c r="FK286" s="2"/>
      <c r="FL286" s="2"/>
      <c r="FM286" s="2"/>
      <c r="FN286" s="2"/>
      <c r="FO286" s="2"/>
      <c r="FP286" s="2"/>
      <c r="FQ286" s="3"/>
      <c r="FR286" s="2"/>
      <c r="FS286" s="2"/>
      <c r="FT286" s="2"/>
      <c r="FU286" s="2"/>
      <c r="FV286" s="2"/>
      <c r="FW286" s="2"/>
      <c r="FX286" s="3"/>
      <c r="FY286" s="2"/>
      <c r="FZ286" s="2"/>
      <c r="GA286" s="2"/>
      <c r="GB286" s="2"/>
      <c r="GC286" s="2"/>
      <c r="GD286" s="2"/>
      <c r="GE286" s="3"/>
      <c r="GF286" s="2"/>
      <c r="GG286" s="2"/>
      <c r="GH286" s="2"/>
      <c r="GI286" s="2"/>
      <c r="GJ286" s="2"/>
      <c r="GK286" s="2"/>
      <c r="GL286" s="3"/>
      <c r="GM286" s="2"/>
      <c r="GN286" s="2"/>
      <c r="GO286" s="2"/>
      <c r="GP286" s="2"/>
      <c r="GQ286" s="2"/>
      <c r="GR286" s="2"/>
      <c r="GS286" s="3"/>
      <c r="GT286" s="2"/>
      <c r="GU286" s="2"/>
      <c r="GV286" s="2"/>
      <c r="GW286" s="2"/>
      <c r="GX286" s="2"/>
      <c r="GY286" s="2"/>
      <c r="GZ286" s="3"/>
      <c r="HA286" s="2"/>
      <c r="HB286" s="2"/>
      <c r="HC286" s="2"/>
      <c r="HD286" s="2"/>
      <c r="HE286" s="2"/>
      <c r="HF286" s="2"/>
      <c r="HG286" s="2"/>
      <c r="HH286" s="2"/>
      <c r="HI286" s="2"/>
      <c r="HJ286" s="2"/>
      <c r="HK286" s="2"/>
      <c r="HL286" s="2"/>
      <c r="HM286" s="2"/>
      <c r="HN286" s="2"/>
      <c r="HO286" s="91"/>
      <c r="HP286" s="2"/>
      <c r="HQ286" s="2"/>
      <c r="HR286" s="2"/>
      <c r="HS286" s="2"/>
      <c r="HT286" s="2"/>
      <c r="HU286" s="3"/>
    </row>
    <row r="287" spans="1:229" s="179" customFormat="1">
      <c r="A287" s="235"/>
      <c r="B287" s="235"/>
      <c r="C287" s="235"/>
      <c r="D287" s="235"/>
      <c r="E287" s="235"/>
      <c r="F287" s="235"/>
      <c r="G287" s="235"/>
      <c r="H287" s="235"/>
      <c r="I287" s="235"/>
      <c r="J287" s="235"/>
      <c r="K287" s="235"/>
      <c r="L287" s="235"/>
      <c r="M287" s="235"/>
      <c r="N287" s="242"/>
      <c r="O287" s="100" t="s">
        <v>3891</v>
      </c>
      <c r="Q287" s="4"/>
      <c r="R287" s="4"/>
      <c r="T287" s="2"/>
      <c r="U287" s="2"/>
      <c r="V287" s="2"/>
      <c r="W287" s="2"/>
      <c r="X287" s="2"/>
      <c r="Y287" s="2"/>
      <c r="Z287" s="3"/>
      <c r="AA287" s="2"/>
      <c r="AB287" s="2"/>
      <c r="AC287" s="2"/>
      <c r="AD287" s="2"/>
      <c r="AE287" s="2"/>
      <c r="AF287" s="2"/>
      <c r="AG287" s="3"/>
      <c r="AH287" s="2"/>
      <c r="AI287" s="2"/>
      <c r="AJ287" s="2"/>
      <c r="AK287" s="2"/>
      <c r="AL287" s="2"/>
      <c r="AM287" s="2"/>
      <c r="AN287" s="3"/>
      <c r="AO287" s="2"/>
      <c r="AP287" s="2"/>
      <c r="AQ287" s="2"/>
      <c r="AR287" s="2"/>
      <c r="AS287" s="2"/>
      <c r="AT287" s="2"/>
      <c r="AU287" s="3"/>
      <c r="AV287" s="2"/>
      <c r="AW287" s="2"/>
      <c r="AX287" s="2"/>
      <c r="AY287" s="2"/>
      <c r="AZ287" s="2"/>
      <c r="BA287" s="2"/>
      <c r="BB287" s="3"/>
      <c r="BC287" s="2"/>
      <c r="BD287" s="2"/>
      <c r="BE287" s="2"/>
      <c r="BF287" s="2"/>
      <c r="BG287" s="2"/>
      <c r="BH287" s="2"/>
      <c r="BI287" s="3"/>
      <c r="BJ287" s="2"/>
      <c r="BK287" s="2"/>
      <c r="BL287" s="2"/>
      <c r="BM287" s="2"/>
      <c r="BN287" s="2"/>
      <c r="BO287" s="2"/>
      <c r="BP287" s="3"/>
      <c r="BQ287" s="2"/>
      <c r="BR287" s="2"/>
      <c r="BS287" s="2"/>
      <c r="BT287" s="2"/>
      <c r="BU287" s="2"/>
      <c r="BV287" s="2"/>
      <c r="BW287" s="3"/>
      <c r="BX287" s="2"/>
      <c r="BY287" s="2"/>
      <c r="BZ287" s="2"/>
      <c r="CA287" s="2"/>
      <c r="CB287" s="2"/>
      <c r="CC287" s="2"/>
      <c r="CD287" s="3"/>
      <c r="CE287" s="2"/>
      <c r="CF287" s="2"/>
      <c r="CG287" s="2"/>
      <c r="CH287" s="2"/>
      <c r="CI287" s="2"/>
      <c r="CJ287" s="2"/>
      <c r="CK287" s="3"/>
      <c r="CL287" s="2"/>
      <c r="CM287" s="2"/>
      <c r="CN287" s="2"/>
      <c r="CO287" s="2"/>
      <c r="CP287" s="2"/>
      <c r="CQ287" s="2"/>
      <c r="CR287" s="3"/>
      <c r="CS287" s="2"/>
      <c r="CT287" s="2"/>
      <c r="CU287" s="2"/>
      <c r="CV287" s="2"/>
      <c r="CW287" s="2"/>
      <c r="CX287" s="2"/>
      <c r="CY287" s="3"/>
      <c r="CZ287" s="2"/>
      <c r="DA287" s="2"/>
      <c r="DB287" s="2"/>
      <c r="DC287" s="2"/>
      <c r="DD287" s="2"/>
      <c r="DE287" s="2"/>
      <c r="DF287" s="3"/>
      <c r="DG287" s="2"/>
      <c r="DH287" s="2"/>
      <c r="DI287" s="2"/>
      <c r="DJ287" s="2"/>
      <c r="DK287" s="2"/>
      <c r="DL287" s="2"/>
      <c r="DM287" s="3"/>
      <c r="DN287" s="2"/>
      <c r="DO287" s="2"/>
      <c r="DP287" s="2"/>
      <c r="DQ287" s="2"/>
      <c r="DR287" s="2"/>
      <c r="DS287" s="2"/>
      <c r="DT287" s="3"/>
      <c r="DU287" s="2"/>
      <c r="DV287" s="2"/>
      <c r="DW287" s="2"/>
      <c r="DX287" s="2"/>
      <c r="DY287" s="2"/>
      <c r="DZ287" s="2"/>
      <c r="EA287" s="3"/>
      <c r="EB287" s="2"/>
      <c r="EC287" s="2"/>
      <c r="ED287" s="2"/>
      <c r="EE287" s="2"/>
      <c r="EF287" s="2"/>
      <c r="EG287" s="2"/>
      <c r="EH287" s="3"/>
      <c r="EI287" s="2"/>
      <c r="EJ287" s="2"/>
      <c r="EK287" s="2"/>
      <c r="EL287" s="2"/>
      <c r="EM287" s="2"/>
      <c r="EN287" s="2"/>
      <c r="EO287" s="3"/>
      <c r="EP287" s="2"/>
      <c r="EQ287" s="2"/>
      <c r="ER287" s="2"/>
      <c r="ES287" s="2"/>
      <c r="ET287" s="2"/>
      <c r="EU287" s="2"/>
      <c r="EV287" s="3"/>
      <c r="EW287" s="2"/>
      <c r="EX287" s="2"/>
      <c r="EY287" s="2"/>
      <c r="EZ287" s="2"/>
      <c r="FA287" s="2"/>
      <c r="FB287" s="2"/>
      <c r="FC287" s="3"/>
      <c r="FD287" s="2"/>
      <c r="FE287" s="2"/>
      <c r="FF287" s="2"/>
      <c r="FG287" s="2"/>
      <c r="FH287" s="2"/>
      <c r="FI287" s="2"/>
      <c r="FJ287" s="3"/>
      <c r="FK287" s="2"/>
      <c r="FL287" s="2"/>
      <c r="FM287" s="2"/>
      <c r="FN287" s="2"/>
      <c r="FO287" s="2"/>
      <c r="FP287" s="2"/>
      <c r="FQ287" s="3"/>
      <c r="FR287" s="2"/>
      <c r="FS287" s="2"/>
      <c r="FT287" s="2"/>
      <c r="FU287" s="2"/>
      <c r="FV287" s="2"/>
      <c r="FW287" s="2"/>
      <c r="FX287" s="3"/>
      <c r="FY287" s="2"/>
      <c r="FZ287" s="2"/>
      <c r="GA287" s="2"/>
      <c r="GB287" s="2"/>
      <c r="GC287" s="2"/>
      <c r="GD287" s="2"/>
      <c r="GE287" s="3"/>
      <c r="GF287" s="2"/>
      <c r="GG287" s="2"/>
      <c r="GH287" s="2"/>
      <c r="GI287" s="2"/>
      <c r="GJ287" s="2"/>
      <c r="GK287" s="2"/>
      <c r="GL287" s="3"/>
      <c r="GM287" s="2"/>
      <c r="GN287" s="2"/>
      <c r="GO287" s="2"/>
      <c r="GP287" s="2"/>
      <c r="GQ287" s="2"/>
      <c r="GR287" s="2"/>
      <c r="GS287" s="3"/>
      <c r="GT287" s="2"/>
      <c r="GU287" s="2"/>
      <c r="GV287" s="2"/>
      <c r="GW287" s="2"/>
      <c r="GX287" s="2"/>
      <c r="GY287" s="2"/>
      <c r="GZ287" s="3"/>
      <c r="HA287" s="2"/>
      <c r="HB287" s="2"/>
      <c r="HC287" s="2"/>
      <c r="HD287" s="2"/>
      <c r="HE287" s="2"/>
      <c r="HF287" s="2"/>
      <c r="HG287" s="2"/>
      <c r="HH287" s="2"/>
      <c r="HI287" s="2"/>
      <c r="HJ287" s="2"/>
      <c r="HK287" s="2"/>
      <c r="HL287" s="2"/>
      <c r="HM287" s="2"/>
      <c r="HN287" s="2"/>
      <c r="HO287" s="91"/>
      <c r="HP287" s="2"/>
      <c r="HQ287" s="2"/>
      <c r="HR287" s="2"/>
      <c r="HS287" s="2"/>
      <c r="HT287" s="2"/>
      <c r="HU287" s="3"/>
    </row>
    <row r="288" spans="1:229" s="179" customFormat="1">
      <c r="A288" s="235"/>
      <c r="B288" s="235"/>
      <c r="C288" s="235"/>
      <c r="D288" s="235"/>
      <c r="E288" s="235"/>
      <c r="F288" s="235"/>
      <c r="G288" s="235"/>
      <c r="H288" s="235"/>
      <c r="I288" s="235"/>
      <c r="J288" s="235"/>
      <c r="K288" s="235"/>
      <c r="L288" s="235"/>
      <c r="M288" s="235"/>
      <c r="N288" s="242"/>
      <c r="O288" s="100" t="s">
        <v>3884</v>
      </c>
      <c r="Q288" s="4"/>
      <c r="R288" s="4"/>
      <c r="T288" s="2"/>
      <c r="U288" s="2"/>
      <c r="V288" s="2"/>
      <c r="W288" s="2"/>
      <c r="X288" s="2"/>
      <c r="Y288" s="2"/>
      <c r="Z288" s="3"/>
      <c r="AA288" s="2"/>
      <c r="AB288" s="2"/>
      <c r="AC288" s="2"/>
      <c r="AD288" s="2"/>
      <c r="AE288" s="2"/>
      <c r="AF288" s="2"/>
      <c r="AG288" s="3"/>
      <c r="AH288" s="2"/>
      <c r="AI288" s="2"/>
      <c r="AJ288" s="2"/>
      <c r="AK288" s="2"/>
      <c r="AL288" s="2"/>
      <c r="AM288" s="2"/>
      <c r="AN288" s="3"/>
      <c r="AO288" s="2"/>
      <c r="AP288" s="2"/>
      <c r="AQ288" s="2"/>
      <c r="AR288" s="2"/>
      <c r="AS288" s="2"/>
      <c r="AT288" s="2"/>
      <c r="AU288" s="3"/>
      <c r="AV288" s="2"/>
      <c r="AW288" s="2"/>
      <c r="AX288" s="2"/>
      <c r="AY288" s="2"/>
      <c r="AZ288" s="2"/>
      <c r="BA288" s="2"/>
      <c r="BB288" s="3"/>
      <c r="BC288" s="2"/>
      <c r="BD288" s="2"/>
      <c r="BE288" s="2"/>
      <c r="BF288" s="2"/>
      <c r="BG288" s="2"/>
      <c r="BH288" s="2"/>
      <c r="BI288" s="3"/>
      <c r="BJ288" s="2"/>
      <c r="BK288" s="2"/>
      <c r="BL288" s="2"/>
      <c r="BM288" s="2"/>
      <c r="BN288" s="2"/>
      <c r="BO288" s="2"/>
      <c r="BP288" s="3"/>
      <c r="BQ288" s="2"/>
      <c r="BR288" s="2"/>
      <c r="BS288" s="2"/>
      <c r="BT288" s="2"/>
      <c r="BU288" s="2"/>
      <c r="BV288" s="2"/>
      <c r="BW288" s="3"/>
      <c r="BX288" s="2"/>
      <c r="BY288" s="2"/>
      <c r="BZ288" s="2"/>
      <c r="CA288" s="2"/>
      <c r="CB288" s="2"/>
      <c r="CC288" s="2"/>
      <c r="CD288" s="3"/>
      <c r="CE288" s="2"/>
      <c r="CF288" s="2"/>
      <c r="CG288" s="2"/>
      <c r="CH288" s="2"/>
      <c r="CI288" s="2"/>
      <c r="CJ288" s="2"/>
      <c r="CK288" s="3"/>
      <c r="CL288" s="2"/>
      <c r="CM288" s="2"/>
      <c r="CN288" s="2"/>
      <c r="CO288" s="2"/>
      <c r="CP288" s="2"/>
      <c r="CQ288" s="2"/>
      <c r="CR288" s="3"/>
      <c r="CS288" s="2"/>
      <c r="CT288" s="2"/>
      <c r="CU288" s="2"/>
      <c r="CV288" s="2"/>
      <c r="CW288" s="2"/>
      <c r="CX288" s="2"/>
      <c r="CY288" s="3"/>
      <c r="CZ288" s="2"/>
      <c r="DA288" s="2"/>
      <c r="DB288" s="2"/>
      <c r="DC288" s="2"/>
      <c r="DD288" s="2"/>
      <c r="DE288" s="2"/>
      <c r="DF288" s="3"/>
      <c r="DG288" s="2"/>
      <c r="DH288" s="2"/>
      <c r="DI288" s="2"/>
      <c r="DJ288" s="2"/>
      <c r="DK288" s="2"/>
      <c r="DL288" s="2"/>
      <c r="DM288" s="3"/>
      <c r="DN288" s="2"/>
      <c r="DO288" s="2"/>
      <c r="DP288" s="2"/>
      <c r="DQ288" s="2"/>
      <c r="DR288" s="2"/>
      <c r="DS288" s="2"/>
      <c r="DT288" s="3"/>
      <c r="DU288" s="2"/>
      <c r="DV288" s="2"/>
      <c r="DW288" s="2"/>
      <c r="DX288" s="2"/>
      <c r="DY288" s="2"/>
      <c r="DZ288" s="2"/>
      <c r="EA288" s="3"/>
      <c r="EB288" s="2"/>
      <c r="EC288" s="2"/>
      <c r="ED288" s="2"/>
      <c r="EE288" s="2"/>
      <c r="EF288" s="2"/>
      <c r="EG288" s="2"/>
      <c r="EH288" s="3"/>
      <c r="EI288" s="2"/>
      <c r="EJ288" s="2"/>
      <c r="EK288" s="2"/>
      <c r="EL288" s="2"/>
      <c r="EM288" s="2"/>
      <c r="EN288" s="2"/>
      <c r="EO288" s="3"/>
      <c r="EP288" s="2"/>
      <c r="EQ288" s="2"/>
      <c r="ER288" s="2"/>
      <c r="ES288" s="2"/>
      <c r="ET288" s="2"/>
      <c r="EU288" s="2"/>
      <c r="EV288" s="3"/>
      <c r="EW288" s="2"/>
      <c r="EX288" s="2"/>
      <c r="EY288" s="2"/>
      <c r="EZ288" s="2"/>
      <c r="FA288" s="2"/>
      <c r="FB288" s="2"/>
      <c r="FC288" s="3"/>
      <c r="FD288" s="2"/>
      <c r="FE288" s="2"/>
      <c r="FF288" s="2"/>
      <c r="FG288" s="2"/>
      <c r="FH288" s="2"/>
      <c r="FI288" s="2"/>
      <c r="FJ288" s="3"/>
      <c r="FK288" s="2"/>
      <c r="FL288" s="2"/>
      <c r="FM288" s="2"/>
      <c r="FN288" s="2"/>
      <c r="FO288" s="2"/>
      <c r="FP288" s="2"/>
      <c r="FQ288" s="3"/>
      <c r="FR288" s="2"/>
      <c r="FS288" s="2"/>
      <c r="FT288" s="2"/>
      <c r="FU288" s="2"/>
      <c r="FV288" s="2"/>
      <c r="FW288" s="2"/>
      <c r="FX288" s="3"/>
      <c r="FY288" s="2"/>
      <c r="FZ288" s="2"/>
      <c r="GA288" s="2"/>
      <c r="GB288" s="2"/>
      <c r="GC288" s="2"/>
      <c r="GD288" s="2"/>
      <c r="GE288" s="3"/>
      <c r="GF288" s="2"/>
      <c r="GG288" s="2"/>
      <c r="GH288" s="2"/>
      <c r="GI288" s="2"/>
      <c r="GJ288" s="2"/>
      <c r="GK288" s="2"/>
      <c r="GL288" s="3"/>
      <c r="GM288" s="2"/>
      <c r="GN288" s="2"/>
      <c r="GO288" s="2"/>
      <c r="GP288" s="2"/>
      <c r="GQ288" s="2"/>
      <c r="GR288" s="2"/>
      <c r="GS288" s="3"/>
      <c r="GT288" s="2"/>
      <c r="GU288" s="2"/>
      <c r="GV288" s="2"/>
      <c r="GW288" s="2"/>
      <c r="GX288" s="2"/>
      <c r="GY288" s="2"/>
      <c r="GZ288" s="3"/>
      <c r="HA288" s="2"/>
      <c r="HB288" s="2"/>
      <c r="HC288" s="2"/>
      <c r="HD288" s="2"/>
      <c r="HE288" s="2"/>
      <c r="HF288" s="2"/>
      <c r="HG288" s="2"/>
      <c r="HH288" s="2"/>
      <c r="HI288" s="2"/>
      <c r="HJ288" s="2"/>
      <c r="HK288" s="2"/>
      <c r="HL288" s="2"/>
      <c r="HM288" s="2"/>
      <c r="HN288" s="2"/>
      <c r="HO288" s="91"/>
      <c r="HP288" s="2"/>
      <c r="HQ288" s="2"/>
      <c r="HR288" s="2"/>
      <c r="HS288" s="2"/>
      <c r="HT288" s="2"/>
      <c r="HU288" s="3"/>
    </row>
    <row r="289" spans="1:229" s="179" customFormat="1">
      <c r="A289" s="235"/>
      <c r="B289" s="235"/>
      <c r="C289" s="235"/>
      <c r="D289" s="235"/>
      <c r="E289" s="235"/>
      <c r="F289" s="235"/>
      <c r="G289" s="235"/>
      <c r="H289" s="235"/>
      <c r="I289" s="235"/>
      <c r="J289" s="235"/>
      <c r="K289" s="235"/>
      <c r="L289" s="235"/>
      <c r="M289" s="235"/>
      <c r="N289" s="242"/>
      <c r="O289" s="100" t="s">
        <v>3885</v>
      </c>
      <c r="Q289" s="4"/>
      <c r="R289" s="4"/>
      <c r="T289" s="2"/>
      <c r="U289" s="2"/>
      <c r="V289" s="2"/>
      <c r="W289" s="2"/>
      <c r="X289" s="2"/>
      <c r="Y289" s="2"/>
      <c r="Z289" s="3"/>
      <c r="AA289" s="2"/>
      <c r="AB289" s="2"/>
      <c r="AC289" s="2"/>
      <c r="AD289" s="2"/>
      <c r="AE289" s="2"/>
      <c r="AF289" s="2"/>
      <c r="AG289" s="3"/>
      <c r="AH289" s="2"/>
      <c r="AI289" s="2"/>
      <c r="AJ289" s="2"/>
      <c r="AK289" s="2"/>
      <c r="AL289" s="2"/>
      <c r="AM289" s="2"/>
      <c r="AN289" s="3"/>
      <c r="AO289" s="2"/>
      <c r="AP289" s="2"/>
      <c r="AQ289" s="2"/>
      <c r="AR289" s="2"/>
      <c r="AS289" s="2"/>
      <c r="AT289" s="2"/>
      <c r="AU289" s="3"/>
      <c r="AV289" s="2"/>
      <c r="AW289" s="2"/>
      <c r="AX289" s="2"/>
      <c r="AY289" s="2"/>
      <c r="AZ289" s="2"/>
      <c r="BA289" s="2"/>
      <c r="BB289" s="3"/>
      <c r="BC289" s="2"/>
      <c r="BD289" s="2"/>
      <c r="BE289" s="2"/>
      <c r="BF289" s="2"/>
      <c r="BG289" s="2"/>
      <c r="BH289" s="2"/>
      <c r="BI289" s="3"/>
      <c r="BJ289" s="2"/>
      <c r="BK289" s="2"/>
      <c r="BL289" s="2"/>
      <c r="BM289" s="2"/>
      <c r="BN289" s="2"/>
      <c r="BO289" s="2"/>
      <c r="BP289" s="3"/>
      <c r="BQ289" s="2"/>
      <c r="BR289" s="2"/>
      <c r="BS289" s="2"/>
      <c r="BT289" s="2"/>
      <c r="BU289" s="2"/>
      <c r="BV289" s="2"/>
      <c r="BW289" s="3"/>
      <c r="BX289" s="2"/>
      <c r="BY289" s="2"/>
      <c r="BZ289" s="2"/>
      <c r="CA289" s="2"/>
      <c r="CB289" s="2"/>
      <c r="CC289" s="2"/>
      <c r="CD289" s="3"/>
      <c r="CE289" s="2"/>
      <c r="CF289" s="2"/>
      <c r="CG289" s="2"/>
      <c r="CH289" s="2"/>
      <c r="CI289" s="2"/>
      <c r="CJ289" s="2"/>
      <c r="CK289" s="3"/>
      <c r="CL289" s="2"/>
      <c r="CM289" s="2"/>
      <c r="CN289" s="2"/>
      <c r="CO289" s="2"/>
      <c r="CP289" s="2"/>
      <c r="CQ289" s="2"/>
      <c r="CR289" s="3"/>
      <c r="CS289" s="2"/>
      <c r="CT289" s="2"/>
      <c r="CU289" s="2"/>
      <c r="CV289" s="2"/>
      <c r="CW289" s="2"/>
      <c r="CX289" s="2"/>
      <c r="CY289" s="3"/>
      <c r="CZ289" s="2"/>
      <c r="DA289" s="2"/>
      <c r="DB289" s="2"/>
      <c r="DC289" s="2"/>
      <c r="DD289" s="2"/>
      <c r="DE289" s="2"/>
      <c r="DF289" s="3"/>
      <c r="DG289" s="2"/>
      <c r="DH289" s="2"/>
      <c r="DI289" s="2"/>
      <c r="DJ289" s="2"/>
      <c r="DK289" s="2"/>
      <c r="DL289" s="2"/>
      <c r="DM289" s="3"/>
      <c r="DN289" s="2"/>
      <c r="DO289" s="2"/>
      <c r="DP289" s="2"/>
      <c r="DQ289" s="2"/>
      <c r="DR289" s="2"/>
      <c r="DS289" s="2"/>
      <c r="DT289" s="3"/>
      <c r="DU289" s="2"/>
      <c r="DV289" s="2"/>
      <c r="DW289" s="2"/>
      <c r="DX289" s="2"/>
      <c r="DY289" s="2"/>
      <c r="DZ289" s="2"/>
      <c r="EA289" s="3"/>
      <c r="EB289" s="2"/>
      <c r="EC289" s="2"/>
      <c r="ED289" s="2"/>
      <c r="EE289" s="2"/>
      <c r="EF289" s="2"/>
      <c r="EG289" s="2"/>
      <c r="EH289" s="3"/>
      <c r="EI289" s="2"/>
      <c r="EJ289" s="2"/>
      <c r="EK289" s="2"/>
      <c r="EL289" s="2"/>
      <c r="EM289" s="2"/>
      <c r="EN289" s="2"/>
      <c r="EO289" s="3"/>
      <c r="EP289" s="2"/>
      <c r="EQ289" s="2"/>
      <c r="ER289" s="2"/>
      <c r="ES289" s="2"/>
      <c r="ET289" s="2"/>
      <c r="EU289" s="2"/>
      <c r="EV289" s="3"/>
      <c r="EW289" s="2"/>
      <c r="EX289" s="2"/>
      <c r="EY289" s="2"/>
      <c r="EZ289" s="2"/>
      <c r="FA289" s="2"/>
      <c r="FB289" s="2"/>
      <c r="FC289" s="3"/>
      <c r="FD289" s="2"/>
      <c r="FE289" s="2"/>
      <c r="FF289" s="2"/>
      <c r="FG289" s="2"/>
      <c r="FH289" s="2"/>
      <c r="FI289" s="2"/>
      <c r="FJ289" s="3"/>
      <c r="FK289" s="2"/>
      <c r="FL289" s="2"/>
      <c r="FM289" s="2"/>
      <c r="FN289" s="2"/>
      <c r="FO289" s="2"/>
      <c r="FP289" s="2"/>
      <c r="FQ289" s="3"/>
      <c r="FR289" s="2"/>
      <c r="FS289" s="2"/>
      <c r="FT289" s="2"/>
      <c r="FU289" s="2"/>
      <c r="FV289" s="2"/>
      <c r="FW289" s="2"/>
      <c r="FX289" s="3"/>
      <c r="FY289" s="2"/>
      <c r="FZ289" s="2"/>
      <c r="GA289" s="2"/>
      <c r="GB289" s="2"/>
      <c r="GC289" s="2"/>
      <c r="GD289" s="2"/>
      <c r="GE289" s="3"/>
      <c r="GF289" s="2"/>
      <c r="GG289" s="2"/>
      <c r="GH289" s="2"/>
      <c r="GI289" s="2"/>
      <c r="GJ289" s="2"/>
      <c r="GK289" s="2"/>
      <c r="GL289" s="3"/>
      <c r="GM289" s="2"/>
      <c r="GN289" s="2"/>
      <c r="GO289" s="2"/>
      <c r="GP289" s="2"/>
      <c r="GQ289" s="2"/>
      <c r="GR289" s="2"/>
      <c r="GS289" s="3"/>
      <c r="GT289" s="2"/>
      <c r="GU289" s="2"/>
      <c r="GV289" s="2"/>
      <c r="GW289" s="2"/>
      <c r="GX289" s="2"/>
      <c r="GY289" s="2"/>
      <c r="GZ289" s="3"/>
      <c r="HA289" s="2"/>
      <c r="HB289" s="2"/>
      <c r="HC289" s="2"/>
      <c r="HD289" s="2"/>
      <c r="HE289" s="2"/>
      <c r="HF289" s="2"/>
      <c r="HG289" s="2"/>
      <c r="HH289" s="2"/>
      <c r="HI289" s="2"/>
      <c r="HJ289" s="2"/>
      <c r="HK289" s="2"/>
      <c r="HL289" s="2"/>
      <c r="HM289" s="2"/>
      <c r="HN289" s="2"/>
      <c r="HO289" s="91"/>
      <c r="HP289" s="2"/>
      <c r="HQ289" s="2"/>
      <c r="HR289" s="2"/>
      <c r="HS289" s="2"/>
      <c r="HT289" s="2"/>
      <c r="HU289" s="3"/>
    </row>
    <row r="290" spans="1:229" s="179" customFormat="1">
      <c r="A290" s="235"/>
      <c r="B290" s="235"/>
      <c r="C290" s="235"/>
      <c r="D290" s="235"/>
      <c r="E290" s="235"/>
      <c r="F290" s="235"/>
      <c r="G290" s="235"/>
      <c r="H290" s="235"/>
      <c r="I290" s="235"/>
      <c r="J290" s="235"/>
      <c r="K290" s="235"/>
      <c r="L290" s="235"/>
      <c r="M290" s="235"/>
      <c r="N290" s="242"/>
      <c r="O290" s="100" t="s">
        <v>3889</v>
      </c>
      <c r="Q290" s="4"/>
      <c r="R290" s="4"/>
      <c r="T290" s="2"/>
      <c r="U290" s="2"/>
      <c r="V290" s="2"/>
      <c r="W290" s="2"/>
      <c r="X290" s="2"/>
      <c r="Y290" s="2"/>
      <c r="Z290" s="3"/>
      <c r="AA290" s="2"/>
      <c r="AB290" s="2"/>
      <c r="AC290" s="2"/>
      <c r="AD290" s="2"/>
      <c r="AE290" s="2"/>
      <c r="AF290" s="2"/>
      <c r="AG290" s="3"/>
      <c r="AH290" s="2"/>
      <c r="AI290" s="2"/>
      <c r="AJ290" s="2"/>
      <c r="AK290" s="2"/>
      <c r="AL290" s="2"/>
      <c r="AM290" s="2"/>
      <c r="AN290" s="3"/>
      <c r="AO290" s="2"/>
      <c r="AP290" s="2"/>
      <c r="AQ290" s="2"/>
      <c r="AR290" s="2"/>
      <c r="AS290" s="2"/>
      <c r="AT290" s="2"/>
      <c r="AU290" s="3"/>
      <c r="AV290" s="2"/>
      <c r="AW290" s="2"/>
      <c r="AX290" s="2"/>
      <c r="AY290" s="2"/>
      <c r="AZ290" s="2"/>
      <c r="BA290" s="2"/>
      <c r="BB290" s="3"/>
      <c r="BC290" s="2"/>
      <c r="BD290" s="2"/>
      <c r="BE290" s="2"/>
      <c r="BF290" s="2"/>
      <c r="BG290" s="2"/>
      <c r="BH290" s="2"/>
      <c r="BI290" s="3"/>
      <c r="BJ290" s="2"/>
      <c r="BK290" s="2"/>
      <c r="BL290" s="2"/>
      <c r="BM290" s="2"/>
      <c r="BN290" s="2"/>
      <c r="BO290" s="2"/>
      <c r="BP290" s="3"/>
      <c r="BQ290" s="2"/>
      <c r="BR290" s="2"/>
      <c r="BS290" s="2"/>
      <c r="BT290" s="2"/>
      <c r="BU290" s="2"/>
      <c r="BV290" s="2"/>
      <c r="BW290" s="3"/>
      <c r="BX290" s="2"/>
      <c r="BY290" s="2"/>
      <c r="BZ290" s="2"/>
      <c r="CA290" s="2"/>
      <c r="CB290" s="2"/>
      <c r="CC290" s="2"/>
      <c r="CD290" s="3"/>
      <c r="CE290" s="2"/>
      <c r="CF290" s="2"/>
      <c r="CG290" s="2"/>
      <c r="CH290" s="2"/>
      <c r="CI290" s="2"/>
      <c r="CJ290" s="2"/>
      <c r="CK290" s="3"/>
      <c r="CL290" s="2"/>
      <c r="CM290" s="2"/>
      <c r="CN290" s="2"/>
      <c r="CO290" s="2"/>
      <c r="CP290" s="2"/>
      <c r="CQ290" s="2"/>
      <c r="CR290" s="3"/>
      <c r="CS290" s="2"/>
      <c r="CT290" s="2"/>
      <c r="CU290" s="2"/>
      <c r="CV290" s="2"/>
      <c r="CW290" s="2"/>
      <c r="CX290" s="2"/>
      <c r="CY290" s="3"/>
      <c r="CZ290" s="2"/>
      <c r="DA290" s="2"/>
      <c r="DB290" s="2"/>
      <c r="DC290" s="2"/>
      <c r="DD290" s="2"/>
      <c r="DE290" s="2"/>
      <c r="DF290" s="3"/>
      <c r="DG290" s="2"/>
      <c r="DH290" s="2"/>
      <c r="DI290" s="2"/>
      <c r="DJ290" s="2"/>
      <c r="DK290" s="2"/>
      <c r="DL290" s="2"/>
      <c r="DM290" s="3"/>
      <c r="DN290" s="2"/>
      <c r="DO290" s="2"/>
      <c r="DP290" s="2"/>
      <c r="DQ290" s="2"/>
      <c r="DR290" s="2"/>
      <c r="DS290" s="2"/>
      <c r="DT290" s="3"/>
      <c r="DU290" s="2"/>
      <c r="DV290" s="2"/>
      <c r="DW290" s="2"/>
      <c r="DX290" s="2"/>
      <c r="DY290" s="2"/>
      <c r="DZ290" s="2"/>
      <c r="EA290" s="3"/>
      <c r="EB290" s="2"/>
      <c r="EC290" s="2"/>
      <c r="ED290" s="2"/>
      <c r="EE290" s="2"/>
      <c r="EF290" s="2"/>
      <c r="EG290" s="2"/>
      <c r="EH290" s="3"/>
      <c r="EI290" s="2"/>
      <c r="EJ290" s="2"/>
      <c r="EK290" s="2"/>
      <c r="EL290" s="2"/>
      <c r="EM290" s="2"/>
      <c r="EN290" s="2"/>
      <c r="EO290" s="3"/>
      <c r="EP290" s="2"/>
      <c r="EQ290" s="2"/>
      <c r="ER290" s="2"/>
      <c r="ES290" s="2"/>
      <c r="ET290" s="2"/>
      <c r="EU290" s="2"/>
      <c r="EV290" s="3"/>
      <c r="EW290" s="2"/>
      <c r="EX290" s="2"/>
      <c r="EY290" s="2"/>
      <c r="EZ290" s="2"/>
      <c r="FA290" s="2"/>
      <c r="FB290" s="2"/>
      <c r="FC290" s="3"/>
      <c r="FD290" s="2"/>
      <c r="FE290" s="2"/>
      <c r="FF290" s="2"/>
      <c r="FG290" s="2"/>
      <c r="FH290" s="2"/>
      <c r="FI290" s="2"/>
      <c r="FJ290" s="3"/>
      <c r="FK290" s="2"/>
      <c r="FL290" s="2"/>
      <c r="FM290" s="2"/>
      <c r="FN290" s="2"/>
      <c r="FO290" s="2"/>
      <c r="FP290" s="2"/>
      <c r="FQ290" s="3"/>
      <c r="FR290" s="2"/>
      <c r="FS290" s="2"/>
      <c r="FT290" s="2"/>
      <c r="FU290" s="2"/>
      <c r="FV290" s="2"/>
      <c r="FW290" s="2"/>
      <c r="FX290" s="3"/>
      <c r="FY290" s="2"/>
      <c r="FZ290" s="2"/>
      <c r="GA290" s="2"/>
      <c r="GB290" s="2"/>
      <c r="GC290" s="2"/>
      <c r="GD290" s="2"/>
      <c r="GE290" s="3"/>
      <c r="GF290" s="2"/>
      <c r="GG290" s="2"/>
      <c r="GH290" s="2"/>
      <c r="GI290" s="2"/>
      <c r="GJ290" s="2"/>
      <c r="GK290" s="2"/>
      <c r="GL290" s="3"/>
      <c r="GM290" s="2"/>
      <c r="GN290" s="2"/>
      <c r="GO290" s="2"/>
      <c r="GP290" s="2"/>
      <c r="GQ290" s="2"/>
      <c r="GR290" s="2"/>
      <c r="GS290" s="3"/>
      <c r="GT290" s="2"/>
      <c r="GU290" s="2"/>
      <c r="GV290" s="2"/>
      <c r="GW290" s="2"/>
      <c r="GX290" s="2"/>
      <c r="GY290" s="2"/>
      <c r="GZ290" s="3"/>
      <c r="HA290" s="2"/>
      <c r="HB290" s="2"/>
      <c r="HC290" s="2"/>
      <c r="HD290" s="2"/>
      <c r="HE290" s="2"/>
      <c r="HF290" s="2"/>
      <c r="HG290" s="2"/>
      <c r="HH290" s="2"/>
      <c r="HI290" s="2"/>
      <c r="HJ290" s="2"/>
      <c r="HK290" s="2"/>
      <c r="HL290" s="2"/>
      <c r="HM290" s="2"/>
      <c r="HN290" s="2"/>
      <c r="HO290" s="91"/>
      <c r="HP290" s="2"/>
      <c r="HQ290" s="2"/>
      <c r="HR290" s="2"/>
      <c r="HS290" s="2"/>
      <c r="HT290" s="2"/>
      <c r="HU290" s="3"/>
    </row>
    <row r="291" spans="1:229" s="179" customFormat="1">
      <c r="A291" s="235"/>
      <c r="B291" s="235"/>
      <c r="C291" s="235"/>
      <c r="D291" s="235"/>
      <c r="E291" s="235"/>
      <c r="F291" s="235"/>
      <c r="G291" s="235"/>
      <c r="H291" s="235"/>
      <c r="I291" s="235"/>
      <c r="J291" s="235"/>
      <c r="K291" s="235"/>
      <c r="L291" s="235"/>
      <c r="M291" s="235"/>
      <c r="N291" s="242"/>
      <c r="O291" s="100" t="s">
        <v>3887</v>
      </c>
      <c r="Q291" s="4"/>
      <c r="R291" s="4"/>
      <c r="T291" s="2"/>
      <c r="U291" s="2"/>
      <c r="V291" s="2"/>
      <c r="W291" s="2"/>
      <c r="X291" s="2"/>
      <c r="Y291" s="2"/>
      <c r="Z291" s="3"/>
      <c r="AA291" s="2"/>
      <c r="AB291" s="2"/>
      <c r="AC291" s="2"/>
      <c r="AD291" s="2"/>
      <c r="AE291" s="2"/>
      <c r="AF291" s="2"/>
      <c r="AG291" s="3"/>
      <c r="AH291" s="2"/>
      <c r="AI291" s="2"/>
      <c r="AJ291" s="2"/>
      <c r="AK291" s="2"/>
      <c r="AL291" s="2"/>
      <c r="AM291" s="2"/>
      <c r="AN291" s="3"/>
      <c r="AO291" s="2"/>
      <c r="AP291" s="2"/>
      <c r="AQ291" s="2"/>
      <c r="AR291" s="2"/>
      <c r="AS291" s="2"/>
      <c r="AT291" s="2"/>
      <c r="AU291" s="3"/>
      <c r="AV291" s="2"/>
      <c r="AW291" s="2"/>
      <c r="AX291" s="2"/>
      <c r="AY291" s="2"/>
      <c r="AZ291" s="2"/>
      <c r="BA291" s="2"/>
      <c r="BB291" s="3"/>
      <c r="BC291" s="2"/>
      <c r="BD291" s="2"/>
      <c r="BE291" s="2"/>
      <c r="BF291" s="2"/>
      <c r="BG291" s="2"/>
      <c r="BH291" s="2"/>
      <c r="BI291" s="3"/>
      <c r="BJ291" s="2"/>
      <c r="BK291" s="2"/>
      <c r="BL291" s="2"/>
      <c r="BM291" s="2"/>
      <c r="BN291" s="2"/>
      <c r="BO291" s="2"/>
      <c r="BP291" s="3"/>
      <c r="BQ291" s="2"/>
      <c r="BR291" s="2"/>
      <c r="BS291" s="2"/>
      <c r="BT291" s="2"/>
      <c r="BU291" s="2"/>
      <c r="BV291" s="2"/>
      <c r="BW291" s="3"/>
      <c r="BX291" s="2"/>
      <c r="BY291" s="2"/>
      <c r="BZ291" s="2"/>
      <c r="CA291" s="2"/>
      <c r="CB291" s="2"/>
      <c r="CC291" s="2"/>
      <c r="CD291" s="3"/>
      <c r="CE291" s="2"/>
      <c r="CF291" s="2"/>
      <c r="CG291" s="2"/>
      <c r="CH291" s="2"/>
      <c r="CI291" s="2"/>
      <c r="CJ291" s="2"/>
      <c r="CK291" s="3"/>
      <c r="CL291" s="2"/>
      <c r="CM291" s="2"/>
      <c r="CN291" s="2"/>
      <c r="CO291" s="2"/>
      <c r="CP291" s="2"/>
      <c r="CQ291" s="2"/>
      <c r="CR291" s="3"/>
      <c r="CS291" s="2"/>
      <c r="CT291" s="2"/>
      <c r="CU291" s="2"/>
      <c r="CV291" s="2"/>
      <c r="CW291" s="2"/>
      <c r="CX291" s="2"/>
      <c r="CY291" s="3"/>
      <c r="CZ291" s="2"/>
      <c r="DA291" s="2"/>
      <c r="DB291" s="2"/>
      <c r="DC291" s="2"/>
      <c r="DD291" s="2"/>
      <c r="DE291" s="2"/>
      <c r="DF291" s="3"/>
      <c r="DG291" s="2"/>
      <c r="DH291" s="2"/>
      <c r="DI291" s="2"/>
      <c r="DJ291" s="2"/>
      <c r="DK291" s="2"/>
      <c r="DL291" s="2"/>
      <c r="DM291" s="3"/>
      <c r="DN291" s="2"/>
      <c r="DO291" s="2"/>
      <c r="DP291" s="2"/>
      <c r="DQ291" s="2"/>
      <c r="DR291" s="2"/>
      <c r="DS291" s="2"/>
      <c r="DT291" s="3"/>
      <c r="DU291" s="2"/>
      <c r="DV291" s="2"/>
      <c r="DW291" s="2"/>
      <c r="DX291" s="2"/>
      <c r="DY291" s="2"/>
      <c r="DZ291" s="2"/>
      <c r="EA291" s="3"/>
      <c r="EB291" s="2"/>
      <c r="EC291" s="2"/>
      <c r="ED291" s="2"/>
      <c r="EE291" s="2"/>
      <c r="EF291" s="2"/>
      <c r="EG291" s="2"/>
      <c r="EH291" s="3"/>
      <c r="EI291" s="2"/>
      <c r="EJ291" s="2"/>
      <c r="EK291" s="2"/>
      <c r="EL291" s="2"/>
      <c r="EM291" s="2"/>
      <c r="EN291" s="2"/>
      <c r="EO291" s="3"/>
      <c r="EP291" s="2"/>
      <c r="EQ291" s="2"/>
      <c r="ER291" s="2"/>
      <c r="ES291" s="2"/>
      <c r="ET291" s="2"/>
      <c r="EU291" s="2"/>
      <c r="EV291" s="3"/>
      <c r="EW291" s="2"/>
      <c r="EX291" s="2"/>
      <c r="EY291" s="2"/>
      <c r="EZ291" s="2"/>
      <c r="FA291" s="2"/>
      <c r="FB291" s="2"/>
      <c r="FC291" s="3"/>
      <c r="FD291" s="2"/>
      <c r="FE291" s="2"/>
      <c r="FF291" s="2"/>
      <c r="FG291" s="2"/>
      <c r="FH291" s="2"/>
      <c r="FI291" s="2"/>
      <c r="FJ291" s="3"/>
      <c r="FK291" s="2"/>
      <c r="FL291" s="2"/>
      <c r="FM291" s="2"/>
      <c r="FN291" s="2"/>
      <c r="FO291" s="2"/>
      <c r="FP291" s="2"/>
      <c r="FQ291" s="3"/>
      <c r="FR291" s="2"/>
      <c r="FS291" s="2"/>
      <c r="FT291" s="2"/>
      <c r="FU291" s="2"/>
      <c r="FV291" s="2"/>
      <c r="FW291" s="2"/>
      <c r="FX291" s="3"/>
      <c r="FY291" s="2"/>
      <c r="FZ291" s="2"/>
      <c r="GA291" s="2"/>
      <c r="GB291" s="2"/>
      <c r="GC291" s="2"/>
      <c r="GD291" s="2"/>
      <c r="GE291" s="3"/>
      <c r="GF291" s="2"/>
      <c r="GG291" s="2"/>
      <c r="GH291" s="2"/>
      <c r="GI291" s="2"/>
      <c r="GJ291" s="2"/>
      <c r="GK291" s="2"/>
      <c r="GL291" s="3"/>
      <c r="GM291" s="2"/>
      <c r="GN291" s="2"/>
      <c r="GO291" s="2"/>
      <c r="GP291" s="2"/>
      <c r="GQ291" s="2"/>
      <c r="GR291" s="2"/>
      <c r="GS291" s="3"/>
      <c r="GT291" s="2"/>
      <c r="GU291" s="2"/>
      <c r="GV291" s="2"/>
      <c r="GW291" s="2"/>
      <c r="GX291" s="2"/>
      <c r="GY291" s="2"/>
      <c r="GZ291" s="3"/>
      <c r="HA291" s="2"/>
      <c r="HB291" s="2"/>
      <c r="HC291" s="2"/>
      <c r="HD291" s="2"/>
      <c r="HE291" s="2"/>
      <c r="HF291" s="2"/>
      <c r="HG291" s="2"/>
      <c r="HH291" s="2"/>
      <c r="HI291" s="2"/>
      <c r="HJ291" s="2"/>
      <c r="HK291" s="2"/>
      <c r="HL291" s="2"/>
      <c r="HM291" s="2"/>
      <c r="HN291" s="2"/>
      <c r="HO291" s="91"/>
      <c r="HP291" s="2"/>
      <c r="HQ291" s="2"/>
      <c r="HR291" s="2"/>
      <c r="HS291" s="2"/>
      <c r="HT291" s="2"/>
      <c r="HU291" s="3"/>
    </row>
    <row r="292" spans="1:229" s="179" customFormat="1">
      <c r="A292" s="235"/>
      <c r="B292" s="235"/>
      <c r="C292" s="235"/>
      <c r="D292" s="235"/>
      <c r="E292" s="235"/>
      <c r="F292" s="235"/>
      <c r="G292" s="235"/>
      <c r="H292" s="235"/>
      <c r="I292" s="235"/>
      <c r="J292" s="235"/>
      <c r="K292" s="235"/>
      <c r="L292" s="235"/>
      <c r="M292" s="235"/>
      <c r="N292" s="242"/>
      <c r="O292" s="100" t="s">
        <v>3886</v>
      </c>
      <c r="Q292" s="4"/>
      <c r="R292" s="4"/>
      <c r="T292" s="2"/>
      <c r="U292" s="2"/>
      <c r="V292" s="2"/>
      <c r="W292" s="2"/>
      <c r="X292" s="2"/>
      <c r="Y292" s="2"/>
      <c r="Z292" s="3"/>
      <c r="AA292" s="2"/>
      <c r="AB292" s="2"/>
      <c r="AC292" s="2"/>
      <c r="AD292" s="2"/>
      <c r="AE292" s="2"/>
      <c r="AF292" s="2"/>
      <c r="AG292" s="3"/>
      <c r="AH292" s="2"/>
      <c r="AI292" s="2"/>
      <c r="AJ292" s="2"/>
      <c r="AK292" s="2"/>
      <c r="AL292" s="2"/>
      <c r="AM292" s="2"/>
      <c r="AN292" s="3"/>
      <c r="AO292" s="2"/>
      <c r="AP292" s="2"/>
      <c r="AQ292" s="2"/>
      <c r="AR292" s="2"/>
      <c r="AS292" s="2"/>
      <c r="AT292" s="2"/>
      <c r="AU292" s="3"/>
      <c r="AV292" s="2"/>
      <c r="AW292" s="2"/>
      <c r="AX292" s="2"/>
      <c r="AY292" s="2"/>
      <c r="AZ292" s="2"/>
      <c r="BA292" s="2"/>
      <c r="BB292" s="3"/>
      <c r="BC292" s="2"/>
      <c r="BD292" s="2"/>
      <c r="BE292" s="2"/>
      <c r="BF292" s="2"/>
      <c r="BG292" s="2"/>
      <c r="BH292" s="2"/>
      <c r="BI292" s="3"/>
      <c r="BJ292" s="2"/>
      <c r="BK292" s="2"/>
      <c r="BL292" s="2"/>
      <c r="BM292" s="2"/>
      <c r="BN292" s="2"/>
      <c r="BO292" s="2"/>
      <c r="BP292" s="3"/>
      <c r="BQ292" s="2"/>
      <c r="BR292" s="2"/>
      <c r="BS292" s="2"/>
      <c r="BT292" s="2"/>
      <c r="BU292" s="2"/>
      <c r="BV292" s="2"/>
      <c r="BW292" s="3"/>
      <c r="BX292" s="2"/>
      <c r="BY292" s="2"/>
      <c r="BZ292" s="2"/>
      <c r="CA292" s="2"/>
      <c r="CB292" s="2"/>
      <c r="CC292" s="2"/>
      <c r="CD292" s="3"/>
      <c r="CE292" s="2"/>
      <c r="CF292" s="2"/>
      <c r="CG292" s="2"/>
      <c r="CH292" s="2"/>
      <c r="CI292" s="2"/>
      <c r="CJ292" s="2"/>
      <c r="CK292" s="3"/>
      <c r="CL292" s="2"/>
      <c r="CM292" s="2"/>
      <c r="CN292" s="2"/>
      <c r="CO292" s="2"/>
      <c r="CP292" s="2"/>
      <c r="CQ292" s="2"/>
      <c r="CR292" s="3"/>
      <c r="CS292" s="2"/>
      <c r="CT292" s="2"/>
      <c r="CU292" s="2"/>
      <c r="CV292" s="2"/>
      <c r="CW292" s="2"/>
      <c r="CX292" s="2"/>
      <c r="CY292" s="3"/>
      <c r="CZ292" s="2"/>
      <c r="DA292" s="2"/>
      <c r="DB292" s="2"/>
      <c r="DC292" s="2"/>
      <c r="DD292" s="2"/>
      <c r="DE292" s="2"/>
      <c r="DF292" s="3"/>
      <c r="DG292" s="2"/>
      <c r="DH292" s="2"/>
      <c r="DI292" s="2"/>
      <c r="DJ292" s="2"/>
      <c r="DK292" s="2"/>
      <c r="DL292" s="2"/>
      <c r="DM292" s="3"/>
      <c r="DN292" s="2"/>
      <c r="DO292" s="2"/>
      <c r="DP292" s="2"/>
      <c r="DQ292" s="2"/>
      <c r="DR292" s="2"/>
      <c r="DS292" s="2"/>
      <c r="DT292" s="3"/>
      <c r="DU292" s="2"/>
      <c r="DV292" s="2"/>
      <c r="DW292" s="2"/>
      <c r="DX292" s="2"/>
      <c r="DY292" s="2"/>
      <c r="DZ292" s="2"/>
      <c r="EA292" s="3"/>
      <c r="EB292" s="2"/>
      <c r="EC292" s="2"/>
      <c r="ED292" s="2"/>
      <c r="EE292" s="2"/>
      <c r="EF292" s="2"/>
      <c r="EG292" s="2"/>
      <c r="EH292" s="3"/>
      <c r="EI292" s="2"/>
      <c r="EJ292" s="2"/>
      <c r="EK292" s="2"/>
      <c r="EL292" s="2"/>
      <c r="EM292" s="2"/>
      <c r="EN292" s="2"/>
      <c r="EO292" s="3"/>
      <c r="EP292" s="2"/>
      <c r="EQ292" s="2"/>
      <c r="ER292" s="2"/>
      <c r="ES292" s="2"/>
      <c r="ET292" s="2"/>
      <c r="EU292" s="2"/>
      <c r="EV292" s="3"/>
      <c r="EW292" s="2"/>
      <c r="EX292" s="2"/>
      <c r="EY292" s="2"/>
      <c r="EZ292" s="2"/>
      <c r="FA292" s="2"/>
      <c r="FB292" s="2"/>
      <c r="FC292" s="3"/>
      <c r="FD292" s="2"/>
      <c r="FE292" s="2"/>
      <c r="FF292" s="2"/>
      <c r="FG292" s="2"/>
      <c r="FH292" s="2"/>
      <c r="FI292" s="2"/>
      <c r="FJ292" s="3"/>
      <c r="FK292" s="2"/>
      <c r="FL292" s="2"/>
      <c r="FM292" s="2"/>
      <c r="FN292" s="2"/>
      <c r="FO292" s="2"/>
      <c r="FP292" s="2"/>
      <c r="FQ292" s="3"/>
      <c r="FR292" s="2"/>
      <c r="FS292" s="2"/>
      <c r="FT292" s="2"/>
      <c r="FU292" s="2"/>
      <c r="FV292" s="2"/>
      <c r="FW292" s="2"/>
      <c r="FX292" s="3"/>
      <c r="FY292" s="2"/>
      <c r="FZ292" s="2"/>
      <c r="GA292" s="2"/>
      <c r="GB292" s="2"/>
      <c r="GC292" s="2"/>
      <c r="GD292" s="2"/>
      <c r="GE292" s="3"/>
      <c r="GF292" s="2"/>
      <c r="GG292" s="2"/>
      <c r="GH292" s="2"/>
      <c r="GI292" s="2"/>
      <c r="GJ292" s="2"/>
      <c r="GK292" s="2"/>
      <c r="GL292" s="3"/>
      <c r="GM292" s="2"/>
      <c r="GN292" s="2"/>
      <c r="GO292" s="2"/>
      <c r="GP292" s="2"/>
      <c r="GQ292" s="2"/>
      <c r="GR292" s="2"/>
      <c r="GS292" s="3"/>
      <c r="GT292" s="2"/>
      <c r="GU292" s="2"/>
      <c r="GV292" s="2"/>
      <c r="GW292" s="2"/>
      <c r="GX292" s="2"/>
      <c r="GY292" s="2"/>
      <c r="GZ292" s="3"/>
      <c r="HA292" s="2"/>
      <c r="HB292" s="2"/>
      <c r="HC292" s="2"/>
      <c r="HD292" s="2"/>
      <c r="HE292" s="2"/>
      <c r="HF292" s="2"/>
      <c r="HG292" s="2"/>
      <c r="HH292" s="2"/>
      <c r="HI292" s="2"/>
      <c r="HJ292" s="2"/>
      <c r="HK292" s="2"/>
      <c r="HL292" s="2"/>
      <c r="HM292" s="2"/>
      <c r="HN292" s="2"/>
      <c r="HO292" s="91"/>
      <c r="HP292" s="2"/>
      <c r="HQ292" s="2"/>
      <c r="HR292" s="2"/>
      <c r="HS292" s="2"/>
      <c r="HT292" s="2"/>
      <c r="HU292" s="3"/>
    </row>
    <row r="293" spans="1:229">
      <c r="O293" s="100" t="s">
        <v>3888</v>
      </c>
    </row>
    <row r="294" spans="1:229">
      <c r="O294" s="166" t="s">
        <v>3879</v>
      </c>
    </row>
    <row r="295" spans="1:229">
      <c r="O295" s="166" t="s">
        <v>3899</v>
      </c>
    </row>
    <row r="296" spans="1:229">
      <c r="O296" s="166"/>
    </row>
    <row r="297" spans="1:229">
      <c r="O297" s="166"/>
    </row>
    <row r="298" spans="1:229">
      <c r="O298" s="166"/>
    </row>
    <row r="299" spans="1:229">
      <c r="O299" s="166"/>
    </row>
    <row r="300" spans="1:229">
      <c r="O300" s="100" t="s">
        <v>7603</v>
      </c>
    </row>
    <row r="301" spans="1:229">
      <c r="O301" s="100" t="s">
        <v>7603</v>
      </c>
    </row>
    <row r="302" spans="1:229">
      <c r="O302" s="100" t="s">
        <v>7768</v>
      </c>
    </row>
    <row r="303" spans="1:229">
      <c r="O303" s="166"/>
    </row>
    <row r="304" spans="1:229">
      <c r="O304" s="166"/>
    </row>
    <row r="305" spans="14:229">
      <c r="O305" s="166"/>
    </row>
    <row r="306" spans="14:229">
      <c r="O306" s="217" t="s">
        <v>4697</v>
      </c>
    </row>
    <row r="307" spans="14:229">
      <c r="O307" s="186" t="s">
        <v>2065</v>
      </c>
      <c r="CM307" s="2" t="s">
        <v>4719</v>
      </c>
    </row>
    <row r="308" spans="14:229">
      <c r="O308" s="186" t="s">
        <v>4470</v>
      </c>
    </row>
    <row r="309" spans="14:229" s="4" customFormat="1">
      <c r="N309" s="242"/>
      <c r="O309" s="186" t="s">
        <v>4698</v>
      </c>
      <c r="P309" s="179"/>
      <c r="S309" s="179"/>
      <c r="T309" s="2"/>
      <c r="U309" s="2"/>
      <c r="V309" s="2"/>
      <c r="W309" s="2"/>
      <c r="X309" s="2"/>
      <c r="Y309" s="2"/>
      <c r="Z309" s="3"/>
      <c r="AA309" s="2"/>
      <c r="AB309" s="2"/>
      <c r="AC309" s="2"/>
      <c r="AD309" s="2"/>
      <c r="AE309" s="2"/>
      <c r="AF309" s="2"/>
      <c r="AG309" s="3"/>
      <c r="AH309" s="2"/>
      <c r="AI309" s="2"/>
      <c r="AJ309" s="2"/>
      <c r="AK309" s="2"/>
      <c r="AL309" s="2"/>
      <c r="AM309" s="2"/>
      <c r="AN309" s="3"/>
      <c r="AO309" s="2"/>
      <c r="AP309" s="2"/>
      <c r="AQ309" s="2"/>
      <c r="AR309" s="2"/>
      <c r="AS309" s="2"/>
      <c r="AT309" s="2"/>
      <c r="AU309" s="3"/>
      <c r="AV309" s="2"/>
      <c r="AW309" s="2"/>
      <c r="AX309" s="2"/>
      <c r="AY309" s="2"/>
      <c r="AZ309" s="2"/>
      <c r="BA309" s="2"/>
      <c r="BB309" s="3"/>
      <c r="BC309" s="2"/>
      <c r="BD309" s="2"/>
      <c r="BE309" s="2"/>
      <c r="BF309" s="2"/>
      <c r="BG309" s="2"/>
      <c r="BH309" s="2"/>
      <c r="BI309" s="3"/>
      <c r="BJ309" s="2"/>
      <c r="BK309" s="2"/>
      <c r="BL309" s="2"/>
      <c r="BM309" s="2"/>
      <c r="BN309" s="2"/>
      <c r="BO309" s="2"/>
      <c r="BP309" s="3"/>
      <c r="BQ309" s="2"/>
      <c r="BR309" s="2"/>
      <c r="BS309" s="2"/>
      <c r="BT309" s="2"/>
      <c r="BU309" s="2"/>
      <c r="BV309" s="2"/>
      <c r="BW309" s="3"/>
      <c r="BX309" s="2"/>
      <c r="BY309" s="2"/>
      <c r="BZ309" s="2"/>
      <c r="CA309" s="2"/>
      <c r="CB309" s="2"/>
      <c r="CC309" s="2"/>
      <c r="CD309" s="3"/>
      <c r="CE309" s="2"/>
      <c r="CF309" s="2"/>
      <c r="CG309" s="2"/>
      <c r="CH309" s="2"/>
      <c r="CI309" s="2"/>
      <c r="CJ309" s="2"/>
      <c r="CK309" s="3"/>
      <c r="CL309" s="2"/>
      <c r="CM309" s="2"/>
      <c r="CN309" s="2"/>
      <c r="CO309" s="2"/>
      <c r="CP309" s="2"/>
      <c r="CQ309" s="2"/>
      <c r="CR309" s="3"/>
      <c r="CS309" s="2"/>
      <c r="CT309" s="2"/>
      <c r="CU309" s="2"/>
      <c r="CV309" s="2"/>
      <c r="CW309" s="2"/>
      <c r="CX309" s="2"/>
      <c r="CY309" s="3"/>
      <c r="CZ309" s="2"/>
      <c r="DA309" s="2"/>
      <c r="DB309" s="2"/>
      <c r="DC309" s="2"/>
      <c r="DD309" s="2"/>
      <c r="DE309" s="2"/>
      <c r="DF309" s="3"/>
      <c r="DG309" s="2"/>
      <c r="DH309" s="2"/>
      <c r="DI309" s="2"/>
      <c r="DJ309" s="2"/>
      <c r="DK309" s="2"/>
      <c r="DL309" s="2"/>
      <c r="DM309" s="3"/>
      <c r="DN309" s="2"/>
      <c r="DO309" s="2"/>
      <c r="DP309" s="2"/>
      <c r="DQ309" s="2"/>
      <c r="DR309" s="2"/>
      <c r="DS309" s="2"/>
      <c r="DT309" s="3"/>
      <c r="DU309" s="2"/>
      <c r="DV309" s="2"/>
      <c r="DW309" s="2"/>
      <c r="DX309" s="2"/>
      <c r="DY309" s="2"/>
      <c r="DZ309" s="2"/>
      <c r="EA309" s="3"/>
      <c r="EB309" s="2"/>
      <c r="EC309" s="2"/>
      <c r="ED309" s="2"/>
      <c r="EE309" s="2"/>
      <c r="EF309" s="2"/>
      <c r="EG309" s="2"/>
      <c r="EH309" s="3"/>
      <c r="EI309" s="2"/>
      <c r="EJ309" s="2"/>
      <c r="EK309" s="2"/>
      <c r="EL309" s="2"/>
      <c r="EM309" s="2"/>
      <c r="EN309" s="2"/>
      <c r="EO309" s="3"/>
      <c r="EP309" s="2"/>
      <c r="EQ309" s="2"/>
      <c r="ER309" s="2"/>
      <c r="ES309" s="2"/>
      <c r="ET309" s="2"/>
      <c r="EU309" s="2"/>
      <c r="EV309" s="3"/>
      <c r="EW309" s="2"/>
      <c r="EX309" s="2"/>
      <c r="EY309" s="2"/>
      <c r="EZ309" s="2"/>
      <c r="FA309" s="2"/>
      <c r="FB309" s="2"/>
      <c r="FC309" s="3"/>
      <c r="FD309" s="2"/>
      <c r="FE309" s="2"/>
      <c r="FF309" s="2"/>
      <c r="FG309" s="2"/>
      <c r="FH309" s="2"/>
      <c r="FI309" s="2"/>
      <c r="FJ309" s="3"/>
      <c r="FK309" s="2"/>
      <c r="FL309" s="2"/>
      <c r="FM309" s="2"/>
      <c r="FN309" s="2"/>
      <c r="FO309" s="2"/>
      <c r="FP309" s="2"/>
      <c r="FQ309" s="3"/>
      <c r="FR309" s="2"/>
      <c r="FS309" s="2"/>
      <c r="FT309" s="2"/>
      <c r="FU309" s="2"/>
      <c r="FV309" s="2"/>
      <c r="FW309" s="2"/>
      <c r="FX309" s="3"/>
      <c r="FY309" s="2"/>
      <c r="FZ309" s="2"/>
      <c r="GA309" s="2"/>
      <c r="GB309" s="2"/>
      <c r="GC309" s="2"/>
      <c r="GD309" s="2"/>
      <c r="GE309" s="3"/>
      <c r="GF309" s="2"/>
      <c r="GG309" s="2"/>
      <c r="GH309" s="2"/>
      <c r="GI309" s="2"/>
      <c r="GJ309" s="2"/>
      <c r="GK309" s="2"/>
      <c r="GL309" s="3"/>
      <c r="GM309" s="2"/>
      <c r="GN309" s="2"/>
      <c r="GO309" s="2"/>
      <c r="GP309" s="2"/>
      <c r="GQ309" s="2"/>
      <c r="GR309" s="2"/>
      <c r="GS309" s="3"/>
      <c r="GT309" s="2"/>
      <c r="GU309" s="2"/>
      <c r="GV309" s="2"/>
      <c r="GW309" s="2"/>
      <c r="GX309" s="2"/>
      <c r="GY309" s="2"/>
      <c r="GZ309" s="3"/>
      <c r="HA309" s="2"/>
      <c r="HB309" s="2"/>
      <c r="HC309" s="2"/>
      <c r="HD309" s="2"/>
      <c r="HE309" s="2"/>
      <c r="HF309" s="2"/>
      <c r="HG309" s="2"/>
      <c r="HH309" s="2"/>
      <c r="HI309" s="2"/>
      <c r="HJ309" s="2"/>
      <c r="HK309" s="2"/>
      <c r="HL309" s="2"/>
      <c r="HM309" s="2"/>
      <c r="HN309" s="2"/>
      <c r="HO309" s="91"/>
      <c r="HP309" s="2"/>
      <c r="HQ309" s="2"/>
      <c r="HR309" s="2"/>
      <c r="HS309" s="2"/>
      <c r="HT309" s="2"/>
      <c r="HU309" s="3"/>
    </row>
    <row r="310" spans="14:229" s="4" customFormat="1">
      <c r="N310" s="242"/>
      <c r="O310" s="186" t="s">
        <v>4708</v>
      </c>
      <c r="P310" s="179"/>
      <c r="S310" s="179"/>
      <c r="T310" s="2"/>
      <c r="U310" s="2"/>
      <c r="V310" s="2"/>
      <c r="W310" s="2"/>
      <c r="X310" s="2"/>
      <c r="Y310" s="2"/>
      <c r="Z310" s="3"/>
      <c r="AA310" s="2"/>
      <c r="AB310" s="2"/>
      <c r="AC310" s="2"/>
      <c r="AD310" s="2"/>
      <c r="AE310" s="2"/>
      <c r="AF310" s="2"/>
      <c r="AG310" s="3"/>
      <c r="AH310" s="2"/>
      <c r="AI310" s="2"/>
      <c r="AJ310" s="2"/>
      <c r="AK310" s="2"/>
      <c r="AL310" s="2"/>
      <c r="AM310" s="2"/>
      <c r="AN310" s="3"/>
      <c r="AO310" s="2"/>
      <c r="AP310" s="2"/>
      <c r="AQ310" s="2"/>
      <c r="AR310" s="2"/>
      <c r="AS310" s="2"/>
      <c r="AT310" s="2"/>
      <c r="AU310" s="3"/>
      <c r="AV310" s="2"/>
      <c r="AW310" s="2"/>
      <c r="AX310" s="2"/>
      <c r="AY310" s="2"/>
      <c r="AZ310" s="2"/>
      <c r="BA310" s="2"/>
      <c r="BB310" s="3"/>
      <c r="BC310" s="2"/>
      <c r="BD310" s="2"/>
      <c r="BE310" s="2"/>
      <c r="BF310" s="2"/>
      <c r="BG310" s="2"/>
      <c r="BH310" s="2"/>
      <c r="BI310" s="3"/>
      <c r="BJ310" s="2"/>
      <c r="BK310" s="2"/>
      <c r="BL310" s="2"/>
      <c r="BM310" s="2"/>
      <c r="BN310" s="2"/>
      <c r="BO310" s="2"/>
      <c r="BP310" s="3"/>
      <c r="BQ310" s="2"/>
      <c r="BR310" s="2"/>
      <c r="BS310" s="2"/>
      <c r="BT310" s="2"/>
      <c r="BU310" s="2"/>
      <c r="BV310" s="2"/>
      <c r="BW310" s="3"/>
      <c r="BX310" s="2"/>
      <c r="BY310" s="2"/>
      <c r="BZ310" s="2"/>
      <c r="CA310" s="2"/>
      <c r="CB310" s="2"/>
      <c r="CC310" s="2"/>
      <c r="CD310" s="3"/>
      <c r="CE310" s="2"/>
      <c r="CF310" s="2"/>
      <c r="CG310" s="2"/>
      <c r="CH310" s="2"/>
      <c r="CI310" s="2"/>
      <c r="CJ310" s="2"/>
      <c r="CK310" s="3"/>
      <c r="CL310" s="2"/>
      <c r="CM310" s="2"/>
      <c r="CN310" s="2"/>
      <c r="CO310" s="2"/>
      <c r="CP310" s="2"/>
      <c r="CQ310" s="2"/>
      <c r="CR310" s="3"/>
      <c r="CS310" s="2"/>
      <c r="CT310" s="2"/>
      <c r="CU310" s="2"/>
      <c r="CV310" s="2"/>
      <c r="CW310" s="2"/>
      <c r="CX310" s="2"/>
      <c r="CY310" s="3"/>
      <c r="CZ310" s="2"/>
      <c r="DA310" s="2"/>
      <c r="DB310" s="2"/>
      <c r="DC310" s="2"/>
      <c r="DD310" s="2"/>
      <c r="DE310" s="2"/>
      <c r="DF310" s="3"/>
      <c r="DG310" s="2"/>
      <c r="DH310" s="2"/>
      <c r="DI310" s="2"/>
      <c r="DJ310" s="2"/>
      <c r="DK310" s="2"/>
      <c r="DL310" s="2"/>
      <c r="DM310" s="3"/>
      <c r="DN310" s="2"/>
      <c r="DO310" s="2"/>
      <c r="DP310" s="2"/>
      <c r="DQ310" s="2"/>
      <c r="DR310" s="2"/>
      <c r="DS310" s="2"/>
      <c r="DT310" s="3"/>
      <c r="DU310" s="2"/>
      <c r="DV310" s="2"/>
      <c r="DW310" s="2"/>
      <c r="DX310" s="2"/>
      <c r="DY310" s="2"/>
      <c r="DZ310" s="2"/>
      <c r="EA310" s="3"/>
      <c r="EB310" s="2"/>
      <c r="EC310" s="2"/>
      <c r="ED310" s="2"/>
      <c r="EE310" s="2"/>
      <c r="EF310" s="2"/>
      <c r="EG310" s="2"/>
      <c r="EH310" s="3"/>
      <c r="EI310" s="2"/>
      <c r="EJ310" s="2"/>
      <c r="EK310" s="2"/>
      <c r="EL310" s="2"/>
      <c r="EM310" s="2"/>
      <c r="EN310" s="2"/>
      <c r="EO310" s="3"/>
      <c r="EP310" s="2"/>
      <c r="EQ310" s="2"/>
      <c r="ER310" s="2"/>
      <c r="ES310" s="2"/>
      <c r="ET310" s="2"/>
      <c r="EU310" s="2"/>
      <c r="EV310" s="3"/>
      <c r="EW310" s="2"/>
      <c r="EX310" s="2"/>
      <c r="EY310" s="2"/>
      <c r="EZ310" s="2"/>
      <c r="FA310" s="2"/>
      <c r="FB310" s="2"/>
      <c r="FC310" s="3"/>
      <c r="FD310" s="2"/>
      <c r="FE310" s="2"/>
      <c r="FF310" s="2"/>
      <c r="FG310" s="2"/>
      <c r="FH310" s="2"/>
      <c r="FI310" s="2"/>
      <c r="FJ310" s="3"/>
      <c r="FK310" s="2"/>
      <c r="FL310" s="2"/>
      <c r="FM310" s="2"/>
      <c r="FN310" s="2"/>
      <c r="FO310" s="2"/>
      <c r="FP310" s="2"/>
      <c r="FQ310" s="3"/>
      <c r="FR310" s="2"/>
      <c r="FS310" s="2"/>
      <c r="FT310" s="2"/>
      <c r="FU310" s="2"/>
      <c r="FV310" s="2"/>
      <c r="FW310" s="2"/>
      <c r="FX310" s="3"/>
      <c r="FY310" s="2"/>
      <c r="FZ310" s="2"/>
      <c r="GA310" s="2"/>
      <c r="GB310" s="2"/>
      <c r="GC310" s="2"/>
      <c r="GD310" s="2"/>
      <c r="GE310" s="3"/>
      <c r="GF310" s="2"/>
      <c r="GG310" s="2"/>
      <c r="GH310" s="2"/>
      <c r="GI310" s="2"/>
      <c r="GJ310" s="2"/>
      <c r="GK310" s="2"/>
      <c r="GL310" s="3"/>
      <c r="GM310" s="2"/>
      <c r="GN310" s="2"/>
      <c r="GO310" s="2"/>
      <c r="GP310" s="2"/>
      <c r="GQ310" s="2"/>
      <c r="GR310" s="2"/>
      <c r="GS310" s="3"/>
      <c r="GT310" s="2"/>
      <c r="GU310" s="2"/>
      <c r="GV310" s="2"/>
      <c r="GW310" s="2"/>
      <c r="GX310" s="2"/>
      <c r="GY310" s="2"/>
      <c r="GZ310" s="3"/>
      <c r="HA310" s="2"/>
      <c r="HB310" s="2"/>
      <c r="HC310" s="2"/>
      <c r="HD310" s="2"/>
      <c r="HE310" s="2"/>
      <c r="HF310" s="2"/>
      <c r="HG310" s="2"/>
      <c r="HH310" s="2"/>
      <c r="HI310" s="2"/>
      <c r="HJ310" s="2"/>
      <c r="HK310" s="2"/>
      <c r="HL310" s="2"/>
      <c r="HM310" s="2"/>
      <c r="HN310" s="2"/>
      <c r="HO310" s="91"/>
      <c r="HP310" s="2"/>
      <c r="HQ310" s="2"/>
      <c r="HR310" s="2"/>
      <c r="HS310" s="2"/>
      <c r="HT310" s="2"/>
      <c r="HU310" s="3"/>
    </row>
    <row r="311" spans="14:229" s="4" customFormat="1">
      <c r="N311" s="242"/>
      <c r="O311" s="186" t="s">
        <v>4700</v>
      </c>
      <c r="P311" s="179"/>
      <c r="S311" s="179"/>
      <c r="T311" s="2"/>
      <c r="U311" s="2"/>
      <c r="V311" s="2"/>
      <c r="W311" s="2"/>
      <c r="X311" s="2"/>
      <c r="Y311" s="2"/>
      <c r="Z311" s="3"/>
      <c r="AA311" s="2"/>
      <c r="AB311" s="2"/>
      <c r="AC311" s="2"/>
      <c r="AD311" s="2"/>
      <c r="AE311" s="2"/>
      <c r="AF311" s="2"/>
      <c r="AG311" s="3"/>
      <c r="AH311" s="2"/>
      <c r="AI311" s="2"/>
      <c r="AJ311" s="2"/>
      <c r="AK311" s="2"/>
      <c r="AL311" s="2"/>
      <c r="AM311" s="2"/>
      <c r="AN311" s="3"/>
      <c r="AO311" s="2"/>
      <c r="AP311" s="2"/>
      <c r="AQ311" s="2"/>
      <c r="AR311" s="2"/>
      <c r="AS311" s="2"/>
      <c r="AT311" s="2"/>
      <c r="AU311" s="3"/>
      <c r="AV311" s="2"/>
      <c r="AW311" s="2"/>
      <c r="AX311" s="2"/>
      <c r="AY311" s="2"/>
      <c r="AZ311" s="2"/>
      <c r="BA311" s="2"/>
      <c r="BB311" s="3"/>
      <c r="BC311" s="2"/>
      <c r="BD311" s="2"/>
      <c r="BE311" s="2"/>
      <c r="BF311" s="2"/>
      <c r="BG311" s="2"/>
      <c r="BH311" s="2"/>
      <c r="BI311" s="3"/>
      <c r="BJ311" s="2"/>
      <c r="BK311" s="2"/>
      <c r="BL311" s="2"/>
      <c r="BM311" s="2"/>
      <c r="BN311" s="2"/>
      <c r="BO311" s="2"/>
      <c r="BP311" s="3"/>
      <c r="BQ311" s="2"/>
      <c r="BR311" s="2"/>
      <c r="BS311" s="2"/>
      <c r="BT311" s="2"/>
      <c r="BU311" s="2"/>
      <c r="BV311" s="2"/>
      <c r="BW311" s="3"/>
      <c r="BX311" s="2"/>
      <c r="BY311" s="2"/>
      <c r="BZ311" s="2"/>
      <c r="CA311" s="2"/>
      <c r="CB311" s="2"/>
      <c r="CC311" s="2"/>
      <c r="CD311" s="3"/>
      <c r="CE311" s="2"/>
      <c r="CF311" s="2"/>
      <c r="CG311" s="2"/>
      <c r="CH311" s="2"/>
      <c r="CI311" s="2"/>
      <c r="CJ311" s="2"/>
      <c r="CK311" s="3"/>
      <c r="CL311" s="2"/>
      <c r="CM311" s="2"/>
      <c r="CN311" s="2"/>
      <c r="CO311" s="2"/>
      <c r="CP311" s="2"/>
      <c r="CQ311" s="2"/>
      <c r="CR311" s="3"/>
      <c r="CS311" s="2"/>
      <c r="CT311" s="2"/>
      <c r="CU311" s="2"/>
      <c r="CV311" s="2"/>
      <c r="CW311" s="2"/>
      <c r="CX311" s="2"/>
      <c r="CY311" s="3"/>
      <c r="CZ311" s="2"/>
      <c r="DA311" s="2"/>
      <c r="DB311" s="2"/>
      <c r="DC311" s="2"/>
      <c r="DD311" s="2"/>
      <c r="DE311" s="2"/>
      <c r="DF311" s="3"/>
      <c r="DG311" s="2"/>
      <c r="DH311" s="2"/>
      <c r="DI311" s="2"/>
      <c r="DJ311" s="2"/>
      <c r="DK311" s="2"/>
      <c r="DL311" s="2"/>
      <c r="DM311" s="3"/>
      <c r="DN311" s="2"/>
      <c r="DO311" s="2"/>
      <c r="DP311" s="2"/>
      <c r="DQ311" s="2"/>
      <c r="DR311" s="2"/>
      <c r="DS311" s="2"/>
      <c r="DT311" s="3"/>
      <c r="DU311" s="2"/>
      <c r="DV311" s="2"/>
      <c r="DW311" s="2"/>
      <c r="DX311" s="2"/>
      <c r="DY311" s="2"/>
      <c r="DZ311" s="2"/>
      <c r="EA311" s="3"/>
      <c r="EB311" s="2"/>
      <c r="EC311" s="2"/>
      <c r="ED311" s="2"/>
      <c r="EE311" s="2"/>
      <c r="EF311" s="2"/>
      <c r="EG311" s="2"/>
      <c r="EH311" s="3"/>
      <c r="EI311" s="2"/>
      <c r="EJ311" s="2"/>
      <c r="EK311" s="2"/>
      <c r="EL311" s="2"/>
      <c r="EM311" s="2"/>
      <c r="EN311" s="2"/>
      <c r="EO311" s="3"/>
      <c r="EP311" s="2"/>
      <c r="EQ311" s="2"/>
      <c r="ER311" s="2"/>
      <c r="ES311" s="2"/>
      <c r="ET311" s="2"/>
      <c r="EU311" s="2"/>
      <c r="EV311" s="3"/>
      <c r="EW311" s="2"/>
      <c r="EX311" s="2"/>
      <c r="EY311" s="2"/>
      <c r="EZ311" s="2"/>
      <c r="FA311" s="2"/>
      <c r="FB311" s="2"/>
      <c r="FC311" s="3"/>
      <c r="FD311" s="2"/>
      <c r="FE311" s="2"/>
      <c r="FF311" s="2"/>
      <c r="FG311" s="2"/>
      <c r="FH311" s="2"/>
      <c r="FI311" s="2"/>
      <c r="FJ311" s="3"/>
      <c r="FK311" s="2"/>
      <c r="FL311" s="2"/>
      <c r="FM311" s="2"/>
      <c r="FN311" s="2"/>
      <c r="FO311" s="2"/>
      <c r="FP311" s="2"/>
      <c r="FQ311" s="3"/>
      <c r="FR311" s="2"/>
      <c r="FS311" s="2"/>
      <c r="FT311" s="2"/>
      <c r="FU311" s="2"/>
      <c r="FV311" s="2"/>
      <c r="FW311" s="2"/>
      <c r="FX311" s="3"/>
      <c r="FY311" s="2"/>
      <c r="FZ311" s="2"/>
      <c r="GA311" s="2"/>
      <c r="GB311" s="2"/>
      <c r="GC311" s="2"/>
      <c r="GD311" s="2"/>
      <c r="GE311" s="3"/>
      <c r="GF311" s="2"/>
      <c r="GG311" s="2"/>
      <c r="GH311" s="2"/>
      <c r="GI311" s="2"/>
      <c r="GJ311" s="2"/>
      <c r="GK311" s="2"/>
      <c r="GL311" s="3"/>
      <c r="GM311" s="2"/>
      <c r="GN311" s="2"/>
      <c r="GO311" s="2"/>
      <c r="GP311" s="2"/>
      <c r="GQ311" s="2"/>
      <c r="GR311" s="2"/>
      <c r="GS311" s="3"/>
      <c r="GT311" s="2"/>
      <c r="GU311" s="2"/>
      <c r="GV311" s="2"/>
      <c r="GW311" s="2"/>
      <c r="GX311" s="2"/>
      <c r="GY311" s="2"/>
      <c r="GZ311" s="3"/>
      <c r="HA311" s="2"/>
      <c r="HB311" s="2"/>
      <c r="HC311" s="2"/>
      <c r="HD311" s="2"/>
      <c r="HE311" s="2"/>
      <c r="HF311" s="2"/>
      <c r="HG311" s="2"/>
      <c r="HH311" s="2"/>
      <c r="HI311" s="2"/>
      <c r="HJ311" s="2"/>
      <c r="HK311" s="2"/>
      <c r="HL311" s="2"/>
      <c r="HM311" s="2"/>
      <c r="HN311" s="2"/>
      <c r="HO311" s="91"/>
      <c r="HP311" s="2"/>
      <c r="HQ311" s="2"/>
      <c r="HR311" s="2"/>
      <c r="HS311" s="2"/>
      <c r="HT311" s="2"/>
      <c r="HU311" s="3"/>
    </row>
    <row r="312" spans="14:229" s="4" customFormat="1">
      <c r="N312" s="242"/>
      <c r="O312" s="186" t="s">
        <v>4717</v>
      </c>
      <c r="P312" s="179"/>
      <c r="S312" s="179"/>
      <c r="T312" s="2"/>
      <c r="U312" s="2"/>
      <c r="V312" s="2"/>
      <c r="W312" s="2"/>
      <c r="X312" s="2"/>
      <c r="Y312" s="2"/>
      <c r="Z312" s="3"/>
      <c r="AA312" s="2"/>
      <c r="AB312" s="2"/>
      <c r="AC312" s="2"/>
      <c r="AD312" s="2"/>
      <c r="AE312" s="2"/>
      <c r="AF312" s="2"/>
      <c r="AG312" s="3"/>
      <c r="AH312" s="2"/>
      <c r="AI312" s="2"/>
      <c r="AJ312" s="2"/>
      <c r="AK312" s="2"/>
      <c r="AL312" s="2"/>
      <c r="AM312" s="2"/>
      <c r="AN312" s="3"/>
      <c r="AO312" s="2"/>
      <c r="AP312" s="2"/>
      <c r="AQ312" s="2"/>
      <c r="AR312" s="2"/>
      <c r="AS312" s="2"/>
      <c r="AT312" s="2"/>
      <c r="AU312" s="3"/>
      <c r="AV312" s="2"/>
      <c r="AW312" s="2"/>
      <c r="AX312" s="2"/>
      <c r="AY312" s="2"/>
      <c r="AZ312" s="2"/>
      <c r="BA312" s="2"/>
      <c r="BB312" s="3"/>
      <c r="BC312" s="2"/>
      <c r="BD312" s="2"/>
      <c r="BE312" s="2"/>
      <c r="BF312" s="2"/>
      <c r="BG312" s="2"/>
      <c r="BH312" s="2"/>
      <c r="BI312" s="3"/>
      <c r="BJ312" s="2"/>
      <c r="BK312" s="2"/>
      <c r="BL312" s="2"/>
      <c r="BM312" s="2"/>
      <c r="BN312" s="2"/>
      <c r="BO312" s="2"/>
      <c r="BP312" s="3"/>
      <c r="BQ312" s="2"/>
      <c r="BR312" s="2"/>
      <c r="BS312" s="2"/>
      <c r="BT312" s="2"/>
      <c r="BU312" s="2"/>
      <c r="BV312" s="2"/>
      <c r="BW312" s="3"/>
      <c r="BX312" s="2"/>
      <c r="BY312" s="2"/>
      <c r="BZ312" s="2"/>
      <c r="CA312" s="2"/>
      <c r="CB312" s="2"/>
      <c r="CC312" s="2"/>
      <c r="CD312" s="3"/>
      <c r="CE312" s="2"/>
      <c r="CF312" s="2"/>
      <c r="CG312" s="2"/>
      <c r="CH312" s="2"/>
      <c r="CI312" s="2"/>
      <c r="CJ312" s="2"/>
      <c r="CK312" s="3"/>
      <c r="CL312" s="2"/>
      <c r="CM312" s="2"/>
      <c r="CN312" s="2"/>
      <c r="CO312" s="2"/>
      <c r="CP312" s="2"/>
      <c r="CQ312" s="2"/>
      <c r="CR312" s="3"/>
      <c r="CS312" s="2"/>
      <c r="CT312" s="2"/>
      <c r="CU312" s="2"/>
      <c r="CV312" s="2"/>
      <c r="CW312" s="2"/>
      <c r="CX312" s="2"/>
      <c r="CY312" s="3"/>
      <c r="CZ312" s="2"/>
      <c r="DA312" s="2"/>
      <c r="DB312" s="2"/>
      <c r="DC312" s="2"/>
      <c r="DD312" s="2"/>
      <c r="DE312" s="2"/>
      <c r="DF312" s="3"/>
      <c r="DG312" s="2"/>
      <c r="DH312" s="2"/>
      <c r="DI312" s="2"/>
      <c r="DJ312" s="2"/>
      <c r="DK312" s="2"/>
      <c r="DL312" s="2"/>
      <c r="DM312" s="3"/>
      <c r="DN312" s="2"/>
      <c r="DO312" s="2"/>
      <c r="DP312" s="2"/>
      <c r="DQ312" s="2"/>
      <c r="DR312" s="2"/>
      <c r="DS312" s="2"/>
      <c r="DT312" s="3"/>
      <c r="DU312" s="2"/>
      <c r="DV312" s="2"/>
      <c r="DW312" s="2"/>
      <c r="DX312" s="2"/>
      <c r="DY312" s="2"/>
      <c r="DZ312" s="2"/>
      <c r="EA312" s="3"/>
      <c r="EB312" s="2"/>
      <c r="EC312" s="2"/>
      <c r="ED312" s="2"/>
      <c r="EE312" s="2"/>
      <c r="EF312" s="2"/>
      <c r="EG312" s="2"/>
      <c r="EH312" s="3"/>
      <c r="EI312" s="2"/>
      <c r="EJ312" s="2"/>
      <c r="EK312" s="2"/>
      <c r="EL312" s="2"/>
      <c r="EM312" s="2"/>
      <c r="EN312" s="2"/>
      <c r="EO312" s="3"/>
      <c r="EP312" s="2"/>
      <c r="EQ312" s="2"/>
      <c r="ER312" s="2"/>
      <c r="ES312" s="2"/>
      <c r="ET312" s="2"/>
      <c r="EU312" s="2"/>
      <c r="EV312" s="3"/>
      <c r="EW312" s="2"/>
      <c r="EX312" s="2"/>
      <c r="EY312" s="2"/>
      <c r="EZ312" s="2"/>
      <c r="FA312" s="2"/>
      <c r="FB312" s="2"/>
      <c r="FC312" s="3"/>
      <c r="FD312" s="2"/>
      <c r="FE312" s="2"/>
      <c r="FF312" s="2"/>
      <c r="FG312" s="2"/>
      <c r="FH312" s="2"/>
      <c r="FI312" s="2"/>
      <c r="FJ312" s="3"/>
      <c r="FK312" s="2"/>
      <c r="FL312" s="2"/>
      <c r="FM312" s="2"/>
      <c r="FN312" s="2"/>
      <c r="FO312" s="2"/>
      <c r="FP312" s="2"/>
      <c r="FQ312" s="3"/>
      <c r="FR312" s="2"/>
      <c r="FS312" s="2"/>
      <c r="FT312" s="2"/>
      <c r="FU312" s="2"/>
      <c r="FV312" s="2"/>
      <c r="FW312" s="2"/>
      <c r="FX312" s="3"/>
      <c r="FY312" s="2"/>
      <c r="FZ312" s="2"/>
      <c r="GA312" s="2"/>
      <c r="GB312" s="2"/>
      <c r="GC312" s="2"/>
      <c r="GD312" s="2"/>
      <c r="GE312" s="3"/>
      <c r="GF312" s="2"/>
      <c r="GG312" s="2"/>
      <c r="GH312" s="2"/>
      <c r="GI312" s="2"/>
      <c r="GJ312" s="2"/>
      <c r="GK312" s="2"/>
      <c r="GL312" s="3"/>
      <c r="GM312" s="2"/>
      <c r="GN312" s="2"/>
      <c r="GO312" s="2"/>
      <c r="GP312" s="2"/>
      <c r="GQ312" s="2"/>
      <c r="GR312" s="2"/>
      <c r="GS312" s="3"/>
      <c r="GT312" s="2"/>
      <c r="GU312" s="2"/>
      <c r="GV312" s="2"/>
      <c r="GW312" s="2"/>
      <c r="GX312" s="2"/>
      <c r="GY312" s="2"/>
      <c r="GZ312" s="3"/>
      <c r="HA312" s="2"/>
      <c r="HB312" s="2"/>
      <c r="HC312" s="2"/>
      <c r="HD312" s="2"/>
      <c r="HE312" s="2"/>
      <c r="HF312" s="2"/>
      <c r="HG312" s="2"/>
      <c r="HH312" s="2"/>
      <c r="HI312" s="2"/>
      <c r="HJ312" s="2"/>
      <c r="HK312" s="2"/>
      <c r="HL312" s="2"/>
      <c r="HM312" s="2"/>
      <c r="HN312" s="2"/>
      <c r="HO312" s="91"/>
      <c r="HP312" s="2"/>
      <c r="HQ312" s="2"/>
      <c r="HR312" s="2"/>
      <c r="HS312" s="2"/>
      <c r="HT312" s="2"/>
      <c r="HU312" s="3"/>
    </row>
    <row r="313" spans="14:229" s="4" customFormat="1">
      <c r="N313" s="242"/>
      <c r="O313" s="186" t="s">
        <v>4699</v>
      </c>
      <c r="P313" s="179"/>
      <c r="S313" s="179"/>
      <c r="T313" s="2"/>
      <c r="U313" s="2"/>
      <c r="V313" s="2"/>
      <c r="W313" s="2"/>
      <c r="X313" s="2"/>
      <c r="Y313" s="2"/>
      <c r="Z313" s="3"/>
      <c r="AA313" s="2"/>
      <c r="AB313" s="2"/>
      <c r="AC313" s="2"/>
      <c r="AD313" s="2"/>
      <c r="AE313" s="2"/>
      <c r="AF313" s="2"/>
      <c r="AG313" s="3"/>
      <c r="AH313" s="2"/>
      <c r="AI313" s="2"/>
      <c r="AJ313" s="2"/>
      <c r="AK313" s="2"/>
      <c r="AL313" s="2"/>
      <c r="AM313" s="2"/>
      <c r="AN313" s="3"/>
      <c r="AO313" s="2"/>
      <c r="AP313" s="2"/>
      <c r="AQ313" s="2"/>
      <c r="AR313" s="2"/>
      <c r="AS313" s="2"/>
      <c r="AT313" s="2"/>
      <c r="AU313" s="3"/>
      <c r="AV313" s="2"/>
      <c r="AW313" s="2"/>
      <c r="AX313" s="2"/>
      <c r="AY313" s="2"/>
      <c r="AZ313" s="2"/>
      <c r="BA313" s="2"/>
      <c r="BB313" s="3"/>
      <c r="BC313" s="2"/>
      <c r="BD313" s="2"/>
      <c r="BE313" s="2"/>
      <c r="BF313" s="2"/>
      <c r="BG313" s="2"/>
      <c r="BH313" s="2"/>
      <c r="BI313" s="3"/>
      <c r="BJ313" s="2"/>
      <c r="BK313" s="2"/>
      <c r="BL313" s="2"/>
      <c r="BM313" s="2"/>
      <c r="BN313" s="2"/>
      <c r="BO313" s="2"/>
      <c r="BP313" s="3"/>
      <c r="BQ313" s="2"/>
      <c r="BR313" s="2"/>
      <c r="BS313" s="2"/>
      <c r="BT313" s="2"/>
      <c r="BU313" s="2"/>
      <c r="BV313" s="2"/>
      <c r="BW313" s="3"/>
      <c r="BX313" s="2"/>
      <c r="BY313" s="2"/>
      <c r="BZ313" s="2"/>
      <c r="CA313" s="2"/>
      <c r="CB313" s="2"/>
      <c r="CC313" s="2"/>
      <c r="CD313" s="3"/>
      <c r="CE313" s="2"/>
      <c r="CF313" s="2"/>
      <c r="CG313" s="2"/>
      <c r="CH313" s="2"/>
      <c r="CI313" s="2"/>
      <c r="CJ313" s="2"/>
      <c r="CK313" s="3"/>
      <c r="CL313" s="2"/>
      <c r="CM313" s="2"/>
      <c r="CN313" s="2"/>
      <c r="CO313" s="2"/>
      <c r="CP313" s="2"/>
      <c r="CQ313" s="2"/>
      <c r="CR313" s="3"/>
      <c r="CS313" s="2"/>
      <c r="CT313" s="2"/>
      <c r="CU313" s="2"/>
      <c r="CV313" s="2"/>
      <c r="CW313" s="2"/>
      <c r="CX313" s="2"/>
      <c r="CY313" s="3"/>
      <c r="CZ313" s="2"/>
      <c r="DA313" s="2"/>
      <c r="DB313" s="2"/>
      <c r="DC313" s="2"/>
      <c r="DD313" s="2"/>
      <c r="DE313" s="2"/>
      <c r="DF313" s="3"/>
      <c r="DG313" s="2"/>
      <c r="DH313" s="2"/>
      <c r="DI313" s="2"/>
      <c r="DJ313" s="2"/>
      <c r="DK313" s="2"/>
      <c r="DL313" s="2"/>
      <c r="DM313" s="3"/>
      <c r="DN313" s="2"/>
      <c r="DO313" s="2"/>
      <c r="DP313" s="2"/>
      <c r="DQ313" s="2"/>
      <c r="DR313" s="2"/>
      <c r="DS313" s="2"/>
      <c r="DT313" s="3"/>
      <c r="DU313" s="2"/>
      <c r="DV313" s="2"/>
      <c r="DW313" s="2"/>
      <c r="DX313" s="2"/>
      <c r="DY313" s="2"/>
      <c r="DZ313" s="2"/>
      <c r="EA313" s="3"/>
      <c r="EB313" s="2"/>
      <c r="EC313" s="2"/>
      <c r="ED313" s="2"/>
      <c r="EE313" s="2"/>
      <c r="EF313" s="2"/>
      <c r="EG313" s="2"/>
      <c r="EH313" s="3"/>
      <c r="EI313" s="2"/>
      <c r="EJ313" s="2"/>
      <c r="EK313" s="2"/>
      <c r="EL313" s="2"/>
      <c r="EM313" s="2"/>
      <c r="EN313" s="2"/>
      <c r="EO313" s="3"/>
      <c r="EP313" s="2"/>
      <c r="EQ313" s="2"/>
      <c r="ER313" s="2"/>
      <c r="ES313" s="2"/>
      <c r="ET313" s="2"/>
      <c r="EU313" s="2"/>
      <c r="EV313" s="3"/>
      <c r="EW313" s="2"/>
      <c r="EX313" s="2"/>
      <c r="EY313" s="2"/>
      <c r="EZ313" s="2"/>
      <c r="FA313" s="2"/>
      <c r="FB313" s="2"/>
      <c r="FC313" s="3"/>
      <c r="FD313" s="2"/>
      <c r="FE313" s="2"/>
      <c r="FF313" s="2"/>
      <c r="FG313" s="2"/>
      <c r="FH313" s="2"/>
      <c r="FI313" s="2"/>
      <c r="FJ313" s="3"/>
      <c r="FK313" s="2"/>
      <c r="FL313" s="2"/>
      <c r="FM313" s="2"/>
      <c r="FN313" s="2"/>
      <c r="FO313" s="2"/>
      <c r="FP313" s="2"/>
      <c r="FQ313" s="3"/>
      <c r="FR313" s="2"/>
      <c r="FS313" s="2"/>
      <c r="FT313" s="2"/>
      <c r="FU313" s="2"/>
      <c r="FV313" s="2"/>
      <c r="FW313" s="2"/>
      <c r="FX313" s="3"/>
      <c r="FY313" s="2"/>
      <c r="FZ313" s="2"/>
      <c r="GA313" s="2"/>
      <c r="GB313" s="2"/>
      <c r="GC313" s="2"/>
      <c r="GD313" s="2"/>
      <c r="GE313" s="3"/>
      <c r="GF313" s="2"/>
      <c r="GG313" s="2"/>
      <c r="GH313" s="2"/>
      <c r="GI313" s="2"/>
      <c r="GJ313" s="2"/>
      <c r="GK313" s="2"/>
      <c r="GL313" s="3"/>
      <c r="GM313" s="2"/>
      <c r="GN313" s="2"/>
      <c r="GO313" s="2"/>
      <c r="GP313" s="2"/>
      <c r="GQ313" s="2"/>
      <c r="GR313" s="2"/>
      <c r="GS313" s="3"/>
      <c r="GT313" s="2"/>
      <c r="GU313" s="2"/>
      <c r="GV313" s="2"/>
      <c r="GW313" s="2"/>
      <c r="GX313" s="2"/>
      <c r="GY313" s="2"/>
      <c r="GZ313" s="3"/>
      <c r="HA313" s="2"/>
      <c r="HB313" s="2"/>
      <c r="HC313" s="2"/>
      <c r="HD313" s="2"/>
      <c r="HE313" s="2"/>
      <c r="HF313" s="2"/>
      <c r="HG313" s="2"/>
      <c r="HH313" s="2"/>
      <c r="HI313" s="2"/>
      <c r="HJ313" s="2"/>
      <c r="HK313" s="2"/>
      <c r="HL313" s="2"/>
      <c r="HM313" s="2"/>
      <c r="HN313" s="2"/>
      <c r="HO313" s="91"/>
      <c r="HP313" s="2"/>
      <c r="HQ313" s="2"/>
      <c r="HR313" s="2"/>
      <c r="HS313" s="2"/>
      <c r="HT313" s="2"/>
      <c r="HU313" s="3"/>
    </row>
    <row r="314" spans="14:229" s="4" customFormat="1">
      <c r="N314" s="242"/>
      <c r="O314" s="186" t="s">
        <v>3807</v>
      </c>
      <c r="P314" s="179"/>
      <c r="S314" s="179"/>
      <c r="T314" s="2"/>
      <c r="U314" s="2"/>
      <c r="V314" s="2"/>
      <c r="W314" s="2"/>
      <c r="X314" s="2"/>
      <c r="Y314" s="2"/>
      <c r="Z314" s="3"/>
      <c r="AA314" s="2"/>
      <c r="AB314" s="2"/>
      <c r="AC314" s="2"/>
      <c r="AD314" s="2"/>
      <c r="AE314" s="2"/>
      <c r="AF314" s="2"/>
      <c r="AG314" s="3"/>
      <c r="AH314" s="2"/>
      <c r="AI314" s="2"/>
      <c r="AJ314" s="2"/>
      <c r="AK314" s="2"/>
      <c r="AL314" s="2"/>
      <c r="AM314" s="2"/>
      <c r="AN314" s="3"/>
      <c r="AO314" s="2"/>
      <c r="AP314" s="2"/>
      <c r="AQ314" s="2"/>
      <c r="AR314" s="2"/>
      <c r="AS314" s="2"/>
      <c r="AT314" s="2"/>
      <c r="AU314" s="3"/>
      <c r="AV314" s="2"/>
      <c r="AW314" s="2"/>
      <c r="AX314" s="2"/>
      <c r="AY314" s="2"/>
      <c r="AZ314" s="2"/>
      <c r="BA314" s="2"/>
      <c r="BB314" s="3"/>
      <c r="BC314" s="2"/>
      <c r="BD314" s="2"/>
      <c r="BE314" s="2"/>
      <c r="BF314" s="2"/>
      <c r="BG314" s="2"/>
      <c r="BH314" s="2"/>
      <c r="BI314" s="3"/>
      <c r="BJ314" s="2"/>
      <c r="BK314" s="2"/>
      <c r="BL314" s="2"/>
      <c r="BM314" s="2"/>
      <c r="BN314" s="2"/>
      <c r="BO314" s="2"/>
      <c r="BP314" s="3"/>
      <c r="BQ314" s="2"/>
      <c r="BR314" s="2"/>
      <c r="BS314" s="2"/>
      <c r="BT314" s="2"/>
      <c r="BU314" s="2"/>
      <c r="BV314" s="2"/>
      <c r="BW314" s="3"/>
      <c r="BX314" s="2"/>
      <c r="BY314" s="2"/>
      <c r="BZ314" s="2"/>
      <c r="CA314" s="2"/>
      <c r="CB314" s="2"/>
      <c r="CC314" s="2"/>
      <c r="CD314" s="3"/>
      <c r="CE314" s="2"/>
      <c r="CF314" s="2"/>
      <c r="CG314" s="2"/>
      <c r="CH314" s="2"/>
      <c r="CI314" s="2"/>
      <c r="CJ314" s="2"/>
      <c r="CK314" s="3"/>
      <c r="CL314" s="2"/>
      <c r="CM314" s="2"/>
      <c r="CN314" s="2"/>
      <c r="CO314" s="2"/>
      <c r="CP314" s="2"/>
      <c r="CQ314" s="2"/>
      <c r="CR314" s="3"/>
      <c r="CS314" s="2"/>
      <c r="CT314" s="2"/>
      <c r="CU314" s="2"/>
      <c r="CV314" s="2"/>
      <c r="CW314" s="2"/>
      <c r="CX314" s="2"/>
      <c r="CY314" s="3"/>
      <c r="CZ314" s="2"/>
      <c r="DA314" s="2"/>
      <c r="DB314" s="2"/>
      <c r="DC314" s="2"/>
      <c r="DD314" s="2"/>
      <c r="DE314" s="2"/>
      <c r="DF314" s="3"/>
      <c r="DG314" s="2"/>
      <c r="DH314" s="2"/>
      <c r="DI314" s="2"/>
      <c r="DJ314" s="2"/>
      <c r="DK314" s="2"/>
      <c r="DL314" s="2"/>
      <c r="DM314" s="3"/>
      <c r="DN314" s="2"/>
      <c r="DO314" s="2"/>
      <c r="DP314" s="2"/>
      <c r="DQ314" s="2"/>
      <c r="DR314" s="2"/>
      <c r="DS314" s="2"/>
      <c r="DT314" s="3"/>
      <c r="DU314" s="2"/>
      <c r="DV314" s="2"/>
      <c r="DW314" s="2"/>
      <c r="DX314" s="2"/>
      <c r="DY314" s="2"/>
      <c r="DZ314" s="2"/>
      <c r="EA314" s="3"/>
      <c r="EB314" s="2"/>
      <c r="EC314" s="2"/>
      <c r="ED314" s="2"/>
      <c r="EE314" s="2"/>
      <c r="EF314" s="2"/>
      <c r="EG314" s="2"/>
      <c r="EH314" s="3"/>
      <c r="EI314" s="2"/>
      <c r="EJ314" s="2"/>
      <c r="EK314" s="2"/>
      <c r="EL314" s="2"/>
      <c r="EM314" s="2"/>
      <c r="EN314" s="2"/>
      <c r="EO314" s="3"/>
      <c r="EP314" s="2"/>
      <c r="EQ314" s="2"/>
      <c r="ER314" s="2"/>
      <c r="ES314" s="2"/>
      <c r="ET314" s="2"/>
      <c r="EU314" s="2"/>
      <c r="EV314" s="3"/>
      <c r="EW314" s="2"/>
      <c r="EX314" s="2"/>
      <c r="EY314" s="2"/>
      <c r="EZ314" s="2"/>
      <c r="FA314" s="2"/>
      <c r="FB314" s="2"/>
      <c r="FC314" s="3"/>
      <c r="FD314" s="2"/>
      <c r="FE314" s="2"/>
      <c r="FF314" s="2"/>
      <c r="FG314" s="2"/>
      <c r="FH314" s="2"/>
      <c r="FI314" s="2"/>
      <c r="FJ314" s="3"/>
      <c r="FK314" s="2"/>
      <c r="FL314" s="2"/>
      <c r="FM314" s="2"/>
      <c r="FN314" s="2"/>
      <c r="FO314" s="2"/>
      <c r="FP314" s="2"/>
      <c r="FQ314" s="3"/>
      <c r="FR314" s="2"/>
      <c r="FS314" s="2"/>
      <c r="FT314" s="2"/>
      <c r="FU314" s="2"/>
      <c r="FV314" s="2"/>
      <c r="FW314" s="2"/>
      <c r="FX314" s="3"/>
      <c r="FY314" s="2"/>
      <c r="FZ314" s="2"/>
      <c r="GA314" s="2"/>
      <c r="GB314" s="2"/>
      <c r="GC314" s="2"/>
      <c r="GD314" s="2"/>
      <c r="GE314" s="3"/>
      <c r="GF314" s="2"/>
      <c r="GG314" s="2"/>
      <c r="GH314" s="2"/>
      <c r="GI314" s="2"/>
      <c r="GJ314" s="2"/>
      <c r="GK314" s="2"/>
      <c r="GL314" s="3"/>
      <c r="GM314" s="2"/>
      <c r="GN314" s="2"/>
      <c r="GO314" s="2"/>
      <c r="GP314" s="2"/>
      <c r="GQ314" s="2"/>
      <c r="GR314" s="2"/>
      <c r="GS314" s="3"/>
      <c r="GT314" s="2"/>
      <c r="GU314" s="2"/>
      <c r="GV314" s="2"/>
      <c r="GW314" s="2"/>
      <c r="GX314" s="2"/>
      <c r="GY314" s="2"/>
      <c r="GZ314" s="3"/>
      <c r="HA314" s="2"/>
      <c r="HB314" s="2"/>
      <c r="HC314" s="2"/>
      <c r="HD314" s="2"/>
      <c r="HE314" s="2"/>
      <c r="HF314" s="2"/>
      <c r="HG314" s="2"/>
      <c r="HH314" s="2"/>
      <c r="HI314" s="2"/>
      <c r="HJ314" s="2"/>
      <c r="HK314" s="2"/>
      <c r="HL314" s="2"/>
      <c r="HM314" s="2"/>
      <c r="HN314" s="2"/>
      <c r="HO314" s="91"/>
      <c r="HP314" s="2"/>
      <c r="HQ314" s="2"/>
      <c r="HR314" s="2"/>
      <c r="HS314" s="2"/>
      <c r="HT314" s="2"/>
      <c r="HU314" s="3"/>
    </row>
    <row r="315" spans="14:229" s="4" customFormat="1">
      <c r="N315" s="242"/>
      <c r="O315" s="186" t="s">
        <v>4704</v>
      </c>
      <c r="P315" s="179"/>
      <c r="S315" s="179"/>
      <c r="T315" s="2"/>
      <c r="U315" s="2"/>
      <c r="V315" s="2"/>
      <c r="W315" s="2"/>
      <c r="X315" s="2"/>
      <c r="Y315" s="2"/>
      <c r="Z315" s="3"/>
      <c r="AA315" s="2"/>
      <c r="AB315" s="2"/>
      <c r="AC315" s="2"/>
      <c r="AD315" s="2"/>
      <c r="AE315" s="2"/>
      <c r="AF315" s="2"/>
      <c r="AG315" s="3"/>
      <c r="AH315" s="2"/>
      <c r="AI315" s="2"/>
      <c r="AJ315" s="2"/>
      <c r="AK315" s="2"/>
      <c r="AL315" s="2"/>
      <c r="AM315" s="2"/>
      <c r="AN315" s="3"/>
      <c r="AO315" s="2"/>
      <c r="AP315" s="2"/>
      <c r="AQ315" s="2"/>
      <c r="AR315" s="2"/>
      <c r="AS315" s="2"/>
      <c r="AT315" s="2"/>
      <c r="AU315" s="3"/>
      <c r="AV315" s="2"/>
      <c r="AW315" s="2"/>
      <c r="AX315" s="2"/>
      <c r="AY315" s="2"/>
      <c r="AZ315" s="2"/>
      <c r="BA315" s="2"/>
      <c r="BB315" s="3"/>
      <c r="BC315" s="2"/>
      <c r="BD315" s="2"/>
      <c r="BE315" s="2"/>
      <c r="BF315" s="2"/>
      <c r="BG315" s="2"/>
      <c r="BH315" s="2"/>
      <c r="BI315" s="3"/>
      <c r="BJ315" s="2"/>
      <c r="BK315" s="2"/>
      <c r="BL315" s="2"/>
      <c r="BM315" s="2"/>
      <c r="BN315" s="2"/>
      <c r="BO315" s="2"/>
      <c r="BP315" s="3"/>
      <c r="BQ315" s="2"/>
      <c r="BR315" s="2"/>
      <c r="BS315" s="2"/>
      <c r="BT315" s="2"/>
      <c r="BU315" s="2"/>
      <c r="BV315" s="2"/>
      <c r="BW315" s="3"/>
      <c r="BX315" s="2"/>
      <c r="BY315" s="2"/>
      <c r="BZ315" s="2"/>
      <c r="CA315" s="2"/>
      <c r="CB315" s="2"/>
      <c r="CC315" s="2"/>
      <c r="CD315" s="3"/>
      <c r="CE315" s="2"/>
      <c r="CF315" s="2"/>
      <c r="CG315" s="2"/>
      <c r="CH315" s="2"/>
      <c r="CI315" s="2"/>
      <c r="CJ315" s="2"/>
      <c r="CK315" s="3"/>
      <c r="CL315" s="2"/>
      <c r="CM315" s="2"/>
      <c r="CN315" s="2"/>
      <c r="CO315" s="2"/>
      <c r="CP315" s="2"/>
      <c r="CQ315" s="2"/>
      <c r="CR315" s="3"/>
      <c r="CS315" s="2"/>
      <c r="CT315" s="2"/>
      <c r="CU315" s="2"/>
      <c r="CV315" s="2"/>
      <c r="CW315" s="2"/>
      <c r="CX315" s="2"/>
      <c r="CY315" s="3"/>
      <c r="CZ315" s="2"/>
      <c r="DA315" s="2"/>
      <c r="DB315" s="2"/>
      <c r="DC315" s="2"/>
      <c r="DD315" s="2"/>
      <c r="DE315" s="2"/>
      <c r="DF315" s="3"/>
      <c r="DG315" s="2"/>
      <c r="DH315" s="2"/>
      <c r="DI315" s="2"/>
      <c r="DJ315" s="2"/>
      <c r="DK315" s="2"/>
      <c r="DL315" s="2"/>
      <c r="DM315" s="3"/>
      <c r="DN315" s="2"/>
      <c r="DO315" s="2"/>
      <c r="DP315" s="2"/>
      <c r="DQ315" s="2"/>
      <c r="DR315" s="2"/>
      <c r="DS315" s="2"/>
      <c r="DT315" s="3"/>
      <c r="DU315" s="2"/>
      <c r="DV315" s="2"/>
      <c r="DW315" s="2"/>
      <c r="DX315" s="2"/>
      <c r="DY315" s="2"/>
      <c r="DZ315" s="2"/>
      <c r="EA315" s="3"/>
      <c r="EB315" s="2"/>
      <c r="EC315" s="2"/>
      <c r="ED315" s="2"/>
      <c r="EE315" s="2"/>
      <c r="EF315" s="2"/>
      <c r="EG315" s="2"/>
      <c r="EH315" s="3"/>
      <c r="EI315" s="2"/>
      <c r="EJ315" s="2"/>
      <c r="EK315" s="2"/>
      <c r="EL315" s="2"/>
      <c r="EM315" s="2"/>
      <c r="EN315" s="2"/>
      <c r="EO315" s="3"/>
      <c r="EP315" s="2"/>
      <c r="EQ315" s="2"/>
      <c r="ER315" s="2"/>
      <c r="ES315" s="2"/>
      <c r="ET315" s="2"/>
      <c r="EU315" s="2"/>
      <c r="EV315" s="3"/>
      <c r="EW315" s="2"/>
      <c r="EX315" s="2"/>
      <c r="EY315" s="2"/>
      <c r="EZ315" s="2"/>
      <c r="FA315" s="2"/>
      <c r="FB315" s="2"/>
      <c r="FC315" s="3"/>
      <c r="FD315" s="2"/>
      <c r="FE315" s="2"/>
      <c r="FF315" s="2"/>
      <c r="FG315" s="2"/>
      <c r="FH315" s="2"/>
      <c r="FI315" s="2"/>
      <c r="FJ315" s="3"/>
      <c r="FK315" s="2"/>
      <c r="FL315" s="2"/>
      <c r="FM315" s="2"/>
      <c r="FN315" s="2"/>
      <c r="FO315" s="2"/>
      <c r="FP315" s="2"/>
      <c r="FQ315" s="3"/>
      <c r="FR315" s="2"/>
      <c r="FS315" s="2"/>
      <c r="FT315" s="2"/>
      <c r="FU315" s="2"/>
      <c r="FV315" s="2"/>
      <c r="FW315" s="2"/>
      <c r="FX315" s="3"/>
      <c r="FY315" s="2"/>
      <c r="FZ315" s="2"/>
      <c r="GA315" s="2"/>
      <c r="GB315" s="2"/>
      <c r="GC315" s="2"/>
      <c r="GD315" s="2"/>
      <c r="GE315" s="3"/>
      <c r="GF315" s="2"/>
      <c r="GG315" s="2"/>
      <c r="GH315" s="2"/>
      <c r="GI315" s="2"/>
      <c r="GJ315" s="2"/>
      <c r="GK315" s="2"/>
      <c r="GL315" s="3"/>
      <c r="GM315" s="2"/>
      <c r="GN315" s="2"/>
      <c r="GO315" s="2"/>
      <c r="GP315" s="2"/>
      <c r="GQ315" s="2"/>
      <c r="GR315" s="2"/>
      <c r="GS315" s="3"/>
      <c r="GT315" s="2"/>
      <c r="GU315" s="2"/>
      <c r="GV315" s="2"/>
      <c r="GW315" s="2"/>
      <c r="GX315" s="2"/>
      <c r="GY315" s="2"/>
      <c r="GZ315" s="3"/>
      <c r="HA315" s="2"/>
      <c r="HB315" s="2"/>
      <c r="HC315" s="2"/>
      <c r="HD315" s="2"/>
      <c r="HE315" s="2"/>
      <c r="HF315" s="2"/>
      <c r="HG315" s="2"/>
      <c r="HH315" s="2"/>
      <c r="HI315" s="2"/>
      <c r="HJ315" s="2"/>
      <c r="HK315" s="2"/>
      <c r="HL315" s="2"/>
      <c r="HM315" s="2"/>
      <c r="HN315" s="2"/>
      <c r="HO315" s="91"/>
      <c r="HP315" s="2"/>
      <c r="HQ315" s="2"/>
      <c r="HR315" s="2"/>
      <c r="HS315" s="2"/>
      <c r="HT315" s="2"/>
      <c r="HU315" s="3"/>
    </row>
    <row r="316" spans="14:229" s="4" customFormat="1">
      <c r="N316" s="242"/>
      <c r="O316" s="186" t="s">
        <v>4713</v>
      </c>
      <c r="P316" s="179"/>
      <c r="S316" s="179"/>
      <c r="T316" s="2"/>
      <c r="U316" s="2"/>
      <c r="V316" s="2"/>
      <c r="W316" s="2"/>
      <c r="X316" s="2"/>
      <c r="Y316" s="2"/>
      <c r="Z316" s="3"/>
      <c r="AA316" s="2"/>
      <c r="AB316" s="2"/>
      <c r="AC316" s="2"/>
      <c r="AD316" s="2"/>
      <c r="AE316" s="2"/>
      <c r="AF316" s="2"/>
      <c r="AG316" s="3"/>
      <c r="AH316" s="2"/>
      <c r="AI316" s="2"/>
      <c r="AJ316" s="2"/>
      <c r="AK316" s="2"/>
      <c r="AL316" s="2"/>
      <c r="AM316" s="2"/>
      <c r="AN316" s="3"/>
      <c r="AO316" s="2"/>
      <c r="AP316" s="2"/>
      <c r="AQ316" s="2"/>
      <c r="AR316" s="2"/>
      <c r="AS316" s="2"/>
      <c r="AT316" s="2"/>
      <c r="AU316" s="3"/>
      <c r="AV316" s="2"/>
      <c r="AW316" s="2"/>
      <c r="AX316" s="2"/>
      <c r="AY316" s="2"/>
      <c r="AZ316" s="2"/>
      <c r="BA316" s="2"/>
      <c r="BB316" s="3"/>
      <c r="BC316" s="2"/>
      <c r="BD316" s="2"/>
      <c r="BE316" s="2"/>
      <c r="BF316" s="2"/>
      <c r="BG316" s="2"/>
      <c r="BH316" s="2"/>
      <c r="BI316" s="3"/>
      <c r="BJ316" s="2"/>
      <c r="BK316" s="2"/>
      <c r="BL316" s="2"/>
      <c r="BM316" s="2"/>
      <c r="BN316" s="2"/>
      <c r="BO316" s="2"/>
      <c r="BP316" s="3"/>
      <c r="BQ316" s="2"/>
      <c r="BR316" s="2"/>
      <c r="BS316" s="2"/>
      <c r="BT316" s="2"/>
      <c r="BU316" s="2"/>
      <c r="BV316" s="2"/>
      <c r="BW316" s="3"/>
      <c r="BX316" s="2"/>
      <c r="BY316" s="2"/>
      <c r="BZ316" s="2"/>
      <c r="CA316" s="2"/>
      <c r="CB316" s="2"/>
      <c r="CC316" s="2"/>
      <c r="CD316" s="3"/>
      <c r="CE316" s="2"/>
      <c r="CF316" s="2"/>
      <c r="CG316" s="2"/>
      <c r="CH316" s="2"/>
      <c r="CI316" s="2"/>
      <c r="CJ316" s="2"/>
      <c r="CK316" s="3"/>
      <c r="CL316" s="2"/>
      <c r="CM316" s="2"/>
      <c r="CN316" s="2"/>
      <c r="CO316" s="2"/>
      <c r="CP316" s="2"/>
      <c r="CQ316" s="2"/>
      <c r="CR316" s="3"/>
      <c r="CS316" s="2"/>
      <c r="CT316" s="2"/>
      <c r="CU316" s="2"/>
      <c r="CV316" s="2"/>
      <c r="CW316" s="2"/>
      <c r="CX316" s="2"/>
      <c r="CY316" s="3"/>
      <c r="CZ316" s="2"/>
      <c r="DA316" s="2"/>
      <c r="DB316" s="2"/>
      <c r="DC316" s="2"/>
      <c r="DD316" s="2"/>
      <c r="DE316" s="2"/>
      <c r="DF316" s="3"/>
      <c r="DG316" s="2"/>
      <c r="DH316" s="2"/>
      <c r="DI316" s="2"/>
      <c r="DJ316" s="2"/>
      <c r="DK316" s="2"/>
      <c r="DL316" s="2"/>
      <c r="DM316" s="3"/>
      <c r="DN316" s="2"/>
      <c r="DO316" s="2"/>
      <c r="DP316" s="2"/>
      <c r="DQ316" s="2"/>
      <c r="DR316" s="2"/>
      <c r="DS316" s="2"/>
      <c r="DT316" s="3"/>
      <c r="DU316" s="2"/>
      <c r="DV316" s="2"/>
      <c r="DW316" s="2"/>
      <c r="DX316" s="2"/>
      <c r="DY316" s="2"/>
      <c r="DZ316" s="2"/>
      <c r="EA316" s="3"/>
      <c r="EB316" s="2"/>
      <c r="EC316" s="2"/>
      <c r="ED316" s="2"/>
      <c r="EE316" s="2"/>
      <c r="EF316" s="2"/>
      <c r="EG316" s="2"/>
      <c r="EH316" s="3"/>
      <c r="EI316" s="2"/>
      <c r="EJ316" s="2"/>
      <c r="EK316" s="2"/>
      <c r="EL316" s="2"/>
      <c r="EM316" s="2"/>
      <c r="EN316" s="2"/>
      <c r="EO316" s="3"/>
      <c r="EP316" s="2"/>
      <c r="EQ316" s="2"/>
      <c r="ER316" s="2"/>
      <c r="ES316" s="2"/>
      <c r="ET316" s="2"/>
      <c r="EU316" s="2"/>
      <c r="EV316" s="3"/>
      <c r="EW316" s="2"/>
      <c r="EX316" s="2"/>
      <c r="EY316" s="2"/>
      <c r="EZ316" s="2"/>
      <c r="FA316" s="2"/>
      <c r="FB316" s="2"/>
      <c r="FC316" s="3"/>
      <c r="FD316" s="2"/>
      <c r="FE316" s="2"/>
      <c r="FF316" s="2"/>
      <c r="FG316" s="2"/>
      <c r="FH316" s="2"/>
      <c r="FI316" s="2"/>
      <c r="FJ316" s="3"/>
      <c r="FK316" s="2"/>
      <c r="FL316" s="2"/>
      <c r="FM316" s="2"/>
      <c r="FN316" s="2"/>
      <c r="FO316" s="2"/>
      <c r="FP316" s="2"/>
      <c r="FQ316" s="3"/>
      <c r="FR316" s="2"/>
      <c r="FS316" s="2"/>
      <c r="FT316" s="2"/>
      <c r="FU316" s="2"/>
      <c r="FV316" s="2"/>
      <c r="FW316" s="2"/>
      <c r="FX316" s="3"/>
      <c r="FY316" s="2"/>
      <c r="FZ316" s="2"/>
      <c r="GA316" s="2"/>
      <c r="GB316" s="2"/>
      <c r="GC316" s="2"/>
      <c r="GD316" s="2"/>
      <c r="GE316" s="3"/>
      <c r="GF316" s="2"/>
      <c r="GG316" s="2"/>
      <c r="GH316" s="2"/>
      <c r="GI316" s="2"/>
      <c r="GJ316" s="2"/>
      <c r="GK316" s="2"/>
      <c r="GL316" s="3"/>
      <c r="GM316" s="2"/>
      <c r="GN316" s="2"/>
      <c r="GO316" s="2"/>
      <c r="GP316" s="2"/>
      <c r="GQ316" s="2"/>
      <c r="GR316" s="2"/>
      <c r="GS316" s="3"/>
      <c r="GT316" s="2"/>
      <c r="GU316" s="2"/>
      <c r="GV316" s="2"/>
      <c r="GW316" s="2"/>
      <c r="GX316" s="2"/>
      <c r="GY316" s="2"/>
      <c r="GZ316" s="3"/>
      <c r="HA316" s="2"/>
      <c r="HB316" s="2"/>
      <c r="HC316" s="2"/>
      <c r="HD316" s="2"/>
      <c r="HE316" s="2"/>
      <c r="HF316" s="2"/>
      <c r="HG316" s="2"/>
      <c r="HH316" s="2"/>
      <c r="HI316" s="2"/>
      <c r="HJ316" s="2"/>
      <c r="HK316" s="2"/>
      <c r="HL316" s="2"/>
      <c r="HM316" s="2"/>
      <c r="HN316" s="2"/>
      <c r="HO316" s="91"/>
      <c r="HP316" s="2"/>
      <c r="HQ316" s="2"/>
      <c r="HR316" s="2"/>
      <c r="HS316" s="2"/>
      <c r="HT316" s="2"/>
      <c r="HU316" s="3"/>
    </row>
    <row r="317" spans="14:229" s="4" customFormat="1">
      <c r="N317" s="242"/>
      <c r="O317" s="186" t="s">
        <v>4701</v>
      </c>
      <c r="P317" s="179"/>
      <c r="S317" s="179"/>
      <c r="T317" s="2"/>
      <c r="U317" s="2"/>
      <c r="V317" s="2"/>
      <c r="W317" s="2"/>
      <c r="X317" s="2"/>
      <c r="Y317" s="2"/>
      <c r="Z317" s="3"/>
      <c r="AA317" s="2"/>
      <c r="AB317" s="2"/>
      <c r="AC317" s="2"/>
      <c r="AD317" s="2"/>
      <c r="AE317" s="2"/>
      <c r="AF317" s="2"/>
      <c r="AG317" s="3"/>
      <c r="AH317" s="2"/>
      <c r="AI317" s="2"/>
      <c r="AJ317" s="2"/>
      <c r="AK317" s="2"/>
      <c r="AL317" s="2"/>
      <c r="AM317" s="2"/>
      <c r="AN317" s="3"/>
      <c r="AO317" s="2"/>
      <c r="AP317" s="2"/>
      <c r="AQ317" s="2"/>
      <c r="AR317" s="2"/>
      <c r="AS317" s="2"/>
      <c r="AT317" s="2"/>
      <c r="AU317" s="3"/>
      <c r="AV317" s="2"/>
      <c r="AW317" s="2"/>
      <c r="AX317" s="2"/>
      <c r="AY317" s="2"/>
      <c r="AZ317" s="2"/>
      <c r="BA317" s="2"/>
      <c r="BB317" s="3"/>
      <c r="BC317" s="2"/>
      <c r="BD317" s="2"/>
      <c r="BE317" s="2"/>
      <c r="BF317" s="2"/>
      <c r="BG317" s="2"/>
      <c r="BH317" s="2"/>
      <c r="BI317" s="3"/>
      <c r="BJ317" s="2"/>
      <c r="BK317" s="2"/>
      <c r="BL317" s="2"/>
      <c r="BM317" s="2"/>
      <c r="BN317" s="2"/>
      <c r="BO317" s="2"/>
      <c r="BP317" s="3"/>
      <c r="BQ317" s="2"/>
      <c r="BR317" s="2"/>
      <c r="BS317" s="2"/>
      <c r="BT317" s="2"/>
      <c r="BU317" s="2"/>
      <c r="BV317" s="2"/>
      <c r="BW317" s="3"/>
      <c r="BX317" s="2"/>
      <c r="BY317" s="2"/>
      <c r="BZ317" s="2"/>
      <c r="CA317" s="2"/>
      <c r="CB317" s="2"/>
      <c r="CC317" s="2"/>
      <c r="CD317" s="3"/>
      <c r="CE317" s="2"/>
      <c r="CF317" s="2"/>
      <c r="CG317" s="2"/>
      <c r="CH317" s="2"/>
      <c r="CI317" s="2"/>
      <c r="CJ317" s="2"/>
      <c r="CK317" s="3"/>
      <c r="CL317" s="2"/>
      <c r="CM317" s="2"/>
      <c r="CN317" s="2"/>
      <c r="CO317" s="2"/>
      <c r="CP317" s="2"/>
      <c r="CQ317" s="2"/>
      <c r="CR317" s="3"/>
      <c r="CS317" s="2"/>
      <c r="CT317" s="2"/>
      <c r="CU317" s="2"/>
      <c r="CV317" s="2"/>
      <c r="CW317" s="2"/>
      <c r="CX317" s="2"/>
      <c r="CY317" s="3"/>
      <c r="CZ317" s="2"/>
      <c r="DA317" s="2"/>
      <c r="DB317" s="2"/>
      <c r="DC317" s="2"/>
      <c r="DD317" s="2"/>
      <c r="DE317" s="2"/>
      <c r="DF317" s="3"/>
      <c r="DG317" s="2"/>
      <c r="DH317" s="2"/>
      <c r="DI317" s="2"/>
      <c r="DJ317" s="2"/>
      <c r="DK317" s="2"/>
      <c r="DL317" s="2"/>
      <c r="DM317" s="3"/>
      <c r="DN317" s="2"/>
      <c r="DO317" s="2"/>
      <c r="DP317" s="2"/>
      <c r="DQ317" s="2"/>
      <c r="DR317" s="2"/>
      <c r="DS317" s="2"/>
      <c r="DT317" s="3"/>
      <c r="DU317" s="2"/>
      <c r="DV317" s="2"/>
      <c r="DW317" s="2"/>
      <c r="DX317" s="2"/>
      <c r="DY317" s="2"/>
      <c r="DZ317" s="2"/>
      <c r="EA317" s="3"/>
      <c r="EB317" s="2"/>
      <c r="EC317" s="2"/>
      <c r="ED317" s="2"/>
      <c r="EE317" s="2"/>
      <c r="EF317" s="2"/>
      <c r="EG317" s="2"/>
      <c r="EH317" s="3"/>
      <c r="EI317" s="2"/>
      <c r="EJ317" s="2"/>
      <c r="EK317" s="2"/>
      <c r="EL317" s="2"/>
      <c r="EM317" s="2"/>
      <c r="EN317" s="2"/>
      <c r="EO317" s="3"/>
      <c r="EP317" s="2"/>
      <c r="EQ317" s="2"/>
      <c r="ER317" s="2"/>
      <c r="ES317" s="2"/>
      <c r="ET317" s="2"/>
      <c r="EU317" s="2"/>
      <c r="EV317" s="3"/>
      <c r="EW317" s="2"/>
      <c r="EX317" s="2"/>
      <c r="EY317" s="2"/>
      <c r="EZ317" s="2"/>
      <c r="FA317" s="2"/>
      <c r="FB317" s="2"/>
      <c r="FC317" s="3"/>
      <c r="FD317" s="2"/>
      <c r="FE317" s="2"/>
      <c r="FF317" s="2"/>
      <c r="FG317" s="2"/>
      <c r="FH317" s="2"/>
      <c r="FI317" s="2"/>
      <c r="FJ317" s="3"/>
      <c r="FK317" s="2"/>
      <c r="FL317" s="2"/>
      <c r="FM317" s="2"/>
      <c r="FN317" s="2"/>
      <c r="FO317" s="2"/>
      <c r="FP317" s="2"/>
      <c r="FQ317" s="3"/>
      <c r="FR317" s="2"/>
      <c r="FS317" s="2"/>
      <c r="FT317" s="2"/>
      <c r="FU317" s="2"/>
      <c r="FV317" s="2"/>
      <c r="FW317" s="2"/>
      <c r="FX317" s="3"/>
      <c r="FY317" s="2"/>
      <c r="FZ317" s="2"/>
      <c r="GA317" s="2"/>
      <c r="GB317" s="2"/>
      <c r="GC317" s="2"/>
      <c r="GD317" s="2"/>
      <c r="GE317" s="3"/>
      <c r="GF317" s="2"/>
      <c r="GG317" s="2"/>
      <c r="GH317" s="2"/>
      <c r="GI317" s="2"/>
      <c r="GJ317" s="2"/>
      <c r="GK317" s="2"/>
      <c r="GL317" s="3"/>
      <c r="GM317" s="2"/>
      <c r="GN317" s="2"/>
      <c r="GO317" s="2"/>
      <c r="GP317" s="2"/>
      <c r="GQ317" s="2"/>
      <c r="GR317" s="2"/>
      <c r="GS317" s="3"/>
      <c r="GT317" s="2"/>
      <c r="GU317" s="2"/>
      <c r="GV317" s="2"/>
      <c r="GW317" s="2"/>
      <c r="GX317" s="2"/>
      <c r="GY317" s="2"/>
      <c r="GZ317" s="3"/>
      <c r="HA317" s="2"/>
      <c r="HB317" s="2"/>
      <c r="HC317" s="2"/>
      <c r="HD317" s="2"/>
      <c r="HE317" s="2"/>
      <c r="HF317" s="2"/>
      <c r="HG317" s="2"/>
      <c r="HH317" s="2"/>
      <c r="HI317" s="2"/>
      <c r="HJ317" s="2"/>
      <c r="HK317" s="2"/>
      <c r="HL317" s="2"/>
      <c r="HM317" s="2"/>
      <c r="HN317" s="2"/>
      <c r="HO317" s="91"/>
      <c r="HP317" s="2"/>
      <c r="HQ317" s="2"/>
      <c r="HR317" s="2"/>
      <c r="HS317" s="2"/>
      <c r="HT317" s="2"/>
      <c r="HU317" s="3"/>
    </row>
    <row r="318" spans="14:229" s="4" customFormat="1">
      <c r="N318" s="242"/>
      <c r="O318" s="186" t="s">
        <v>4714</v>
      </c>
      <c r="P318" s="179"/>
      <c r="S318" s="179"/>
      <c r="T318" s="2"/>
      <c r="U318" s="2"/>
      <c r="V318" s="2"/>
      <c r="W318" s="2"/>
      <c r="X318" s="2"/>
      <c r="Y318" s="2"/>
      <c r="Z318" s="3"/>
      <c r="AA318" s="2"/>
      <c r="AB318" s="2"/>
      <c r="AC318" s="2"/>
      <c r="AD318" s="2"/>
      <c r="AE318" s="2"/>
      <c r="AF318" s="2"/>
      <c r="AG318" s="3"/>
      <c r="AH318" s="2"/>
      <c r="AI318" s="2"/>
      <c r="AJ318" s="2"/>
      <c r="AK318" s="2"/>
      <c r="AL318" s="2"/>
      <c r="AM318" s="2"/>
      <c r="AN318" s="3"/>
      <c r="AO318" s="2"/>
      <c r="AP318" s="2"/>
      <c r="AQ318" s="2"/>
      <c r="AR318" s="2"/>
      <c r="AS318" s="2"/>
      <c r="AT318" s="2"/>
      <c r="AU318" s="3"/>
      <c r="AV318" s="2"/>
      <c r="AW318" s="2"/>
      <c r="AX318" s="2"/>
      <c r="AY318" s="2"/>
      <c r="AZ318" s="2"/>
      <c r="BA318" s="2"/>
      <c r="BB318" s="3"/>
      <c r="BC318" s="2"/>
      <c r="BD318" s="2"/>
      <c r="BE318" s="2"/>
      <c r="BF318" s="2"/>
      <c r="BG318" s="2"/>
      <c r="BH318" s="2"/>
      <c r="BI318" s="3"/>
      <c r="BJ318" s="2"/>
      <c r="BK318" s="2"/>
      <c r="BL318" s="2"/>
      <c r="BM318" s="2"/>
      <c r="BN318" s="2"/>
      <c r="BO318" s="2"/>
      <c r="BP318" s="3"/>
      <c r="BQ318" s="2"/>
      <c r="BR318" s="2"/>
      <c r="BS318" s="2"/>
      <c r="BT318" s="2"/>
      <c r="BU318" s="2"/>
      <c r="BV318" s="2"/>
      <c r="BW318" s="3"/>
      <c r="BX318" s="2"/>
      <c r="BY318" s="2"/>
      <c r="BZ318" s="2"/>
      <c r="CA318" s="2"/>
      <c r="CB318" s="2"/>
      <c r="CC318" s="2"/>
      <c r="CD318" s="3"/>
      <c r="CE318" s="2"/>
      <c r="CF318" s="2"/>
      <c r="CG318" s="2"/>
      <c r="CH318" s="2"/>
      <c r="CI318" s="2"/>
      <c r="CJ318" s="2"/>
      <c r="CK318" s="3"/>
      <c r="CL318" s="2"/>
      <c r="CM318" s="2"/>
      <c r="CN318" s="2"/>
      <c r="CO318" s="2"/>
      <c r="CP318" s="2"/>
      <c r="CQ318" s="2"/>
      <c r="CR318" s="3"/>
      <c r="CS318" s="2"/>
      <c r="CT318" s="2"/>
      <c r="CU318" s="2"/>
      <c r="CV318" s="2"/>
      <c r="CW318" s="2"/>
      <c r="CX318" s="2"/>
      <c r="CY318" s="3"/>
      <c r="CZ318" s="2"/>
      <c r="DA318" s="2"/>
      <c r="DB318" s="2"/>
      <c r="DC318" s="2"/>
      <c r="DD318" s="2"/>
      <c r="DE318" s="2"/>
      <c r="DF318" s="3"/>
      <c r="DG318" s="2"/>
      <c r="DH318" s="2"/>
      <c r="DI318" s="2"/>
      <c r="DJ318" s="2"/>
      <c r="DK318" s="2"/>
      <c r="DL318" s="2"/>
      <c r="DM318" s="3"/>
      <c r="DN318" s="2"/>
      <c r="DO318" s="2"/>
      <c r="DP318" s="2"/>
      <c r="DQ318" s="2"/>
      <c r="DR318" s="2"/>
      <c r="DS318" s="2"/>
      <c r="DT318" s="3"/>
      <c r="DU318" s="2"/>
      <c r="DV318" s="2"/>
      <c r="DW318" s="2"/>
      <c r="DX318" s="2"/>
      <c r="DY318" s="2"/>
      <c r="DZ318" s="2"/>
      <c r="EA318" s="3"/>
      <c r="EB318" s="2"/>
      <c r="EC318" s="2"/>
      <c r="ED318" s="2"/>
      <c r="EE318" s="2"/>
      <c r="EF318" s="2"/>
      <c r="EG318" s="2"/>
      <c r="EH318" s="3"/>
      <c r="EI318" s="2"/>
      <c r="EJ318" s="2"/>
      <c r="EK318" s="2"/>
      <c r="EL318" s="2"/>
      <c r="EM318" s="2"/>
      <c r="EN318" s="2"/>
      <c r="EO318" s="3"/>
      <c r="EP318" s="2"/>
      <c r="EQ318" s="2"/>
      <c r="ER318" s="2"/>
      <c r="ES318" s="2"/>
      <c r="ET318" s="2"/>
      <c r="EU318" s="2"/>
      <c r="EV318" s="3"/>
      <c r="EW318" s="2"/>
      <c r="EX318" s="2"/>
      <c r="EY318" s="2"/>
      <c r="EZ318" s="2"/>
      <c r="FA318" s="2"/>
      <c r="FB318" s="2"/>
      <c r="FC318" s="3"/>
      <c r="FD318" s="2"/>
      <c r="FE318" s="2"/>
      <c r="FF318" s="2"/>
      <c r="FG318" s="2"/>
      <c r="FH318" s="2"/>
      <c r="FI318" s="2"/>
      <c r="FJ318" s="3"/>
      <c r="FK318" s="2"/>
      <c r="FL318" s="2"/>
      <c r="FM318" s="2"/>
      <c r="FN318" s="2"/>
      <c r="FO318" s="2"/>
      <c r="FP318" s="2"/>
      <c r="FQ318" s="3"/>
      <c r="FR318" s="2"/>
      <c r="FS318" s="2"/>
      <c r="FT318" s="2"/>
      <c r="FU318" s="2"/>
      <c r="FV318" s="2"/>
      <c r="FW318" s="2"/>
      <c r="FX318" s="3"/>
      <c r="FY318" s="2"/>
      <c r="FZ318" s="2"/>
      <c r="GA318" s="2"/>
      <c r="GB318" s="2"/>
      <c r="GC318" s="2"/>
      <c r="GD318" s="2"/>
      <c r="GE318" s="3"/>
      <c r="GF318" s="2"/>
      <c r="GG318" s="2"/>
      <c r="GH318" s="2"/>
      <c r="GI318" s="2"/>
      <c r="GJ318" s="2"/>
      <c r="GK318" s="2"/>
      <c r="GL318" s="3"/>
      <c r="GM318" s="2"/>
      <c r="GN318" s="2"/>
      <c r="GO318" s="2"/>
      <c r="GP318" s="2"/>
      <c r="GQ318" s="2"/>
      <c r="GR318" s="2"/>
      <c r="GS318" s="3"/>
      <c r="GT318" s="2"/>
      <c r="GU318" s="2"/>
      <c r="GV318" s="2"/>
      <c r="GW318" s="2"/>
      <c r="GX318" s="2"/>
      <c r="GY318" s="2"/>
      <c r="GZ318" s="3"/>
      <c r="HA318" s="2"/>
      <c r="HB318" s="2"/>
      <c r="HC318" s="2"/>
      <c r="HD318" s="2"/>
      <c r="HE318" s="2"/>
      <c r="HF318" s="2"/>
      <c r="HG318" s="2"/>
      <c r="HH318" s="2"/>
      <c r="HI318" s="2"/>
      <c r="HJ318" s="2"/>
      <c r="HK318" s="2"/>
      <c r="HL318" s="2"/>
      <c r="HM318" s="2"/>
      <c r="HN318" s="2"/>
      <c r="HO318" s="91"/>
      <c r="HP318" s="2"/>
      <c r="HQ318" s="2"/>
      <c r="HR318" s="2"/>
      <c r="HS318" s="2"/>
      <c r="HT318" s="2"/>
      <c r="HU318" s="3"/>
    </row>
    <row r="319" spans="14:229" s="4" customFormat="1">
      <c r="N319" s="242"/>
      <c r="O319" s="186" t="s">
        <v>4702</v>
      </c>
      <c r="P319" s="179"/>
      <c r="S319" s="179"/>
      <c r="T319" s="2"/>
      <c r="U319" s="2"/>
      <c r="V319" s="2"/>
      <c r="W319" s="2"/>
      <c r="X319" s="2"/>
      <c r="Y319" s="2"/>
      <c r="Z319" s="3"/>
      <c r="AA319" s="2"/>
      <c r="AB319" s="2"/>
      <c r="AC319" s="2"/>
      <c r="AD319" s="2"/>
      <c r="AE319" s="2"/>
      <c r="AF319" s="2"/>
      <c r="AG319" s="3"/>
      <c r="AH319" s="2"/>
      <c r="AI319" s="2"/>
      <c r="AJ319" s="2"/>
      <c r="AK319" s="2"/>
      <c r="AL319" s="2"/>
      <c r="AM319" s="2"/>
      <c r="AN319" s="3"/>
      <c r="AO319" s="2"/>
      <c r="AP319" s="2"/>
      <c r="AQ319" s="2"/>
      <c r="AR319" s="2"/>
      <c r="AS319" s="2"/>
      <c r="AT319" s="2"/>
      <c r="AU319" s="3"/>
      <c r="AV319" s="2"/>
      <c r="AW319" s="2"/>
      <c r="AX319" s="2"/>
      <c r="AY319" s="2"/>
      <c r="AZ319" s="2"/>
      <c r="BA319" s="2"/>
      <c r="BB319" s="3"/>
      <c r="BC319" s="2"/>
      <c r="BD319" s="2"/>
      <c r="BE319" s="2"/>
      <c r="BF319" s="2"/>
      <c r="BG319" s="2"/>
      <c r="BH319" s="2"/>
      <c r="BI319" s="3"/>
      <c r="BJ319" s="2"/>
      <c r="BK319" s="2"/>
      <c r="BL319" s="2"/>
      <c r="BM319" s="2"/>
      <c r="BN319" s="2"/>
      <c r="BO319" s="2"/>
      <c r="BP319" s="3"/>
      <c r="BQ319" s="2"/>
      <c r="BR319" s="2"/>
      <c r="BS319" s="2"/>
      <c r="BT319" s="2"/>
      <c r="BU319" s="2"/>
      <c r="BV319" s="2"/>
      <c r="BW319" s="3"/>
      <c r="BX319" s="2"/>
      <c r="BY319" s="2"/>
      <c r="BZ319" s="2"/>
      <c r="CA319" s="2"/>
      <c r="CB319" s="2"/>
      <c r="CC319" s="2"/>
      <c r="CD319" s="3"/>
      <c r="CE319" s="2"/>
      <c r="CF319" s="2"/>
      <c r="CG319" s="2"/>
      <c r="CH319" s="2"/>
      <c r="CI319" s="2"/>
      <c r="CJ319" s="2"/>
      <c r="CK319" s="3"/>
      <c r="CL319" s="2"/>
      <c r="CM319" s="2"/>
      <c r="CN319" s="2"/>
      <c r="CO319" s="2"/>
      <c r="CP319" s="2"/>
      <c r="CQ319" s="2"/>
      <c r="CR319" s="3"/>
      <c r="CS319" s="2"/>
      <c r="CT319" s="2"/>
      <c r="CU319" s="2"/>
      <c r="CV319" s="2"/>
      <c r="CW319" s="2"/>
      <c r="CX319" s="2"/>
      <c r="CY319" s="3"/>
      <c r="CZ319" s="2"/>
      <c r="DA319" s="2"/>
      <c r="DB319" s="2"/>
      <c r="DC319" s="2"/>
      <c r="DD319" s="2"/>
      <c r="DE319" s="2"/>
      <c r="DF319" s="3"/>
      <c r="DG319" s="2"/>
      <c r="DH319" s="2"/>
      <c r="DI319" s="2"/>
      <c r="DJ319" s="2"/>
      <c r="DK319" s="2"/>
      <c r="DL319" s="2"/>
      <c r="DM319" s="3"/>
      <c r="DN319" s="2"/>
      <c r="DO319" s="2"/>
      <c r="DP319" s="2"/>
      <c r="DQ319" s="2"/>
      <c r="DR319" s="2"/>
      <c r="DS319" s="2"/>
      <c r="DT319" s="3"/>
      <c r="DU319" s="2"/>
      <c r="DV319" s="2"/>
      <c r="DW319" s="2"/>
      <c r="DX319" s="2"/>
      <c r="DY319" s="2"/>
      <c r="DZ319" s="2"/>
      <c r="EA319" s="3"/>
      <c r="EB319" s="2"/>
      <c r="EC319" s="2"/>
      <c r="ED319" s="2"/>
      <c r="EE319" s="2"/>
      <c r="EF319" s="2"/>
      <c r="EG319" s="2"/>
      <c r="EH319" s="3"/>
      <c r="EI319" s="2"/>
      <c r="EJ319" s="2"/>
      <c r="EK319" s="2"/>
      <c r="EL319" s="2"/>
      <c r="EM319" s="2"/>
      <c r="EN319" s="2"/>
      <c r="EO319" s="3"/>
      <c r="EP319" s="2"/>
      <c r="EQ319" s="2"/>
      <c r="ER319" s="2"/>
      <c r="ES319" s="2"/>
      <c r="ET319" s="2"/>
      <c r="EU319" s="2"/>
      <c r="EV319" s="3"/>
      <c r="EW319" s="2"/>
      <c r="EX319" s="2"/>
      <c r="EY319" s="2"/>
      <c r="EZ319" s="2"/>
      <c r="FA319" s="2"/>
      <c r="FB319" s="2"/>
      <c r="FC319" s="3"/>
      <c r="FD319" s="2"/>
      <c r="FE319" s="2"/>
      <c r="FF319" s="2"/>
      <c r="FG319" s="2"/>
      <c r="FH319" s="2"/>
      <c r="FI319" s="2"/>
      <c r="FJ319" s="3"/>
      <c r="FK319" s="2"/>
      <c r="FL319" s="2"/>
      <c r="FM319" s="2"/>
      <c r="FN319" s="2"/>
      <c r="FO319" s="2"/>
      <c r="FP319" s="2"/>
      <c r="FQ319" s="3"/>
      <c r="FR319" s="2"/>
      <c r="FS319" s="2"/>
      <c r="FT319" s="2"/>
      <c r="FU319" s="2"/>
      <c r="FV319" s="2"/>
      <c r="FW319" s="2"/>
      <c r="FX319" s="3"/>
      <c r="FY319" s="2"/>
      <c r="FZ319" s="2"/>
      <c r="GA319" s="2"/>
      <c r="GB319" s="2"/>
      <c r="GC319" s="2"/>
      <c r="GD319" s="2"/>
      <c r="GE319" s="3"/>
      <c r="GF319" s="2"/>
      <c r="GG319" s="2"/>
      <c r="GH319" s="2"/>
      <c r="GI319" s="2"/>
      <c r="GJ319" s="2"/>
      <c r="GK319" s="2"/>
      <c r="GL319" s="3"/>
      <c r="GM319" s="2"/>
      <c r="GN319" s="2"/>
      <c r="GO319" s="2"/>
      <c r="GP319" s="2"/>
      <c r="GQ319" s="2"/>
      <c r="GR319" s="2"/>
      <c r="GS319" s="3"/>
      <c r="GT319" s="2"/>
      <c r="GU319" s="2"/>
      <c r="GV319" s="2"/>
      <c r="GW319" s="2"/>
      <c r="GX319" s="2"/>
      <c r="GY319" s="2"/>
      <c r="GZ319" s="3"/>
      <c r="HA319" s="2"/>
      <c r="HB319" s="2"/>
      <c r="HC319" s="2"/>
      <c r="HD319" s="2"/>
      <c r="HE319" s="2"/>
      <c r="HF319" s="2"/>
      <c r="HG319" s="2"/>
      <c r="HH319" s="2"/>
      <c r="HI319" s="2"/>
      <c r="HJ319" s="2"/>
      <c r="HK319" s="2"/>
      <c r="HL319" s="2"/>
      <c r="HM319" s="2"/>
      <c r="HN319" s="2"/>
      <c r="HO319" s="91"/>
      <c r="HP319" s="2"/>
      <c r="HQ319" s="2"/>
      <c r="HR319" s="2"/>
      <c r="HS319" s="2"/>
      <c r="HT319" s="2"/>
      <c r="HU319" s="3"/>
    </row>
    <row r="320" spans="14:229" s="4" customFormat="1">
      <c r="N320" s="242"/>
      <c r="O320" s="186" t="s">
        <v>4703</v>
      </c>
      <c r="P320" s="179"/>
      <c r="S320" s="179"/>
      <c r="T320" s="2"/>
      <c r="U320" s="2"/>
      <c r="V320" s="2"/>
      <c r="W320" s="2"/>
      <c r="X320" s="2"/>
      <c r="Y320" s="2"/>
      <c r="Z320" s="3"/>
      <c r="AA320" s="2"/>
      <c r="AB320" s="2"/>
      <c r="AC320" s="2"/>
      <c r="AD320" s="2"/>
      <c r="AE320" s="2"/>
      <c r="AF320" s="2"/>
      <c r="AG320" s="3"/>
      <c r="AH320" s="2"/>
      <c r="AI320" s="2"/>
      <c r="AJ320" s="2"/>
      <c r="AK320" s="2"/>
      <c r="AL320" s="2"/>
      <c r="AM320" s="2"/>
      <c r="AN320" s="3"/>
      <c r="AO320" s="2"/>
      <c r="AP320" s="2"/>
      <c r="AQ320" s="2"/>
      <c r="AR320" s="2"/>
      <c r="AS320" s="2"/>
      <c r="AT320" s="2"/>
      <c r="AU320" s="3"/>
      <c r="AV320" s="2"/>
      <c r="AW320" s="2"/>
      <c r="AX320" s="2"/>
      <c r="AY320" s="2"/>
      <c r="AZ320" s="2"/>
      <c r="BA320" s="2"/>
      <c r="BB320" s="3"/>
      <c r="BC320" s="2"/>
      <c r="BD320" s="2"/>
      <c r="BE320" s="2"/>
      <c r="BF320" s="2"/>
      <c r="BG320" s="2"/>
      <c r="BH320" s="2"/>
      <c r="BI320" s="3"/>
      <c r="BJ320" s="2"/>
      <c r="BK320" s="2"/>
      <c r="BL320" s="2"/>
      <c r="BM320" s="2"/>
      <c r="BN320" s="2"/>
      <c r="BO320" s="2"/>
      <c r="BP320" s="3"/>
      <c r="BQ320" s="2"/>
      <c r="BR320" s="2"/>
      <c r="BS320" s="2"/>
      <c r="BT320" s="2"/>
      <c r="BU320" s="2"/>
      <c r="BV320" s="2"/>
      <c r="BW320" s="3"/>
      <c r="BX320" s="2"/>
      <c r="BY320" s="2"/>
      <c r="BZ320" s="2"/>
      <c r="CA320" s="2"/>
      <c r="CB320" s="2"/>
      <c r="CC320" s="2"/>
      <c r="CD320" s="3"/>
      <c r="CE320" s="2"/>
      <c r="CF320" s="2"/>
      <c r="CG320" s="2"/>
      <c r="CH320" s="2"/>
      <c r="CI320" s="2"/>
      <c r="CJ320" s="2"/>
      <c r="CK320" s="3"/>
      <c r="CL320" s="2"/>
      <c r="CM320" s="2"/>
      <c r="CN320" s="2"/>
      <c r="CO320" s="2"/>
      <c r="CP320" s="2"/>
      <c r="CQ320" s="2"/>
      <c r="CR320" s="3"/>
      <c r="CS320" s="2"/>
      <c r="CT320" s="2"/>
      <c r="CU320" s="2"/>
      <c r="CV320" s="2"/>
      <c r="CW320" s="2"/>
      <c r="CX320" s="2"/>
      <c r="CY320" s="3"/>
      <c r="CZ320" s="2"/>
      <c r="DA320" s="2"/>
      <c r="DB320" s="2"/>
      <c r="DC320" s="2"/>
      <c r="DD320" s="2"/>
      <c r="DE320" s="2"/>
      <c r="DF320" s="3"/>
      <c r="DG320" s="2"/>
      <c r="DH320" s="2"/>
      <c r="DI320" s="2"/>
      <c r="DJ320" s="2"/>
      <c r="DK320" s="2"/>
      <c r="DL320" s="2"/>
      <c r="DM320" s="3"/>
      <c r="DN320" s="2"/>
      <c r="DO320" s="2"/>
      <c r="DP320" s="2"/>
      <c r="DQ320" s="2"/>
      <c r="DR320" s="2"/>
      <c r="DS320" s="2"/>
      <c r="DT320" s="3"/>
      <c r="DU320" s="2"/>
      <c r="DV320" s="2"/>
      <c r="DW320" s="2"/>
      <c r="DX320" s="2"/>
      <c r="DY320" s="2"/>
      <c r="DZ320" s="2"/>
      <c r="EA320" s="3"/>
      <c r="EB320" s="2"/>
      <c r="EC320" s="2"/>
      <c r="ED320" s="2"/>
      <c r="EE320" s="2"/>
      <c r="EF320" s="2"/>
      <c r="EG320" s="2"/>
      <c r="EH320" s="3"/>
      <c r="EI320" s="2"/>
      <c r="EJ320" s="2"/>
      <c r="EK320" s="2"/>
      <c r="EL320" s="2"/>
      <c r="EM320" s="2"/>
      <c r="EN320" s="2"/>
      <c r="EO320" s="3"/>
      <c r="EP320" s="2"/>
      <c r="EQ320" s="2"/>
      <c r="ER320" s="2"/>
      <c r="ES320" s="2"/>
      <c r="ET320" s="2"/>
      <c r="EU320" s="2"/>
      <c r="EV320" s="3"/>
      <c r="EW320" s="2"/>
      <c r="EX320" s="2"/>
      <c r="EY320" s="2"/>
      <c r="EZ320" s="2"/>
      <c r="FA320" s="2"/>
      <c r="FB320" s="2"/>
      <c r="FC320" s="3"/>
      <c r="FD320" s="2"/>
      <c r="FE320" s="2"/>
      <c r="FF320" s="2"/>
      <c r="FG320" s="2"/>
      <c r="FH320" s="2"/>
      <c r="FI320" s="2"/>
      <c r="FJ320" s="3"/>
      <c r="FK320" s="2"/>
      <c r="FL320" s="2"/>
      <c r="FM320" s="2"/>
      <c r="FN320" s="2"/>
      <c r="FO320" s="2"/>
      <c r="FP320" s="2"/>
      <c r="FQ320" s="3"/>
      <c r="FR320" s="2"/>
      <c r="FS320" s="2"/>
      <c r="FT320" s="2"/>
      <c r="FU320" s="2"/>
      <c r="FV320" s="2"/>
      <c r="FW320" s="2"/>
      <c r="FX320" s="3"/>
      <c r="FY320" s="2"/>
      <c r="FZ320" s="2"/>
      <c r="GA320" s="2"/>
      <c r="GB320" s="2"/>
      <c r="GC320" s="2"/>
      <c r="GD320" s="2"/>
      <c r="GE320" s="3"/>
      <c r="GF320" s="2"/>
      <c r="GG320" s="2"/>
      <c r="GH320" s="2"/>
      <c r="GI320" s="2"/>
      <c r="GJ320" s="2"/>
      <c r="GK320" s="2"/>
      <c r="GL320" s="3"/>
      <c r="GM320" s="2"/>
      <c r="GN320" s="2"/>
      <c r="GO320" s="2"/>
      <c r="GP320" s="2"/>
      <c r="GQ320" s="2"/>
      <c r="GR320" s="2"/>
      <c r="GS320" s="3"/>
      <c r="GT320" s="2"/>
      <c r="GU320" s="2"/>
      <c r="GV320" s="2"/>
      <c r="GW320" s="2"/>
      <c r="GX320" s="2"/>
      <c r="GY320" s="2"/>
      <c r="GZ320" s="3"/>
      <c r="HA320" s="2"/>
      <c r="HB320" s="2"/>
      <c r="HC320" s="2"/>
      <c r="HD320" s="2"/>
      <c r="HE320" s="2"/>
      <c r="HF320" s="2"/>
      <c r="HG320" s="2"/>
      <c r="HH320" s="2"/>
      <c r="HI320" s="2"/>
      <c r="HJ320" s="2"/>
      <c r="HK320" s="2"/>
      <c r="HL320" s="2"/>
      <c r="HM320" s="2"/>
      <c r="HN320" s="2"/>
      <c r="HO320" s="91"/>
      <c r="HP320" s="2"/>
      <c r="HQ320" s="2"/>
      <c r="HR320" s="2"/>
      <c r="HS320" s="2"/>
      <c r="HT320" s="2"/>
      <c r="HU320" s="3"/>
    </row>
    <row r="321" spans="14:229" s="4" customFormat="1">
      <c r="N321" s="242"/>
      <c r="O321" s="186" t="s">
        <v>4718</v>
      </c>
      <c r="P321" s="179"/>
      <c r="S321" s="179"/>
      <c r="T321" s="2"/>
      <c r="U321" s="2"/>
      <c r="V321" s="2"/>
      <c r="W321" s="2"/>
      <c r="X321" s="2"/>
      <c r="Y321" s="2"/>
      <c r="Z321" s="3"/>
      <c r="AA321" s="2"/>
      <c r="AB321" s="2"/>
      <c r="AC321" s="2"/>
      <c r="AD321" s="2"/>
      <c r="AE321" s="2"/>
      <c r="AF321" s="2"/>
      <c r="AG321" s="3"/>
      <c r="AH321" s="2"/>
      <c r="AI321" s="2"/>
      <c r="AJ321" s="2"/>
      <c r="AK321" s="2"/>
      <c r="AL321" s="2"/>
      <c r="AM321" s="2"/>
      <c r="AN321" s="3"/>
      <c r="AO321" s="2"/>
      <c r="AP321" s="2"/>
      <c r="AQ321" s="2"/>
      <c r="AR321" s="2"/>
      <c r="AS321" s="2"/>
      <c r="AT321" s="2"/>
      <c r="AU321" s="3"/>
      <c r="AV321" s="2"/>
      <c r="AW321" s="2"/>
      <c r="AX321" s="2"/>
      <c r="AY321" s="2"/>
      <c r="AZ321" s="2"/>
      <c r="BA321" s="2"/>
      <c r="BB321" s="3"/>
      <c r="BC321" s="2"/>
      <c r="BD321" s="2"/>
      <c r="BE321" s="2"/>
      <c r="BF321" s="2"/>
      <c r="BG321" s="2"/>
      <c r="BH321" s="2"/>
      <c r="BI321" s="3"/>
      <c r="BJ321" s="2"/>
      <c r="BK321" s="2"/>
      <c r="BL321" s="2"/>
      <c r="BM321" s="2"/>
      <c r="BN321" s="2"/>
      <c r="BO321" s="2"/>
      <c r="BP321" s="3"/>
      <c r="BQ321" s="2"/>
      <c r="BR321" s="2"/>
      <c r="BS321" s="2"/>
      <c r="BT321" s="2"/>
      <c r="BU321" s="2"/>
      <c r="BV321" s="2"/>
      <c r="BW321" s="3"/>
      <c r="BX321" s="2"/>
      <c r="BY321" s="2"/>
      <c r="BZ321" s="2"/>
      <c r="CA321" s="2"/>
      <c r="CB321" s="2"/>
      <c r="CC321" s="2"/>
      <c r="CD321" s="3"/>
      <c r="CE321" s="2"/>
      <c r="CF321" s="2"/>
      <c r="CG321" s="2"/>
      <c r="CH321" s="2"/>
      <c r="CI321" s="2"/>
      <c r="CJ321" s="2"/>
      <c r="CK321" s="3"/>
      <c r="CL321" s="2"/>
      <c r="CM321" s="2"/>
      <c r="CN321" s="2"/>
      <c r="CO321" s="2"/>
      <c r="CP321" s="2"/>
      <c r="CQ321" s="2"/>
      <c r="CR321" s="3"/>
      <c r="CS321" s="2"/>
      <c r="CT321" s="2"/>
      <c r="CU321" s="2"/>
      <c r="CV321" s="2"/>
      <c r="CW321" s="2"/>
      <c r="CX321" s="2"/>
      <c r="CY321" s="3"/>
      <c r="CZ321" s="2"/>
      <c r="DA321" s="2"/>
      <c r="DB321" s="2"/>
      <c r="DC321" s="2"/>
      <c r="DD321" s="2"/>
      <c r="DE321" s="2"/>
      <c r="DF321" s="3"/>
      <c r="DG321" s="2"/>
      <c r="DH321" s="2"/>
      <c r="DI321" s="2"/>
      <c r="DJ321" s="2"/>
      <c r="DK321" s="2"/>
      <c r="DL321" s="2"/>
      <c r="DM321" s="3"/>
      <c r="DN321" s="2"/>
      <c r="DO321" s="2"/>
      <c r="DP321" s="2"/>
      <c r="DQ321" s="2"/>
      <c r="DR321" s="2"/>
      <c r="DS321" s="2"/>
      <c r="DT321" s="3"/>
      <c r="DU321" s="2"/>
      <c r="DV321" s="2"/>
      <c r="DW321" s="2"/>
      <c r="DX321" s="2"/>
      <c r="DY321" s="2"/>
      <c r="DZ321" s="2"/>
      <c r="EA321" s="3"/>
      <c r="EB321" s="2"/>
      <c r="EC321" s="2"/>
      <c r="ED321" s="2"/>
      <c r="EE321" s="2"/>
      <c r="EF321" s="2"/>
      <c r="EG321" s="2"/>
      <c r="EH321" s="3"/>
      <c r="EI321" s="2"/>
      <c r="EJ321" s="2"/>
      <c r="EK321" s="2"/>
      <c r="EL321" s="2"/>
      <c r="EM321" s="2"/>
      <c r="EN321" s="2"/>
      <c r="EO321" s="3"/>
      <c r="EP321" s="2"/>
      <c r="EQ321" s="2"/>
      <c r="ER321" s="2"/>
      <c r="ES321" s="2"/>
      <c r="ET321" s="2"/>
      <c r="EU321" s="2"/>
      <c r="EV321" s="3"/>
      <c r="EW321" s="2"/>
      <c r="EX321" s="2"/>
      <c r="EY321" s="2"/>
      <c r="EZ321" s="2"/>
      <c r="FA321" s="2"/>
      <c r="FB321" s="2"/>
      <c r="FC321" s="3"/>
      <c r="FD321" s="2"/>
      <c r="FE321" s="2"/>
      <c r="FF321" s="2"/>
      <c r="FG321" s="2"/>
      <c r="FH321" s="2"/>
      <c r="FI321" s="2"/>
      <c r="FJ321" s="3"/>
      <c r="FK321" s="2"/>
      <c r="FL321" s="2"/>
      <c r="FM321" s="2"/>
      <c r="FN321" s="2"/>
      <c r="FO321" s="2"/>
      <c r="FP321" s="2"/>
      <c r="FQ321" s="3"/>
      <c r="FR321" s="2"/>
      <c r="FS321" s="2"/>
      <c r="FT321" s="2"/>
      <c r="FU321" s="2"/>
      <c r="FV321" s="2"/>
      <c r="FW321" s="2"/>
      <c r="FX321" s="3"/>
      <c r="FY321" s="2"/>
      <c r="FZ321" s="2"/>
      <c r="GA321" s="2"/>
      <c r="GB321" s="2"/>
      <c r="GC321" s="2"/>
      <c r="GD321" s="2"/>
      <c r="GE321" s="3"/>
      <c r="GF321" s="2"/>
      <c r="GG321" s="2"/>
      <c r="GH321" s="2"/>
      <c r="GI321" s="2"/>
      <c r="GJ321" s="2"/>
      <c r="GK321" s="2"/>
      <c r="GL321" s="3"/>
      <c r="GM321" s="2"/>
      <c r="GN321" s="2"/>
      <c r="GO321" s="2"/>
      <c r="GP321" s="2"/>
      <c r="GQ321" s="2"/>
      <c r="GR321" s="2"/>
      <c r="GS321" s="3"/>
      <c r="GT321" s="2"/>
      <c r="GU321" s="2"/>
      <c r="GV321" s="2"/>
      <c r="GW321" s="2"/>
      <c r="GX321" s="2"/>
      <c r="GY321" s="2"/>
      <c r="GZ321" s="3"/>
      <c r="HA321" s="2"/>
      <c r="HB321" s="2"/>
      <c r="HC321" s="2"/>
      <c r="HD321" s="2"/>
      <c r="HE321" s="2"/>
      <c r="HF321" s="2"/>
      <c r="HG321" s="2"/>
      <c r="HH321" s="2"/>
      <c r="HI321" s="2"/>
      <c r="HJ321" s="2"/>
      <c r="HK321" s="2"/>
      <c r="HL321" s="2"/>
      <c r="HM321" s="2"/>
      <c r="HN321" s="2"/>
      <c r="HO321" s="91"/>
      <c r="HP321" s="2"/>
      <c r="HQ321" s="2"/>
      <c r="HR321" s="2"/>
      <c r="HS321" s="2"/>
      <c r="HT321" s="2"/>
      <c r="HU321" s="3"/>
    </row>
    <row r="322" spans="14:229" s="4" customFormat="1">
      <c r="N322" s="242"/>
      <c r="O322" s="186" t="s">
        <v>4711</v>
      </c>
      <c r="P322" s="179"/>
      <c r="S322" s="179"/>
      <c r="T322" s="2"/>
      <c r="U322" s="2"/>
      <c r="V322" s="2"/>
      <c r="W322" s="2"/>
      <c r="X322" s="2"/>
      <c r="Y322" s="2"/>
      <c r="Z322" s="3"/>
      <c r="AA322" s="2"/>
      <c r="AB322" s="2"/>
      <c r="AC322" s="2"/>
      <c r="AD322" s="2"/>
      <c r="AE322" s="2"/>
      <c r="AF322" s="2"/>
      <c r="AG322" s="3"/>
      <c r="AH322" s="2"/>
      <c r="AI322" s="2"/>
      <c r="AJ322" s="2"/>
      <c r="AK322" s="2"/>
      <c r="AL322" s="2"/>
      <c r="AM322" s="2"/>
      <c r="AN322" s="3"/>
      <c r="AO322" s="2"/>
      <c r="AP322" s="2"/>
      <c r="AQ322" s="2"/>
      <c r="AR322" s="2"/>
      <c r="AS322" s="2"/>
      <c r="AT322" s="2"/>
      <c r="AU322" s="3"/>
      <c r="AV322" s="2"/>
      <c r="AW322" s="2"/>
      <c r="AX322" s="2"/>
      <c r="AY322" s="2"/>
      <c r="AZ322" s="2"/>
      <c r="BA322" s="2"/>
      <c r="BB322" s="3"/>
      <c r="BC322" s="2"/>
      <c r="BD322" s="2"/>
      <c r="BE322" s="2"/>
      <c r="BF322" s="2"/>
      <c r="BG322" s="2"/>
      <c r="BH322" s="2"/>
      <c r="BI322" s="3"/>
      <c r="BJ322" s="2"/>
      <c r="BK322" s="2"/>
      <c r="BL322" s="2"/>
      <c r="BM322" s="2"/>
      <c r="BN322" s="2"/>
      <c r="BO322" s="2"/>
      <c r="BP322" s="3"/>
      <c r="BQ322" s="2"/>
      <c r="BR322" s="2"/>
      <c r="BS322" s="2"/>
      <c r="BT322" s="2"/>
      <c r="BU322" s="2"/>
      <c r="BV322" s="2"/>
      <c r="BW322" s="3"/>
      <c r="BX322" s="2"/>
      <c r="BY322" s="2"/>
      <c r="BZ322" s="2"/>
      <c r="CA322" s="2"/>
      <c r="CB322" s="2"/>
      <c r="CC322" s="2"/>
      <c r="CD322" s="3"/>
      <c r="CE322" s="2"/>
      <c r="CF322" s="2"/>
      <c r="CG322" s="2"/>
      <c r="CH322" s="2"/>
      <c r="CI322" s="2"/>
      <c r="CJ322" s="2"/>
      <c r="CK322" s="3"/>
      <c r="CL322" s="2"/>
      <c r="CM322" s="2"/>
      <c r="CN322" s="2"/>
      <c r="CO322" s="2"/>
      <c r="CP322" s="2"/>
      <c r="CQ322" s="2"/>
      <c r="CR322" s="3"/>
      <c r="CS322" s="2"/>
      <c r="CT322" s="2"/>
      <c r="CU322" s="2"/>
      <c r="CV322" s="2"/>
      <c r="CW322" s="2"/>
      <c r="CX322" s="2"/>
      <c r="CY322" s="3"/>
      <c r="CZ322" s="2"/>
      <c r="DA322" s="2"/>
      <c r="DB322" s="2"/>
      <c r="DC322" s="2"/>
      <c r="DD322" s="2"/>
      <c r="DE322" s="2"/>
      <c r="DF322" s="3"/>
      <c r="DG322" s="2"/>
      <c r="DH322" s="2"/>
      <c r="DI322" s="2"/>
      <c r="DJ322" s="2"/>
      <c r="DK322" s="2"/>
      <c r="DL322" s="2"/>
      <c r="DM322" s="3"/>
      <c r="DN322" s="2"/>
      <c r="DO322" s="2"/>
      <c r="DP322" s="2"/>
      <c r="DQ322" s="2"/>
      <c r="DR322" s="2"/>
      <c r="DS322" s="2"/>
      <c r="DT322" s="3"/>
      <c r="DU322" s="2"/>
      <c r="DV322" s="2"/>
      <c r="DW322" s="2"/>
      <c r="DX322" s="2"/>
      <c r="DY322" s="2"/>
      <c r="DZ322" s="2"/>
      <c r="EA322" s="3"/>
      <c r="EB322" s="2"/>
      <c r="EC322" s="2"/>
      <c r="ED322" s="2"/>
      <c r="EE322" s="2"/>
      <c r="EF322" s="2"/>
      <c r="EG322" s="2"/>
      <c r="EH322" s="3"/>
      <c r="EI322" s="2"/>
      <c r="EJ322" s="2"/>
      <c r="EK322" s="2"/>
      <c r="EL322" s="2"/>
      <c r="EM322" s="2"/>
      <c r="EN322" s="2"/>
      <c r="EO322" s="3"/>
      <c r="EP322" s="2"/>
      <c r="EQ322" s="2"/>
      <c r="ER322" s="2"/>
      <c r="ES322" s="2"/>
      <c r="ET322" s="2"/>
      <c r="EU322" s="2"/>
      <c r="EV322" s="3"/>
      <c r="EW322" s="2"/>
      <c r="EX322" s="2"/>
      <c r="EY322" s="2"/>
      <c r="EZ322" s="2"/>
      <c r="FA322" s="2"/>
      <c r="FB322" s="2"/>
      <c r="FC322" s="3"/>
      <c r="FD322" s="2"/>
      <c r="FE322" s="2"/>
      <c r="FF322" s="2"/>
      <c r="FG322" s="2"/>
      <c r="FH322" s="2"/>
      <c r="FI322" s="2"/>
      <c r="FJ322" s="3"/>
      <c r="FK322" s="2"/>
      <c r="FL322" s="2"/>
      <c r="FM322" s="2"/>
      <c r="FN322" s="2"/>
      <c r="FO322" s="2"/>
      <c r="FP322" s="2"/>
      <c r="FQ322" s="3"/>
      <c r="FR322" s="2"/>
      <c r="FS322" s="2"/>
      <c r="FT322" s="2"/>
      <c r="FU322" s="2"/>
      <c r="FV322" s="2"/>
      <c r="FW322" s="2"/>
      <c r="FX322" s="3"/>
      <c r="FY322" s="2"/>
      <c r="FZ322" s="2"/>
      <c r="GA322" s="2"/>
      <c r="GB322" s="2"/>
      <c r="GC322" s="2"/>
      <c r="GD322" s="2"/>
      <c r="GE322" s="3"/>
      <c r="GF322" s="2"/>
      <c r="GG322" s="2"/>
      <c r="GH322" s="2"/>
      <c r="GI322" s="2"/>
      <c r="GJ322" s="2"/>
      <c r="GK322" s="2"/>
      <c r="GL322" s="3"/>
      <c r="GM322" s="2"/>
      <c r="GN322" s="2"/>
      <c r="GO322" s="2"/>
      <c r="GP322" s="2"/>
      <c r="GQ322" s="2"/>
      <c r="GR322" s="2"/>
      <c r="GS322" s="3"/>
      <c r="GT322" s="2"/>
      <c r="GU322" s="2"/>
      <c r="GV322" s="2"/>
      <c r="GW322" s="2"/>
      <c r="GX322" s="2"/>
      <c r="GY322" s="2"/>
      <c r="GZ322" s="3"/>
      <c r="HA322" s="2"/>
      <c r="HB322" s="2"/>
      <c r="HC322" s="2"/>
      <c r="HD322" s="2"/>
      <c r="HE322" s="2"/>
      <c r="HF322" s="2"/>
      <c r="HG322" s="2"/>
      <c r="HH322" s="2"/>
      <c r="HI322" s="2"/>
      <c r="HJ322" s="2"/>
      <c r="HK322" s="2"/>
      <c r="HL322" s="2"/>
      <c r="HM322" s="2"/>
      <c r="HN322" s="2"/>
      <c r="HO322" s="91"/>
      <c r="HP322" s="2"/>
      <c r="HQ322" s="2"/>
      <c r="HR322" s="2"/>
      <c r="HS322" s="2"/>
      <c r="HT322" s="2"/>
      <c r="HU322" s="3"/>
    </row>
    <row r="323" spans="14:229" s="4" customFormat="1">
      <c r="N323" s="242"/>
      <c r="O323" s="186" t="s">
        <v>4712</v>
      </c>
      <c r="P323" s="179"/>
      <c r="S323" s="179"/>
      <c r="T323" s="2"/>
      <c r="U323" s="2"/>
      <c r="V323" s="2"/>
      <c r="W323" s="2"/>
      <c r="X323" s="2"/>
      <c r="Y323" s="2"/>
      <c r="Z323" s="3"/>
      <c r="AA323" s="2"/>
      <c r="AB323" s="2"/>
      <c r="AC323" s="2"/>
      <c r="AD323" s="2"/>
      <c r="AE323" s="2"/>
      <c r="AF323" s="2"/>
      <c r="AG323" s="3"/>
      <c r="AH323" s="2"/>
      <c r="AI323" s="2"/>
      <c r="AJ323" s="2"/>
      <c r="AK323" s="2"/>
      <c r="AL323" s="2"/>
      <c r="AM323" s="2"/>
      <c r="AN323" s="3"/>
      <c r="AO323" s="2"/>
      <c r="AP323" s="2"/>
      <c r="AQ323" s="2"/>
      <c r="AR323" s="2"/>
      <c r="AS323" s="2"/>
      <c r="AT323" s="2"/>
      <c r="AU323" s="3"/>
      <c r="AV323" s="2"/>
      <c r="AW323" s="2"/>
      <c r="AX323" s="2"/>
      <c r="AY323" s="2"/>
      <c r="AZ323" s="2"/>
      <c r="BA323" s="2"/>
      <c r="BB323" s="3"/>
      <c r="BC323" s="2"/>
      <c r="BD323" s="2"/>
      <c r="BE323" s="2"/>
      <c r="BF323" s="2"/>
      <c r="BG323" s="2"/>
      <c r="BH323" s="2"/>
      <c r="BI323" s="3"/>
      <c r="BJ323" s="2"/>
      <c r="BK323" s="2"/>
      <c r="BL323" s="2"/>
      <c r="BM323" s="2"/>
      <c r="BN323" s="2"/>
      <c r="BO323" s="2"/>
      <c r="BP323" s="3"/>
      <c r="BQ323" s="2"/>
      <c r="BR323" s="2"/>
      <c r="BS323" s="2"/>
      <c r="BT323" s="2"/>
      <c r="BU323" s="2"/>
      <c r="BV323" s="2"/>
      <c r="BW323" s="3"/>
      <c r="BX323" s="2"/>
      <c r="BY323" s="2"/>
      <c r="BZ323" s="2"/>
      <c r="CA323" s="2"/>
      <c r="CB323" s="2"/>
      <c r="CC323" s="2"/>
      <c r="CD323" s="3"/>
      <c r="CE323" s="2"/>
      <c r="CF323" s="2"/>
      <c r="CG323" s="2"/>
      <c r="CH323" s="2"/>
      <c r="CI323" s="2"/>
      <c r="CJ323" s="2"/>
      <c r="CK323" s="3"/>
      <c r="CL323" s="2"/>
      <c r="CM323" s="2"/>
      <c r="CN323" s="2"/>
      <c r="CO323" s="2"/>
      <c r="CP323" s="2"/>
      <c r="CQ323" s="2"/>
      <c r="CR323" s="3"/>
      <c r="CS323" s="2"/>
      <c r="CT323" s="2"/>
      <c r="CU323" s="2"/>
      <c r="CV323" s="2"/>
      <c r="CW323" s="2"/>
      <c r="CX323" s="2"/>
      <c r="CY323" s="3"/>
      <c r="CZ323" s="2"/>
      <c r="DA323" s="2"/>
      <c r="DB323" s="2"/>
      <c r="DC323" s="2"/>
      <c r="DD323" s="2"/>
      <c r="DE323" s="2"/>
      <c r="DF323" s="3"/>
      <c r="DG323" s="2"/>
      <c r="DH323" s="2"/>
      <c r="DI323" s="2"/>
      <c r="DJ323" s="2"/>
      <c r="DK323" s="2"/>
      <c r="DL323" s="2"/>
      <c r="DM323" s="3"/>
      <c r="DN323" s="2"/>
      <c r="DO323" s="2"/>
      <c r="DP323" s="2"/>
      <c r="DQ323" s="2"/>
      <c r="DR323" s="2"/>
      <c r="DS323" s="2"/>
      <c r="DT323" s="3"/>
      <c r="DU323" s="2"/>
      <c r="DV323" s="2"/>
      <c r="DW323" s="2"/>
      <c r="DX323" s="2"/>
      <c r="DY323" s="2"/>
      <c r="DZ323" s="2"/>
      <c r="EA323" s="3"/>
      <c r="EB323" s="2"/>
      <c r="EC323" s="2"/>
      <c r="ED323" s="2"/>
      <c r="EE323" s="2"/>
      <c r="EF323" s="2"/>
      <c r="EG323" s="2"/>
      <c r="EH323" s="3"/>
      <c r="EI323" s="2"/>
      <c r="EJ323" s="2"/>
      <c r="EK323" s="2"/>
      <c r="EL323" s="2"/>
      <c r="EM323" s="2"/>
      <c r="EN323" s="2"/>
      <c r="EO323" s="3"/>
      <c r="EP323" s="2"/>
      <c r="EQ323" s="2"/>
      <c r="ER323" s="2"/>
      <c r="ES323" s="2"/>
      <c r="ET323" s="2"/>
      <c r="EU323" s="2"/>
      <c r="EV323" s="3"/>
      <c r="EW323" s="2"/>
      <c r="EX323" s="2"/>
      <c r="EY323" s="2"/>
      <c r="EZ323" s="2"/>
      <c r="FA323" s="2"/>
      <c r="FB323" s="2"/>
      <c r="FC323" s="3"/>
      <c r="FD323" s="2"/>
      <c r="FE323" s="2"/>
      <c r="FF323" s="2"/>
      <c r="FG323" s="2"/>
      <c r="FH323" s="2"/>
      <c r="FI323" s="2"/>
      <c r="FJ323" s="3"/>
      <c r="FK323" s="2"/>
      <c r="FL323" s="2"/>
      <c r="FM323" s="2"/>
      <c r="FN323" s="2"/>
      <c r="FO323" s="2"/>
      <c r="FP323" s="2"/>
      <c r="FQ323" s="3"/>
      <c r="FR323" s="2"/>
      <c r="FS323" s="2"/>
      <c r="FT323" s="2"/>
      <c r="FU323" s="2"/>
      <c r="FV323" s="2"/>
      <c r="FW323" s="2"/>
      <c r="FX323" s="3"/>
      <c r="FY323" s="2"/>
      <c r="FZ323" s="2"/>
      <c r="GA323" s="2"/>
      <c r="GB323" s="2"/>
      <c r="GC323" s="2"/>
      <c r="GD323" s="2"/>
      <c r="GE323" s="3"/>
      <c r="GF323" s="2"/>
      <c r="GG323" s="2"/>
      <c r="GH323" s="2"/>
      <c r="GI323" s="2"/>
      <c r="GJ323" s="2"/>
      <c r="GK323" s="2"/>
      <c r="GL323" s="3"/>
      <c r="GM323" s="2"/>
      <c r="GN323" s="2"/>
      <c r="GO323" s="2"/>
      <c r="GP323" s="2"/>
      <c r="GQ323" s="2"/>
      <c r="GR323" s="2"/>
      <c r="GS323" s="3"/>
      <c r="GT323" s="2"/>
      <c r="GU323" s="2"/>
      <c r="GV323" s="2"/>
      <c r="GW323" s="2"/>
      <c r="GX323" s="2"/>
      <c r="GY323" s="2"/>
      <c r="GZ323" s="3"/>
      <c r="HA323" s="2"/>
      <c r="HB323" s="2"/>
      <c r="HC323" s="2"/>
      <c r="HD323" s="2"/>
      <c r="HE323" s="2"/>
      <c r="HF323" s="2"/>
      <c r="HG323" s="2"/>
      <c r="HH323" s="2"/>
      <c r="HI323" s="2"/>
      <c r="HJ323" s="2"/>
      <c r="HK323" s="2"/>
      <c r="HL323" s="2"/>
      <c r="HM323" s="2"/>
      <c r="HN323" s="2"/>
      <c r="HO323" s="91"/>
      <c r="HP323" s="2"/>
      <c r="HQ323" s="2"/>
      <c r="HR323" s="2"/>
      <c r="HS323" s="2"/>
      <c r="HT323" s="2"/>
      <c r="HU323" s="3"/>
    </row>
    <row r="324" spans="14:229" s="4" customFormat="1">
      <c r="N324" s="242"/>
      <c r="O324" s="186" t="s">
        <v>647</v>
      </c>
      <c r="P324" s="179"/>
      <c r="S324" s="179"/>
      <c r="T324" s="2"/>
      <c r="U324" s="2"/>
      <c r="V324" s="2"/>
      <c r="W324" s="2"/>
      <c r="X324" s="2"/>
      <c r="Y324" s="2"/>
      <c r="Z324" s="3"/>
      <c r="AA324" s="2"/>
      <c r="AB324" s="2"/>
      <c r="AC324" s="2"/>
      <c r="AD324" s="2"/>
      <c r="AE324" s="2"/>
      <c r="AF324" s="2"/>
      <c r="AG324" s="3"/>
      <c r="AH324" s="2"/>
      <c r="AI324" s="2"/>
      <c r="AJ324" s="2"/>
      <c r="AK324" s="2"/>
      <c r="AL324" s="2"/>
      <c r="AM324" s="2"/>
      <c r="AN324" s="3"/>
      <c r="AO324" s="2"/>
      <c r="AP324" s="2"/>
      <c r="AQ324" s="2"/>
      <c r="AR324" s="2"/>
      <c r="AS324" s="2"/>
      <c r="AT324" s="2"/>
      <c r="AU324" s="3"/>
      <c r="AV324" s="2"/>
      <c r="AW324" s="2"/>
      <c r="AX324" s="2"/>
      <c r="AY324" s="2"/>
      <c r="AZ324" s="2"/>
      <c r="BA324" s="2"/>
      <c r="BB324" s="3"/>
      <c r="BC324" s="2"/>
      <c r="BD324" s="2"/>
      <c r="BE324" s="2"/>
      <c r="BF324" s="2"/>
      <c r="BG324" s="2"/>
      <c r="BH324" s="2"/>
      <c r="BI324" s="3"/>
      <c r="BJ324" s="2"/>
      <c r="BK324" s="2"/>
      <c r="BL324" s="2"/>
      <c r="BM324" s="2"/>
      <c r="BN324" s="2"/>
      <c r="BO324" s="2"/>
      <c r="BP324" s="3"/>
      <c r="BQ324" s="2"/>
      <c r="BR324" s="2"/>
      <c r="BS324" s="2"/>
      <c r="BT324" s="2"/>
      <c r="BU324" s="2"/>
      <c r="BV324" s="2"/>
      <c r="BW324" s="3"/>
      <c r="BX324" s="2"/>
      <c r="BY324" s="2"/>
      <c r="BZ324" s="2"/>
      <c r="CA324" s="2"/>
      <c r="CB324" s="2"/>
      <c r="CC324" s="2"/>
      <c r="CD324" s="3"/>
      <c r="CE324" s="2"/>
      <c r="CF324" s="2"/>
      <c r="CG324" s="2"/>
      <c r="CH324" s="2"/>
      <c r="CI324" s="2"/>
      <c r="CJ324" s="2"/>
      <c r="CK324" s="3"/>
      <c r="CL324" s="2"/>
      <c r="CM324" s="2"/>
      <c r="CN324" s="2"/>
      <c r="CO324" s="2"/>
      <c r="CP324" s="2"/>
      <c r="CQ324" s="2"/>
      <c r="CR324" s="3"/>
      <c r="CS324" s="2"/>
      <c r="CT324" s="2"/>
      <c r="CU324" s="2"/>
      <c r="CV324" s="2"/>
      <c r="CW324" s="2"/>
      <c r="CX324" s="2"/>
      <c r="CY324" s="3"/>
      <c r="CZ324" s="2"/>
      <c r="DA324" s="2"/>
      <c r="DB324" s="2"/>
      <c r="DC324" s="2"/>
      <c r="DD324" s="2"/>
      <c r="DE324" s="2"/>
      <c r="DF324" s="3"/>
      <c r="DG324" s="2"/>
      <c r="DH324" s="2"/>
      <c r="DI324" s="2"/>
      <c r="DJ324" s="2"/>
      <c r="DK324" s="2"/>
      <c r="DL324" s="2"/>
      <c r="DM324" s="3"/>
      <c r="DN324" s="2"/>
      <c r="DO324" s="2"/>
      <c r="DP324" s="2"/>
      <c r="DQ324" s="2"/>
      <c r="DR324" s="2"/>
      <c r="DS324" s="2"/>
      <c r="DT324" s="3"/>
      <c r="DU324" s="2"/>
      <c r="DV324" s="2"/>
      <c r="DW324" s="2"/>
      <c r="DX324" s="2"/>
      <c r="DY324" s="2"/>
      <c r="DZ324" s="2"/>
      <c r="EA324" s="3"/>
      <c r="EB324" s="2"/>
      <c r="EC324" s="2"/>
      <c r="ED324" s="2"/>
      <c r="EE324" s="2"/>
      <c r="EF324" s="2"/>
      <c r="EG324" s="2"/>
      <c r="EH324" s="3"/>
      <c r="EI324" s="2"/>
      <c r="EJ324" s="2"/>
      <c r="EK324" s="2"/>
      <c r="EL324" s="2"/>
      <c r="EM324" s="2"/>
      <c r="EN324" s="2"/>
      <c r="EO324" s="3"/>
      <c r="EP324" s="2"/>
      <c r="EQ324" s="2"/>
      <c r="ER324" s="2"/>
      <c r="ES324" s="2"/>
      <c r="ET324" s="2"/>
      <c r="EU324" s="2"/>
      <c r="EV324" s="3"/>
      <c r="EW324" s="2"/>
      <c r="EX324" s="2"/>
      <c r="EY324" s="2"/>
      <c r="EZ324" s="2"/>
      <c r="FA324" s="2"/>
      <c r="FB324" s="2"/>
      <c r="FC324" s="3"/>
      <c r="FD324" s="2"/>
      <c r="FE324" s="2"/>
      <c r="FF324" s="2"/>
      <c r="FG324" s="2"/>
      <c r="FH324" s="2"/>
      <c r="FI324" s="2"/>
      <c r="FJ324" s="3"/>
      <c r="FK324" s="2"/>
      <c r="FL324" s="2"/>
      <c r="FM324" s="2"/>
      <c r="FN324" s="2"/>
      <c r="FO324" s="2"/>
      <c r="FP324" s="2"/>
      <c r="FQ324" s="3"/>
      <c r="FR324" s="2"/>
      <c r="FS324" s="2"/>
      <c r="FT324" s="2"/>
      <c r="FU324" s="2"/>
      <c r="FV324" s="2"/>
      <c r="FW324" s="2"/>
      <c r="FX324" s="3"/>
      <c r="FY324" s="2"/>
      <c r="FZ324" s="2"/>
      <c r="GA324" s="2"/>
      <c r="GB324" s="2"/>
      <c r="GC324" s="2"/>
      <c r="GD324" s="2"/>
      <c r="GE324" s="3"/>
      <c r="GF324" s="2"/>
      <c r="GG324" s="2"/>
      <c r="GH324" s="2"/>
      <c r="GI324" s="2"/>
      <c r="GJ324" s="2"/>
      <c r="GK324" s="2"/>
      <c r="GL324" s="3"/>
      <c r="GM324" s="2"/>
      <c r="GN324" s="2"/>
      <c r="GO324" s="2"/>
      <c r="GP324" s="2"/>
      <c r="GQ324" s="2"/>
      <c r="GR324" s="2"/>
      <c r="GS324" s="3"/>
      <c r="GT324" s="2"/>
      <c r="GU324" s="2"/>
      <c r="GV324" s="2"/>
      <c r="GW324" s="2"/>
      <c r="GX324" s="2"/>
      <c r="GY324" s="2"/>
      <c r="GZ324" s="3"/>
      <c r="HA324" s="2"/>
      <c r="HB324" s="2"/>
      <c r="HC324" s="2"/>
      <c r="HD324" s="2"/>
      <c r="HE324" s="2"/>
      <c r="HF324" s="2"/>
      <c r="HG324" s="2"/>
      <c r="HH324" s="2"/>
      <c r="HI324" s="2"/>
      <c r="HJ324" s="2"/>
      <c r="HK324" s="2"/>
      <c r="HL324" s="2"/>
      <c r="HM324" s="2"/>
      <c r="HN324" s="2"/>
      <c r="HO324" s="91"/>
      <c r="HP324" s="2"/>
      <c r="HQ324" s="2"/>
      <c r="HR324" s="2"/>
      <c r="HS324" s="2"/>
      <c r="HT324" s="2"/>
      <c r="HU324" s="3"/>
    </row>
    <row r="325" spans="14:229">
      <c r="O325" s="186" t="s">
        <v>4716</v>
      </c>
    </row>
    <row r="326" spans="14:229">
      <c r="O326" s="186" t="s">
        <v>1112</v>
      </c>
    </row>
    <row r="327" spans="14:229">
      <c r="O327" s="186" t="s">
        <v>4715</v>
      </c>
    </row>
    <row r="328" spans="14:229">
      <c r="O328" s="186" t="s">
        <v>4710</v>
      </c>
    </row>
    <row r="329" spans="14:229">
      <c r="O329" s="186" t="s">
        <v>4709</v>
      </c>
    </row>
    <row r="330" spans="14:229">
      <c r="O330" s="186" t="s">
        <v>3808</v>
      </c>
    </row>
    <row r="331" spans="14:229">
      <c r="O331" s="186" t="s">
        <v>4707</v>
      </c>
    </row>
    <row r="332" spans="14:229">
      <c r="O332" s="186" t="s">
        <v>4706</v>
      </c>
    </row>
    <row r="333" spans="14:229">
      <c r="O333" s="186" t="s">
        <v>3141</v>
      </c>
    </row>
    <row r="334" spans="14:229">
      <c r="O334" s="186" t="s">
        <v>4705</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0">
    <tabColor theme="2"/>
  </sheetPr>
  <dimension ref="A1:HF1942"/>
  <sheetViews>
    <sheetView zoomScale="82" zoomScaleNormal="120" workbookViewId="0">
      <pane ySplit="1" topLeftCell="A46" activePane="bottomLeft" state="frozen"/>
      <selection pane="bottomLeft" activeCell="B54" sqref="B54"/>
    </sheetView>
  </sheetViews>
  <sheetFormatPr defaultColWidth="10.875" defaultRowHeight="30" customHeight="1"/>
  <cols>
    <col min="1" max="1" width="22.375" style="121" customWidth="1"/>
    <col min="2" max="2" width="58.375" style="119" customWidth="1"/>
    <col min="3" max="3" width="8.875" style="146" customWidth="1"/>
    <col min="4" max="4" width="10.625" style="124" customWidth="1"/>
    <col min="5" max="5" width="8.875" style="121" customWidth="1"/>
    <col min="6" max="7" width="10.625" style="124" customWidth="1"/>
    <col min="8" max="9" width="15.5" style="121" customWidth="1"/>
    <col min="10" max="14" width="10.875" style="121"/>
    <col min="15" max="16384" width="10.875" style="122"/>
  </cols>
  <sheetData>
    <row r="1" spans="1:7" ht="33.950000000000003" customHeight="1">
      <c r="A1" s="147" t="s">
        <v>1974</v>
      </c>
      <c r="B1" s="111" t="s">
        <v>9011</v>
      </c>
      <c r="C1" s="148" t="s">
        <v>2419</v>
      </c>
      <c r="D1" s="149" t="s">
        <v>1906</v>
      </c>
      <c r="E1" s="147" t="s">
        <v>2418</v>
      </c>
      <c r="F1" s="149" t="s">
        <v>3528</v>
      </c>
      <c r="G1" s="149" t="s">
        <v>3527</v>
      </c>
    </row>
    <row r="2" spans="1:7" ht="27" customHeight="1">
      <c r="A2" s="13" t="s">
        <v>9288</v>
      </c>
      <c r="B2" s="230" t="s">
        <v>9289</v>
      </c>
      <c r="C2" s="150">
        <f t="shared" ref="C2:C47" si="0">(E2*2+F2)/3</f>
        <v>5</v>
      </c>
      <c r="D2" s="120">
        <f t="shared" ref="D2:D47" si="1">(F2+G2)/2</f>
        <v>5.5</v>
      </c>
      <c r="E2" s="13">
        <v>5</v>
      </c>
      <c r="F2" s="120">
        <v>5</v>
      </c>
      <c r="G2" s="120">
        <v>6</v>
      </c>
    </row>
    <row r="3" spans="1:7" ht="27" customHeight="1">
      <c r="A3" s="13" t="s">
        <v>1030</v>
      </c>
      <c r="B3" s="230" t="s">
        <v>9284</v>
      </c>
      <c r="C3" s="150">
        <f t="shared" si="0"/>
        <v>5</v>
      </c>
      <c r="D3" s="120">
        <f t="shared" si="1"/>
        <v>5.5</v>
      </c>
      <c r="E3" s="13">
        <v>5</v>
      </c>
      <c r="F3" s="120">
        <v>5</v>
      </c>
      <c r="G3" s="120">
        <v>6</v>
      </c>
    </row>
    <row r="4" spans="1:7" ht="27" customHeight="1">
      <c r="A4" s="13" t="s">
        <v>1030</v>
      </c>
      <c r="B4" s="230" t="s">
        <v>9285</v>
      </c>
      <c r="C4" s="150">
        <f t="shared" si="0"/>
        <v>5</v>
      </c>
      <c r="D4" s="120">
        <f t="shared" si="1"/>
        <v>5.5</v>
      </c>
      <c r="E4" s="13">
        <v>5</v>
      </c>
      <c r="F4" s="120">
        <v>5</v>
      </c>
      <c r="G4" s="120">
        <v>6</v>
      </c>
    </row>
    <row r="5" spans="1:7" ht="27" customHeight="1">
      <c r="A5" s="13" t="s">
        <v>1030</v>
      </c>
      <c r="B5" s="230" t="s">
        <v>9294</v>
      </c>
      <c r="C5" s="150">
        <f t="shared" si="0"/>
        <v>5</v>
      </c>
      <c r="D5" s="120">
        <f t="shared" si="1"/>
        <v>5.5</v>
      </c>
      <c r="E5" s="13">
        <v>5</v>
      </c>
      <c r="F5" s="120">
        <v>5</v>
      </c>
      <c r="G5" s="120">
        <v>6</v>
      </c>
    </row>
    <row r="6" spans="1:7" ht="27" customHeight="1">
      <c r="A6" s="13" t="s">
        <v>180</v>
      </c>
      <c r="B6" s="155" t="s">
        <v>9184</v>
      </c>
      <c r="C6" s="150">
        <f t="shared" si="0"/>
        <v>8.6666666666666661</v>
      </c>
      <c r="D6" s="120">
        <f t="shared" si="1"/>
        <v>10</v>
      </c>
      <c r="E6" s="13">
        <v>8</v>
      </c>
      <c r="F6" s="120">
        <v>10</v>
      </c>
      <c r="G6" s="120">
        <v>10</v>
      </c>
    </row>
    <row r="7" spans="1:7" ht="27" customHeight="1">
      <c r="A7" s="13" t="s">
        <v>180</v>
      </c>
      <c r="B7" s="155" t="s">
        <v>9299</v>
      </c>
      <c r="C7" s="150">
        <f t="shared" si="0"/>
        <v>6.333333333333333</v>
      </c>
      <c r="D7" s="120">
        <f t="shared" si="1"/>
        <v>5</v>
      </c>
      <c r="E7" s="13">
        <v>5</v>
      </c>
      <c r="F7" s="120">
        <v>9</v>
      </c>
      <c r="G7" s="120">
        <v>1</v>
      </c>
    </row>
    <row r="8" spans="1:7" ht="27" customHeight="1">
      <c r="A8" s="121" t="s">
        <v>180</v>
      </c>
      <c r="B8" s="152" t="s">
        <v>9226</v>
      </c>
      <c r="C8" s="146">
        <f t="shared" si="0"/>
        <v>5</v>
      </c>
      <c r="D8" s="124">
        <f t="shared" si="1"/>
        <v>5</v>
      </c>
      <c r="E8" s="121">
        <v>5</v>
      </c>
      <c r="F8" s="124">
        <v>5</v>
      </c>
      <c r="G8" s="124">
        <v>5</v>
      </c>
    </row>
    <row r="9" spans="1:7" ht="27" customHeight="1">
      <c r="A9" s="121" t="s">
        <v>180</v>
      </c>
      <c r="B9" s="152" t="s">
        <v>9216</v>
      </c>
      <c r="C9" s="146">
        <f t="shared" si="0"/>
        <v>5</v>
      </c>
      <c r="D9" s="124">
        <f t="shared" si="1"/>
        <v>5</v>
      </c>
      <c r="E9" s="121">
        <v>5</v>
      </c>
      <c r="F9" s="124">
        <v>5</v>
      </c>
      <c r="G9" s="124">
        <v>5</v>
      </c>
    </row>
    <row r="10" spans="1:7" ht="27" customHeight="1">
      <c r="A10" s="121" t="s">
        <v>180</v>
      </c>
      <c r="B10" s="152" t="s">
        <v>9214</v>
      </c>
      <c r="C10" s="146">
        <f t="shared" si="0"/>
        <v>5</v>
      </c>
      <c r="D10" s="124">
        <f t="shared" si="1"/>
        <v>5</v>
      </c>
      <c r="E10" s="121">
        <v>5</v>
      </c>
      <c r="F10" s="124">
        <v>5</v>
      </c>
      <c r="G10" s="124">
        <v>5</v>
      </c>
    </row>
    <row r="11" spans="1:7" ht="27" customHeight="1">
      <c r="A11" s="121" t="s">
        <v>180</v>
      </c>
      <c r="B11" s="168" t="s">
        <v>7571</v>
      </c>
      <c r="C11" s="146">
        <f t="shared" si="0"/>
        <v>5</v>
      </c>
      <c r="D11" s="124">
        <f t="shared" si="1"/>
        <v>5</v>
      </c>
      <c r="E11" s="121">
        <v>5</v>
      </c>
      <c r="F11" s="124">
        <v>5</v>
      </c>
      <c r="G11" s="124">
        <v>5</v>
      </c>
    </row>
    <row r="12" spans="1:7" ht="27" customHeight="1">
      <c r="A12" s="121" t="s">
        <v>180</v>
      </c>
      <c r="B12" s="152" t="s">
        <v>9286</v>
      </c>
      <c r="C12" s="146">
        <f t="shared" si="0"/>
        <v>5</v>
      </c>
      <c r="D12" s="124">
        <f t="shared" si="1"/>
        <v>5.5</v>
      </c>
      <c r="E12" s="121">
        <v>5</v>
      </c>
      <c r="F12" s="124">
        <v>5</v>
      </c>
      <c r="G12" s="124">
        <v>6</v>
      </c>
    </row>
    <row r="13" spans="1:7" ht="27" customHeight="1">
      <c r="A13" s="121" t="s">
        <v>180</v>
      </c>
      <c r="B13" s="168" t="s">
        <v>4809</v>
      </c>
      <c r="C13" s="146">
        <f t="shared" si="0"/>
        <v>5</v>
      </c>
      <c r="D13" s="124">
        <f t="shared" si="1"/>
        <v>5</v>
      </c>
      <c r="E13" s="121">
        <v>5</v>
      </c>
      <c r="F13" s="124">
        <v>5</v>
      </c>
      <c r="G13" s="124">
        <v>5</v>
      </c>
    </row>
    <row r="14" spans="1:7" ht="27" customHeight="1">
      <c r="A14" s="13" t="s">
        <v>180</v>
      </c>
      <c r="B14" s="157" t="s">
        <v>9041</v>
      </c>
      <c r="C14" s="150">
        <f t="shared" si="0"/>
        <v>5</v>
      </c>
      <c r="D14" s="120">
        <f t="shared" si="1"/>
        <v>5.5</v>
      </c>
      <c r="E14" s="13">
        <v>5</v>
      </c>
      <c r="F14" s="120">
        <v>5</v>
      </c>
      <c r="G14" s="120">
        <v>6</v>
      </c>
    </row>
    <row r="15" spans="1:7" ht="27" customHeight="1">
      <c r="A15" s="121" t="s">
        <v>180</v>
      </c>
      <c r="B15" s="168" t="s">
        <v>9300</v>
      </c>
      <c r="C15" s="146">
        <f t="shared" si="0"/>
        <v>5</v>
      </c>
      <c r="D15" s="124">
        <f t="shared" si="1"/>
        <v>5</v>
      </c>
      <c r="E15" s="121">
        <v>5</v>
      </c>
      <c r="F15" s="124">
        <v>5</v>
      </c>
      <c r="G15" s="124">
        <v>5</v>
      </c>
    </row>
    <row r="16" spans="1:7" ht="27" customHeight="1">
      <c r="A16" s="13" t="s">
        <v>180</v>
      </c>
      <c r="B16" s="230" t="s">
        <v>9280</v>
      </c>
      <c r="C16" s="150">
        <f t="shared" si="0"/>
        <v>5</v>
      </c>
      <c r="D16" s="120">
        <f t="shared" si="1"/>
        <v>5.5</v>
      </c>
      <c r="E16" s="13">
        <v>5</v>
      </c>
      <c r="F16" s="120">
        <v>5</v>
      </c>
      <c r="G16" s="120">
        <v>6</v>
      </c>
    </row>
    <row r="17" spans="1:7" ht="27" customHeight="1">
      <c r="A17" s="121" t="s">
        <v>180</v>
      </c>
      <c r="B17" s="168" t="s">
        <v>8007</v>
      </c>
      <c r="C17" s="146">
        <f t="shared" si="0"/>
        <v>5</v>
      </c>
      <c r="D17" s="124">
        <f t="shared" si="1"/>
        <v>5</v>
      </c>
      <c r="E17" s="121">
        <v>5</v>
      </c>
      <c r="F17" s="124">
        <v>5</v>
      </c>
      <c r="G17" s="124">
        <v>5</v>
      </c>
    </row>
    <row r="18" spans="1:7" ht="27" customHeight="1">
      <c r="A18" s="13" t="s">
        <v>180</v>
      </c>
      <c r="B18" s="313" t="s">
        <v>7573</v>
      </c>
      <c r="C18" s="150">
        <f t="shared" si="0"/>
        <v>5</v>
      </c>
      <c r="D18" s="120">
        <f t="shared" si="1"/>
        <v>5</v>
      </c>
      <c r="E18" s="13">
        <v>5</v>
      </c>
      <c r="F18" s="120">
        <v>5</v>
      </c>
      <c r="G18" s="120">
        <v>5</v>
      </c>
    </row>
    <row r="19" spans="1:7" ht="27" customHeight="1">
      <c r="A19" s="13" t="s">
        <v>180</v>
      </c>
      <c r="B19" s="313" t="s">
        <v>7742</v>
      </c>
      <c r="C19" s="150">
        <f t="shared" si="0"/>
        <v>5</v>
      </c>
      <c r="D19" s="120">
        <f t="shared" si="1"/>
        <v>5</v>
      </c>
      <c r="E19" s="13">
        <v>5</v>
      </c>
      <c r="F19" s="120">
        <v>5</v>
      </c>
      <c r="G19" s="120">
        <v>5</v>
      </c>
    </row>
    <row r="20" spans="1:7" ht="27" customHeight="1">
      <c r="A20" s="13" t="s">
        <v>180</v>
      </c>
      <c r="B20" s="313" t="s">
        <v>7738</v>
      </c>
      <c r="C20" s="150">
        <f t="shared" si="0"/>
        <v>5</v>
      </c>
      <c r="D20" s="120">
        <f t="shared" si="1"/>
        <v>5</v>
      </c>
      <c r="E20" s="13">
        <v>5</v>
      </c>
      <c r="F20" s="120">
        <v>5</v>
      </c>
      <c r="G20" s="120">
        <v>5</v>
      </c>
    </row>
    <row r="21" spans="1:7" ht="27" customHeight="1">
      <c r="A21" s="121" t="s">
        <v>180</v>
      </c>
      <c r="B21" s="168" t="s">
        <v>600</v>
      </c>
      <c r="C21" s="146">
        <f t="shared" si="0"/>
        <v>4.8</v>
      </c>
      <c r="D21" s="124">
        <f t="shared" si="1"/>
        <v>3.2</v>
      </c>
      <c r="E21" s="121">
        <v>6</v>
      </c>
      <c r="F21" s="124">
        <v>2.4</v>
      </c>
      <c r="G21" s="124">
        <v>4</v>
      </c>
    </row>
    <row r="22" spans="1:7" ht="27" customHeight="1">
      <c r="A22" s="13" t="s">
        <v>180</v>
      </c>
      <c r="B22" s="313" t="s">
        <v>8496</v>
      </c>
      <c r="C22" s="150">
        <f t="shared" si="0"/>
        <v>0.66666666666666663</v>
      </c>
      <c r="D22" s="120">
        <f t="shared" si="1"/>
        <v>0</v>
      </c>
      <c r="E22" s="13">
        <v>1</v>
      </c>
      <c r="F22" s="120"/>
      <c r="G22" s="120"/>
    </row>
    <row r="23" spans="1:7" ht="27" customHeight="1">
      <c r="A23" s="13" t="s">
        <v>180</v>
      </c>
      <c r="B23" s="155" t="s">
        <v>8717</v>
      </c>
      <c r="C23" s="150">
        <f t="shared" si="0"/>
        <v>0</v>
      </c>
      <c r="D23" s="120">
        <f t="shared" si="1"/>
        <v>0</v>
      </c>
      <c r="E23" s="13"/>
      <c r="F23" s="120"/>
      <c r="G23" s="120"/>
    </row>
    <row r="24" spans="1:7" ht="27" customHeight="1">
      <c r="A24" s="121" t="s">
        <v>180</v>
      </c>
      <c r="B24" s="168" t="s">
        <v>8142</v>
      </c>
      <c r="C24" s="146">
        <f t="shared" si="0"/>
        <v>0</v>
      </c>
      <c r="D24" s="124">
        <f t="shared" si="1"/>
        <v>0</v>
      </c>
      <c r="E24" s="121">
        <v>0</v>
      </c>
      <c r="F24" s="124">
        <v>0</v>
      </c>
      <c r="G24" s="124">
        <v>0</v>
      </c>
    </row>
    <row r="25" spans="1:7" ht="27" customHeight="1">
      <c r="A25" s="13" t="s">
        <v>1300</v>
      </c>
      <c r="B25" s="313" t="s">
        <v>3974</v>
      </c>
      <c r="C25" s="150">
        <f t="shared" si="0"/>
        <v>6.666666666666667</v>
      </c>
      <c r="D25" s="120">
        <f t="shared" si="1"/>
        <v>3</v>
      </c>
      <c r="E25" s="13">
        <v>7</v>
      </c>
      <c r="F25" s="120">
        <v>6</v>
      </c>
      <c r="G25" s="120">
        <v>0</v>
      </c>
    </row>
    <row r="26" spans="1:7" ht="27" customHeight="1">
      <c r="A26" s="13" t="s">
        <v>1300</v>
      </c>
      <c r="B26" s="230" t="s">
        <v>9172</v>
      </c>
      <c r="C26" s="150">
        <f t="shared" si="0"/>
        <v>5</v>
      </c>
      <c r="D26" s="120">
        <f t="shared" si="1"/>
        <v>5</v>
      </c>
      <c r="E26" s="13">
        <v>5</v>
      </c>
      <c r="F26" s="120">
        <v>5</v>
      </c>
      <c r="G26" s="120">
        <v>5</v>
      </c>
    </row>
    <row r="27" spans="1:7" ht="27" customHeight="1">
      <c r="A27" s="13" t="s">
        <v>1300</v>
      </c>
      <c r="B27" s="230" t="s">
        <v>4474</v>
      </c>
      <c r="C27" s="150">
        <f t="shared" si="0"/>
        <v>5</v>
      </c>
      <c r="D27" s="120">
        <f t="shared" si="1"/>
        <v>5</v>
      </c>
      <c r="E27" s="13">
        <v>5</v>
      </c>
      <c r="F27" s="120">
        <v>5</v>
      </c>
      <c r="G27" s="120">
        <v>5</v>
      </c>
    </row>
    <row r="28" spans="1:7" ht="27" customHeight="1">
      <c r="A28" s="13" t="s">
        <v>1300</v>
      </c>
      <c r="B28" s="334" t="s">
        <v>2675</v>
      </c>
      <c r="C28" s="150">
        <f t="shared" si="0"/>
        <v>3</v>
      </c>
      <c r="D28" s="120">
        <f t="shared" si="1"/>
        <v>9</v>
      </c>
      <c r="E28" s="13">
        <v>0</v>
      </c>
      <c r="F28" s="120">
        <v>9</v>
      </c>
      <c r="G28" s="120">
        <v>9</v>
      </c>
    </row>
    <row r="29" spans="1:7" ht="27" customHeight="1">
      <c r="A29" s="13" t="s">
        <v>1934</v>
      </c>
      <c r="B29" s="313" t="s">
        <v>9035</v>
      </c>
      <c r="C29" s="150">
        <f t="shared" si="0"/>
        <v>5</v>
      </c>
      <c r="D29" s="120">
        <f t="shared" si="1"/>
        <v>5.5</v>
      </c>
      <c r="E29" s="13">
        <v>5</v>
      </c>
      <c r="F29" s="120">
        <v>5</v>
      </c>
      <c r="G29" s="120">
        <v>6</v>
      </c>
    </row>
    <row r="30" spans="1:7" ht="27" customHeight="1">
      <c r="A30" s="13" t="s">
        <v>1934</v>
      </c>
      <c r="B30" s="313" t="s">
        <v>9251</v>
      </c>
      <c r="C30" s="150">
        <f t="shared" si="0"/>
        <v>5</v>
      </c>
      <c r="D30" s="120">
        <f t="shared" si="1"/>
        <v>5.5</v>
      </c>
      <c r="E30" s="13">
        <v>5</v>
      </c>
      <c r="F30" s="120">
        <v>5</v>
      </c>
      <c r="G30" s="120">
        <v>6</v>
      </c>
    </row>
    <row r="31" spans="1:7" ht="27" customHeight="1">
      <c r="A31" s="13" t="s">
        <v>1934</v>
      </c>
      <c r="B31" s="230" t="s">
        <v>9282</v>
      </c>
      <c r="C31" s="150">
        <f t="shared" si="0"/>
        <v>5</v>
      </c>
      <c r="D31" s="120">
        <f t="shared" si="1"/>
        <v>5.5</v>
      </c>
      <c r="E31" s="13">
        <v>5</v>
      </c>
      <c r="F31" s="120">
        <v>5</v>
      </c>
      <c r="G31" s="120">
        <v>6</v>
      </c>
    </row>
    <row r="32" spans="1:7" ht="27" customHeight="1">
      <c r="A32" s="13" t="s">
        <v>1934</v>
      </c>
      <c r="B32" s="230" t="s">
        <v>9283</v>
      </c>
      <c r="C32" s="150">
        <f t="shared" si="0"/>
        <v>5</v>
      </c>
      <c r="D32" s="120">
        <f t="shared" si="1"/>
        <v>5.5</v>
      </c>
      <c r="E32" s="13">
        <v>5</v>
      </c>
      <c r="F32" s="120">
        <v>5</v>
      </c>
      <c r="G32" s="120">
        <v>6</v>
      </c>
    </row>
    <row r="33" spans="1:7" ht="27" customHeight="1">
      <c r="A33" s="13" t="s">
        <v>1934</v>
      </c>
      <c r="B33" s="230" t="s">
        <v>9250</v>
      </c>
      <c r="C33" s="150">
        <f t="shared" si="0"/>
        <v>5</v>
      </c>
      <c r="D33" s="120">
        <f t="shared" si="1"/>
        <v>5.5</v>
      </c>
      <c r="E33" s="13">
        <v>5</v>
      </c>
      <c r="F33" s="120">
        <v>5</v>
      </c>
      <c r="G33" s="120">
        <v>6</v>
      </c>
    </row>
    <row r="34" spans="1:7" ht="27" customHeight="1">
      <c r="A34" s="13" t="s">
        <v>2563</v>
      </c>
      <c r="B34" s="230" t="s">
        <v>9205</v>
      </c>
      <c r="C34" s="150">
        <f t="shared" si="0"/>
        <v>5</v>
      </c>
      <c r="D34" s="120">
        <f t="shared" si="1"/>
        <v>5</v>
      </c>
      <c r="E34" s="13">
        <v>5</v>
      </c>
      <c r="F34" s="120">
        <v>5</v>
      </c>
      <c r="G34" s="120">
        <v>5</v>
      </c>
    </row>
    <row r="35" spans="1:7" ht="27" customHeight="1">
      <c r="A35" s="13" t="s">
        <v>2563</v>
      </c>
      <c r="B35" s="230" t="s">
        <v>9218</v>
      </c>
      <c r="C35" s="150">
        <f t="shared" si="0"/>
        <v>5</v>
      </c>
      <c r="D35" s="120">
        <f t="shared" si="1"/>
        <v>5</v>
      </c>
      <c r="E35" s="13">
        <v>5</v>
      </c>
      <c r="F35" s="120">
        <v>5</v>
      </c>
      <c r="G35" s="120">
        <v>5</v>
      </c>
    </row>
    <row r="36" spans="1:7" ht="27" customHeight="1">
      <c r="A36" s="13" t="s">
        <v>2563</v>
      </c>
      <c r="B36" s="230" t="s">
        <v>9290</v>
      </c>
      <c r="C36" s="150">
        <f t="shared" si="0"/>
        <v>5</v>
      </c>
      <c r="D36" s="120">
        <f t="shared" si="1"/>
        <v>5.5</v>
      </c>
      <c r="E36" s="13">
        <v>5</v>
      </c>
      <c r="F36" s="120">
        <v>5</v>
      </c>
      <c r="G36" s="120">
        <v>6</v>
      </c>
    </row>
    <row r="37" spans="1:7" ht="27" customHeight="1">
      <c r="A37" s="13" t="s">
        <v>2563</v>
      </c>
      <c r="B37" s="230" t="s">
        <v>9178</v>
      </c>
      <c r="C37" s="150">
        <f t="shared" si="0"/>
        <v>5</v>
      </c>
      <c r="D37" s="120">
        <f t="shared" si="1"/>
        <v>5</v>
      </c>
      <c r="E37" s="13">
        <v>5</v>
      </c>
      <c r="F37" s="120">
        <v>5</v>
      </c>
      <c r="G37" s="120">
        <v>5</v>
      </c>
    </row>
    <row r="38" spans="1:7" ht="27" customHeight="1">
      <c r="A38" s="13" t="s">
        <v>2563</v>
      </c>
      <c r="B38" s="230" t="s">
        <v>9190</v>
      </c>
      <c r="C38" s="150">
        <f t="shared" si="0"/>
        <v>5</v>
      </c>
      <c r="D38" s="120">
        <f t="shared" si="1"/>
        <v>5</v>
      </c>
      <c r="E38" s="13">
        <v>5</v>
      </c>
      <c r="F38" s="120">
        <v>5</v>
      </c>
      <c r="G38" s="120">
        <v>5</v>
      </c>
    </row>
    <row r="39" spans="1:7" ht="27" customHeight="1">
      <c r="A39" s="13" t="s">
        <v>2563</v>
      </c>
      <c r="B39" s="230" t="s">
        <v>9180</v>
      </c>
      <c r="C39" s="150">
        <f t="shared" si="0"/>
        <v>5</v>
      </c>
      <c r="D39" s="120">
        <f t="shared" si="1"/>
        <v>5</v>
      </c>
      <c r="E39" s="13">
        <v>5</v>
      </c>
      <c r="F39" s="120">
        <v>5</v>
      </c>
      <c r="G39" s="120">
        <v>5</v>
      </c>
    </row>
    <row r="40" spans="1:7" ht="27" customHeight="1">
      <c r="A40" s="13" t="s">
        <v>2563</v>
      </c>
      <c r="B40" s="230" t="s">
        <v>9182</v>
      </c>
      <c r="C40" s="150">
        <f t="shared" si="0"/>
        <v>5</v>
      </c>
      <c r="D40" s="120">
        <f t="shared" si="1"/>
        <v>5</v>
      </c>
      <c r="E40" s="13">
        <v>5</v>
      </c>
      <c r="F40" s="120">
        <v>5</v>
      </c>
      <c r="G40" s="120">
        <v>5</v>
      </c>
    </row>
    <row r="41" spans="1:7" ht="27" customHeight="1">
      <c r="A41" s="13" t="s">
        <v>2563</v>
      </c>
      <c r="B41" s="230" t="s">
        <v>9166</v>
      </c>
      <c r="C41" s="150">
        <f t="shared" si="0"/>
        <v>5</v>
      </c>
      <c r="D41" s="120">
        <f t="shared" si="1"/>
        <v>5</v>
      </c>
      <c r="E41" s="13">
        <v>5</v>
      </c>
      <c r="F41" s="120">
        <v>5</v>
      </c>
      <c r="G41" s="120">
        <v>5</v>
      </c>
    </row>
    <row r="42" spans="1:7" ht="27" customHeight="1">
      <c r="A42" s="121" t="s">
        <v>2563</v>
      </c>
      <c r="B42" s="152" t="s">
        <v>9213</v>
      </c>
      <c r="C42" s="146">
        <f t="shared" si="0"/>
        <v>5</v>
      </c>
      <c r="D42" s="124">
        <f t="shared" si="1"/>
        <v>5</v>
      </c>
      <c r="E42" s="121">
        <v>5</v>
      </c>
      <c r="F42" s="124">
        <v>5</v>
      </c>
      <c r="G42" s="124">
        <v>5</v>
      </c>
    </row>
    <row r="43" spans="1:7" ht="27" customHeight="1">
      <c r="A43" s="13" t="s">
        <v>2563</v>
      </c>
      <c r="B43" s="230" t="s">
        <v>9219</v>
      </c>
      <c r="C43" s="150">
        <f t="shared" si="0"/>
        <v>5</v>
      </c>
      <c r="D43" s="120">
        <f t="shared" si="1"/>
        <v>5</v>
      </c>
      <c r="E43" s="13">
        <v>5</v>
      </c>
      <c r="F43" s="120">
        <v>5</v>
      </c>
      <c r="G43" s="120">
        <v>5</v>
      </c>
    </row>
    <row r="44" spans="1:7" ht="27" customHeight="1">
      <c r="A44" s="13" t="s">
        <v>2563</v>
      </c>
      <c r="B44" s="230" t="s">
        <v>9217</v>
      </c>
      <c r="C44" s="150">
        <f t="shared" si="0"/>
        <v>5</v>
      </c>
      <c r="D44" s="120">
        <f t="shared" si="1"/>
        <v>5</v>
      </c>
      <c r="E44" s="13">
        <v>5</v>
      </c>
      <c r="F44" s="120">
        <v>5</v>
      </c>
      <c r="G44" s="120">
        <v>5</v>
      </c>
    </row>
    <row r="45" spans="1:7" ht="27" customHeight="1">
      <c r="A45" s="13" t="s">
        <v>2563</v>
      </c>
      <c r="B45" s="313" t="s">
        <v>3758</v>
      </c>
      <c r="C45" s="150">
        <f t="shared" si="0"/>
        <v>4</v>
      </c>
      <c r="D45" s="120">
        <f t="shared" si="1"/>
        <v>4.5</v>
      </c>
      <c r="E45" s="13">
        <v>4</v>
      </c>
      <c r="F45" s="120">
        <v>4</v>
      </c>
      <c r="G45" s="120">
        <v>5</v>
      </c>
    </row>
    <row r="46" spans="1:7" ht="27" customHeight="1">
      <c r="A46" s="13" t="s">
        <v>2563</v>
      </c>
      <c r="B46" s="230" t="s">
        <v>4377</v>
      </c>
      <c r="C46" s="150">
        <f t="shared" si="0"/>
        <v>4</v>
      </c>
      <c r="D46" s="120">
        <f t="shared" si="1"/>
        <v>3</v>
      </c>
      <c r="E46" s="13">
        <v>3</v>
      </c>
      <c r="F46" s="120">
        <v>6</v>
      </c>
      <c r="G46" s="120">
        <v>0</v>
      </c>
    </row>
    <row r="47" spans="1:7" ht="27" customHeight="1">
      <c r="A47" s="13" t="s">
        <v>2563</v>
      </c>
      <c r="B47" s="230" t="s">
        <v>7928</v>
      </c>
      <c r="C47" s="150">
        <f t="shared" si="0"/>
        <v>0</v>
      </c>
      <c r="D47" s="120">
        <f t="shared" si="1"/>
        <v>0</v>
      </c>
      <c r="E47" s="13">
        <v>0</v>
      </c>
      <c r="F47" s="120">
        <v>0</v>
      </c>
      <c r="G47" s="120">
        <v>0</v>
      </c>
    </row>
    <row r="48" spans="1:7" ht="27" customHeight="1">
      <c r="A48" s="13" t="s">
        <v>2563</v>
      </c>
      <c r="B48" s="230" t="s">
        <v>9030</v>
      </c>
      <c r="C48" s="150"/>
      <c r="D48" s="120"/>
      <c r="E48" s="13"/>
      <c r="F48" s="120"/>
      <c r="G48" s="120"/>
    </row>
    <row r="49" spans="1:7" ht="27" customHeight="1">
      <c r="A49" s="13" t="s">
        <v>2563</v>
      </c>
      <c r="B49" s="230" t="s">
        <v>9032</v>
      </c>
      <c r="C49" s="150"/>
      <c r="D49" s="120"/>
      <c r="E49" s="13"/>
      <c r="F49" s="120"/>
      <c r="G49" s="120"/>
    </row>
    <row r="50" spans="1:7" ht="27" customHeight="1">
      <c r="A50" s="13" t="s">
        <v>2563</v>
      </c>
      <c r="B50" s="230" t="s">
        <v>8725</v>
      </c>
      <c r="C50" s="150"/>
      <c r="D50" s="120"/>
      <c r="E50" s="13"/>
      <c r="F50" s="120"/>
      <c r="G50" s="120"/>
    </row>
    <row r="51" spans="1:7" ht="27" customHeight="1">
      <c r="A51" s="13" t="s">
        <v>2563</v>
      </c>
      <c r="B51" s="230" t="s">
        <v>8724</v>
      </c>
      <c r="C51" s="150"/>
      <c r="D51" s="120"/>
      <c r="E51" s="13"/>
      <c r="F51" s="120"/>
      <c r="G51" s="120"/>
    </row>
    <row r="52" spans="1:7" ht="27" customHeight="1">
      <c r="A52" s="13" t="s">
        <v>9188</v>
      </c>
      <c r="B52" s="230" t="s">
        <v>9189</v>
      </c>
      <c r="C52" s="150">
        <f t="shared" ref="C52:C97" si="2">(E52*2+F52)/3</f>
        <v>5</v>
      </c>
      <c r="D52" s="120">
        <f t="shared" ref="D52:D97" si="3">(F52+G52)/2</f>
        <v>5</v>
      </c>
      <c r="E52" s="13">
        <v>5</v>
      </c>
      <c r="F52" s="120">
        <v>5</v>
      </c>
      <c r="G52" s="120">
        <v>5</v>
      </c>
    </row>
    <row r="53" spans="1:7" ht="27" customHeight="1">
      <c r="A53" s="13" t="s">
        <v>9188</v>
      </c>
      <c r="B53" s="230" t="s">
        <v>9208</v>
      </c>
      <c r="C53" s="150">
        <f t="shared" si="2"/>
        <v>5</v>
      </c>
      <c r="D53" s="120">
        <f t="shared" si="3"/>
        <v>5</v>
      </c>
      <c r="E53" s="13">
        <v>5</v>
      </c>
      <c r="F53" s="120">
        <v>5</v>
      </c>
      <c r="G53" s="120">
        <v>5</v>
      </c>
    </row>
    <row r="54" spans="1:7" ht="27" customHeight="1">
      <c r="A54" s="13" t="s">
        <v>3927</v>
      </c>
      <c r="B54" s="313" t="s">
        <v>7982</v>
      </c>
      <c r="C54" s="150">
        <f t="shared" si="2"/>
        <v>5</v>
      </c>
      <c r="D54" s="120">
        <f t="shared" si="3"/>
        <v>5</v>
      </c>
      <c r="E54" s="13">
        <v>5</v>
      </c>
      <c r="F54" s="120">
        <v>5</v>
      </c>
      <c r="G54" s="120">
        <v>5</v>
      </c>
    </row>
    <row r="55" spans="1:7" ht="27" customHeight="1">
      <c r="A55" s="13" t="s">
        <v>3927</v>
      </c>
      <c r="B55" s="230" t="s">
        <v>9202</v>
      </c>
      <c r="C55" s="150">
        <f t="shared" si="2"/>
        <v>5</v>
      </c>
      <c r="D55" s="120">
        <f t="shared" si="3"/>
        <v>5</v>
      </c>
      <c r="E55" s="13">
        <v>5</v>
      </c>
      <c r="F55" s="120">
        <v>5</v>
      </c>
      <c r="G55" s="120">
        <v>5</v>
      </c>
    </row>
    <row r="56" spans="1:7" ht="27" customHeight="1">
      <c r="A56" s="13" t="s">
        <v>3927</v>
      </c>
      <c r="B56" s="230" t="s">
        <v>9201</v>
      </c>
      <c r="C56" s="150">
        <f t="shared" si="2"/>
        <v>5</v>
      </c>
      <c r="D56" s="120">
        <f t="shared" si="3"/>
        <v>5</v>
      </c>
      <c r="E56" s="13">
        <v>5</v>
      </c>
      <c r="F56" s="120">
        <v>5</v>
      </c>
      <c r="G56" s="120">
        <v>5</v>
      </c>
    </row>
    <row r="57" spans="1:7" ht="27" customHeight="1">
      <c r="A57" s="13" t="s">
        <v>3929</v>
      </c>
      <c r="B57" s="230" t="s">
        <v>9169</v>
      </c>
      <c r="C57" s="150">
        <f t="shared" si="2"/>
        <v>5</v>
      </c>
      <c r="D57" s="120">
        <f t="shared" si="3"/>
        <v>5</v>
      </c>
      <c r="E57" s="13">
        <v>5</v>
      </c>
      <c r="F57" s="120">
        <v>5</v>
      </c>
      <c r="G57" s="120">
        <v>5</v>
      </c>
    </row>
    <row r="58" spans="1:7" ht="27" customHeight="1">
      <c r="A58" s="13" t="s">
        <v>3929</v>
      </c>
      <c r="B58" s="230" t="s">
        <v>9167</v>
      </c>
      <c r="C58" s="150">
        <f t="shared" si="2"/>
        <v>5</v>
      </c>
      <c r="D58" s="120">
        <f t="shared" si="3"/>
        <v>5</v>
      </c>
      <c r="E58" s="13">
        <v>5</v>
      </c>
      <c r="F58" s="120">
        <v>5</v>
      </c>
      <c r="G58" s="120">
        <v>5</v>
      </c>
    </row>
    <row r="59" spans="1:7" ht="27" customHeight="1">
      <c r="A59" s="13" t="s">
        <v>3929</v>
      </c>
      <c r="B59" s="230" t="s">
        <v>9170</v>
      </c>
      <c r="C59" s="150">
        <f t="shared" si="2"/>
        <v>5</v>
      </c>
      <c r="D59" s="120">
        <f t="shared" si="3"/>
        <v>5</v>
      </c>
      <c r="E59" s="13">
        <v>5</v>
      </c>
      <c r="F59" s="120">
        <v>5</v>
      </c>
      <c r="G59" s="120">
        <v>5</v>
      </c>
    </row>
    <row r="60" spans="1:7" ht="27" customHeight="1">
      <c r="A60" s="13" t="s">
        <v>3929</v>
      </c>
      <c r="B60" s="230" t="s">
        <v>9168</v>
      </c>
      <c r="C60" s="150">
        <f t="shared" si="2"/>
        <v>5</v>
      </c>
      <c r="D60" s="120">
        <f t="shared" si="3"/>
        <v>5</v>
      </c>
      <c r="E60" s="13">
        <v>5</v>
      </c>
      <c r="F60" s="120">
        <v>5</v>
      </c>
      <c r="G60" s="120">
        <v>5</v>
      </c>
    </row>
    <row r="61" spans="1:7" ht="27" customHeight="1">
      <c r="A61" s="13" t="s">
        <v>3929</v>
      </c>
      <c r="B61" s="230" t="s">
        <v>9174</v>
      </c>
      <c r="C61" s="150">
        <f t="shared" si="2"/>
        <v>5</v>
      </c>
      <c r="D61" s="120">
        <f t="shared" si="3"/>
        <v>5</v>
      </c>
      <c r="E61" s="13">
        <v>5</v>
      </c>
      <c r="F61" s="120">
        <v>5</v>
      </c>
      <c r="G61" s="120">
        <v>5</v>
      </c>
    </row>
    <row r="62" spans="1:7" ht="27" customHeight="1">
      <c r="A62" s="13" t="s">
        <v>3929</v>
      </c>
      <c r="B62" s="230" t="s">
        <v>9287</v>
      </c>
      <c r="C62" s="150">
        <f t="shared" si="2"/>
        <v>5</v>
      </c>
      <c r="D62" s="120">
        <f t="shared" si="3"/>
        <v>5.5</v>
      </c>
      <c r="E62" s="13">
        <v>5</v>
      </c>
      <c r="F62" s="120">
        <v>5</v>
      </c>
      <c r="G62" s="120">
        <v>6</v>
      </c>
    </row>
    <row r="63" spans="1:7" ht="27" customHeight="1">
      <c r="A63" s="121" t="s">
        <v>3929</v>
      </c>
      <c r="B63" s="152" t="s">
        <v>9281</v>
      </c>
      <c r="C63" s="146">
        <f t="shared" si="2"/>
        <v>5</v>
      </c>
      <c r="D63" s="124">
        <f t="shared" si="3"/>
        <v>5.5</v>
      </c>
      <c r="E63" s="121">
        <v>5</v>
      </c>
      <c r="F63" s="124">
        <v>5</v>
      </c>
      <c r="G63" s="124">
        <v>6</v>
      </c>
    </row>
    <row r="64" spans="1:7" ht="27" customHeight="1">
      <c r="A64" s="13" t="s">
        <v>3929</v>
      </c>
      <c r="B64" s="230" t="s">
        <v>9295</v>
      </c>
      <c r="C64" s="150">
        <f t="shared" si="2"/>
        <v>5</v>
      </c>
      <c r="D64" s="120">
        <f t="shared" si="3"/>
        <v>5.5</v>
      </c>
      <c r="E64" s="13">
        <v>5</v>
      </c>
      <c r="F64" s="120">
        <v>5</v>
      </c>
      <c r="G64" s="120">
        <v>6</v>
      </c>
    </row>
    <row r="65" spans="1:7" ht="27" customHeight="1">
      <c r="A65" s="13" t="s">
        <v>3929</v>
      </c>
      <c r="B65" s="230" t="s">
        <v>1092</v>
      </c>
      <c r="C65" s="150">
        <f t="shared" si="2"/>
        <v>3.7666666666666671</v>
      </c>
      <c r="D65" s="120">
        <f t="shared" si="3"/>
        <v>1.65</v>
      </c>
      <c r="E65" s="13">
        <v>4</v>
      </c>
      <c r="F65" s="120">
        <v>3.3</v>
      </c>
      <c r="G65" s="120">
        <v>0</v>
      </c>
    </row>
    <row r="66" spans="1:7" ht="27" customHeight="1">
      <c r="A66" s="13" t="s">
        <v>2484</v>
      </c>
      <c r="B66" s="230" t="s">
        <v>9291</v>
      </c>
      <c r="C66" s="150">
        <f t="shared" si="2"/>
        <v>5</v>
      </c>
      <c r="D66" s="120">
        <f t="shared" si="3"/>
        <v>5.5</v>
      </c>
      <c r="E66" s="13">
        <v>5</v>
      </c>
      <c r="F66" s="120">
        <v>5</v>
      </c>
      <c r="G66" s="120">
        <v>6</v>
      </c>
    </row>
    <row r="67" spans="1:7" ht="27" customHeight="1">
      <c r="A67" s="13" t="s">
        <v>2484</v>
      </c>
      <c r="B67" s="230" t="s">
        <v>9292</v>
      </c>
      <c r="C67" s="150">
        <f t="shared" si="2"/>
        <v>5</v>
      </c>
      <c r="D67" s="120">
        <f t="shared" si="3"/>
        <v>5.5</v>
      </c>
      <c r="E67" s="13">
        <v>5</v>
      </c>
      <c r="F67" s="120">
        <v>5</v>
      </c>
      <c r="G67" s="120">
        <v>6</v>
      </c>
    </row>
    <row r="68" spans="1:7" ht="27" customHeight="1">
      <c r="A68" s="13" t="s">
        <v>2484</v>
      </c>
      <c r="B68" s="230" t="s">
        <v>9293</v>
      </c>
      <c r="C68" s="150">
        <f t="shared" si="2"/>
        <v>5</v>
      </c>
      <c r="D68" s="120">
        <f t="shared" si="3"/>
        <v>5.5</v>
      </c>
      <c r="E68" s="13">
        <v>5</v>
      </c>
      <c r="F68" s="120">
        <v>5</v>
      </c>
      <c r="G68" s="120">
        <v>6</v>
      </c>
    </row>
    <row r="69" spans="1:7" ht="27" customHeight="1">
      <c r="A69" s="13" t="s">
        <v>2484</v>
      </c>
      <c r="B69" s="230" t="s">
        <v>9296</v>
      </c>
      <c r="C69" s="150">
        <f t="shared" si="2"/>
        <v>5</v>
      </c>
      <c r="D69" s="120">
        <f t="shared" si="3"/>
        <v>5.5</v>
      </c>
      <c r="E69" s="13">
        <v>5</v>
      </c>
      <c r="F69" s="120">
        <v>5</v>
      </c>
      <c r="G69" s="120">
        <v>6</v>
      </c>
    </row>
    <row r="70" spans="1:7" ht="27" customHeight="1">
      <c r="A70" s="13" t="s">
        <v>3978</v>
      </c>
      <c r="B70" s="155" t="s">
        <v>2559</v>
      </c>
      <c r="C70" s="150">
        <f t="shared" si="2"/>
        <v>5.333333333333333</v>
      </c>
      <c r="D70" s="120">
        <f t="shared" si="3"/>
        <v>4.5</v>
      </c>
      <c r="E70" s="13">
        <v>5</v>
      </c>
      <c r="F70" s="120">
        <v>6</v>
      </c>
      <c r="G70" s="120">
        <v>3</v>
      </c>
    </row>
    <row r="71" spans="1:7" ht="27" customHeight="1">
      <c r="A71" s="13" t="s">
        <v>3978</v>
      </c>
      <c r="B71" s="61" t="s">
        <v>7942</v>
      </c>
      <c r="C71" s="150">
        <f t="shared" si="2"/>
        <v>5</v>
      </c>
      <c r="D71" s="120">
        <f t="shared" si="3"/>
        <v>5</v>
      </c>
      <c r="E71" s="13">
        <v>5</v>
      </c>
      <c r="F71" s="120">
        <v>5</v>
      </c>
      <c r="G71" s="120">
        <v>5</v>
      </c>
    </row>
    <row r="72" spans="1:7" ht="27" customHeight="1">
      <c r="A72" s="13" t="s">
        <v>3978</v>
      </c>
      <c r="B72" s="61" t="s">
        <v>7744</v>
      </c>
      <c r="C72" s="150">
        <f t="shared" si="2"/>
        <v>5</v>
      </c>
      <c r="D72" s="120">
        <f t="shared" si="3"/>
        <v>5</v>
      </c>
      <c r="E72" s="13">
        <v>5</v>
      </c>
      <c r="F72" s="120">
        <v>5</v>
      </c>
      <c r="G72" s="120">
        <v>5</v>
      </c>
    </row>
    <row r="73" spans="1:7" ht="27" customHeight="1">
      <c r="A73" s="13" t="s">
        <v>3978</v>
      </c>
      <c r="B73" s="61" t="s">
        <v>8714</v>
      </c>
      <c r="C73" s="150">
        <f t="shared" si="2"/>
        <v>5</v>
      </c>
      <c r="D73" s="120">
        <f t="shared" si="3"/>
        <v>5</v>
      </c>
      <c r="E73" s="13">
        <v>5</v>
      </c>
      <c r="F73" s="120">
        <v>5</v>
      </c>
      <c r="G73" s="120">
        <v>5</v>
      </c>
    </row>
    <row r="74" spans="1:7" ht="27" customHeight="1">
      <c r="A74" s="13" t="s">
        <v>3978</v>
      </c>
      <c r="B74" s="155" t="s">
        <v>9221</v>
      </c>
      <c r="C74" s="150">
        <f t="shared" si="2"/>
        <v>5</v>
      </c>
      <c r="D74" s="120">
        <f t="shared" si="3"/>
        <v>5</v>
      </c>
      <c r="E74" s="13">
        <v>5</v>
      </c>
      <c r="F74" s="120">
        <v>5</v>
      </c>
      <c r="G74" s="120">
        <v>5</v>
      </c>
    </row>
    <row r="75" spans="1:7" ht="27" customHeight="1">
      <c r="A75" s="13" t="s">
        <v>3978</v>
      </c>
      <c r="B75" s="61" t="s">
        <v>9023</v>
      </c>
      <c r="C75" s="150">
        <f t="shared" si="2"/>
        <v>5</v>
      </c>
      <c r="D75" s="120">
        <f t="shared" si="3"/>
        <v>5</v>
      </c>
      <c r="E75" s="13">
        <v>5</v>
      </c>
      <c r="F75" s="120">
        <v>5</v>
      </c>
      <c r="G75" s="120">
        <v>5</v>
      </c>
    </row>
    <row r="76" spans="1:7" ht="27" customHeight="1">
      <c r="A76" s="13" t="s">
        <v>3978</v>
      </c>
      <c r="B76" s="61" t="s">
        <v>9049</v>
      </c>
      <c r="C76" s="150">
        <f t="shared" si="2"/>
        <v>5</v>
      </c>
      <c r="D76" s="120">
        <f t="shared" si="3"/>
        <v>5</v>
      </c>
      <c r="E76" s="13">
        <v>5</v>
      </c>
      <c r="F76" s="120">
        <v>5</v>
      </c>
      <c r="G76" s="120">
        <v>5</v>
      </c>
    </row>
    <row r="77" spans="1:7" ht="27" customHeight="1">
      <c r="A77" s="13" t="s">
        <v>3978</v>
      </c>
      <c r="B77" s="155" t="s">
        <v>8492</v>
      </c>
      <c r="C77" s="150">
        <f t="shared" si="2"/>
        <v>5</v>
      </c>
      <c r="D77" s="120">
        <f t="shared" si="3"/>
        <v>5</v>
      </c>
      <c r="E77" s="13">
        <v>5</v>
      </c>
      <c r="F77" s="120">
        <v>5</v>
      </c>
      <c r="G77" s="120">
        <v>5</v>
      </c>
    </row>
    <row r="78" spans="1:7" ht="27" customHeight="1">
      <c r="A78" s="312" t="s">
        <v>3978</v>
      </c>
      <c r="B78" s="155" t="s">
        <v>4534</v>
      </c>
      <c r="C78" s="150">
        <f t="shared" si="2"/>
        <v>5</v>
      </c>
      <c r="D78" s="120">
        <f t="shared" si="3"/>
        <v>5</v>
      </c>
      <c r="E78" s="13">
        <v>5</v>
      </c>
      <c r="F78" s="120">
        <v>5</v>
      </c>
      <c r="G78" s="120">
        <v>5</v>
      </c>
    </row>
    <row r="79" spans="1:7" ht="27" customHeight="1">
      <c r="A79" s="312" t="s">
        <v>9504</v>
      </c>
      <c r="B79" s="155" t="s">
        <v>9505</v>
      </c>
      <c r="C79" s="150">
        <f t="shared" ref="C79:C92" si="4">(E79*2+F79)/3</f>
        <v>5</v>
      </c>
      <c r="D79" s="120">
        <f t="shared" ref="D79:D92" si="5">(F79+G79)/2</f>
        <v>5</v>
      </c>
      <c r="E79" s="13">
        <v>5</v>
      </c>
      <c r="F79" s="120">
        <v>5</v>
      </c>
      <c r="G79" s="120">
        <v>5</v>
      </c>
    </row>
    <row r="80" spans="1:7" ht="27" customHeight="1">
      <c r="A80" s="312" t="s">
        <v>9504</v>
      </c>
      <c r="B80" s="155" t="s">
        <v>9506</v>
      </c>
      <c r="C80" s="150">
        <f t="shared" si="4"/>
        <v>5</v>
      </c>
      <c r="D80" s="120">
        <f t="shared" si="5"/>
        <v>5</v>
      </c>
      <c r="E80" s="13">
        <v>5</v>
      </c>
      <c r="F80" s="120">
        <v>5</v>
      </c>
      <c r="G80" s="120">
        <v>5</v>
      </c>
    </row>
    <row r="81" spans="1:7" ht="27" customHeight="1">
      <c r="A81" s="312" t="s">
        <v>1030</v>
      </c>
      <c r="B81" s="155" t="s">
        <v>9507</v>
      </c>
      <c r="C81" s="150">
        <f t="shared" si="4"/>
        <v>5</v>
      </c>
      <c r="D81" s="120">
        <f t="shared" si="5"/>
        <v>5</v>
      </c>
      <c r="E81" s="13">
        <v>5</v>
      </c>
      <c r="F81" s="120">
        <v>5</v>
      </c>
      <c r="G81" s="120">
        <v>5</v>
      </c>
    </row>
    <row r="82" spans="1:7" ht="27" customHeight="1">
      <c r="A82" s="312" t="s">
        <v>1030</v>
      </c>
      <c r="B82" s="155" t="s">
        <v>9508</v>
      </c>
      <c r="C82" s="150">
        <f t="shared" si="4"/>
        <v>5</v>
      </c>
      <c r="D82" s="120">
        <f t="shared" si="5"/>
        <v>5</v>
      </c>
      <c r="E82" s="13">
        <v>5</v>
      </c>
      <c r="F82" s="120">
        <v>5</v>
      </c>
      <c r="G82" s="120">
        <v>5</v>
      </c>
    </row>
    <row r="83" spans="1:7" ht="27" customHeight="1">
      <c r="A83" s="312" t="s">
        <v>3803</v>
      </c>
      <c r="B83" s="155" t="s">
        <v>9509</v>
      </c>
      <c r="C83" s="150">
        <f t="shared" si="4"/>
        <v>5</v>
      </c>
      <c r="D83" s="120">
        <f t="shared" si="5"/>
        <v>5</v>
      </c>
      <c r="E83" s="13">
        <v>5</v>
      </c>
      <c r="F83" s="120">
        <v>5</v>
      </c>
      <c r="G83" s="120">
        <v>5</v>
      </c>
    </row>
    <row r="84" spans="1:7" ht="27" customHeight="1">
      <c r="A84" s="312" t="s">
        <v>9203</v>
      </c>
      <c r="B84" s="155" t="s">
        <v>9510</v>
      </c>
      <c r="C84" s="150">
        <f t="shared" si="4"/>
        <v>5</v>
      </c>
      <c r="D84" s="120">
        <f t="shared" si="5"/>
        <v>5</v>
      </c>
      <c r="E84" s="13">
        <v>5</v>
      </c>
      <c r="F84" s="120">
        <v>5</v>
      </c>
      <c r="G84" s="120">
        <v>5</v>
      </c>
    </row>
    <row r="85" spans="1:7" ht="27" customHeight="1">
      <c r="A85" s="312"/>
      <c r="B85" s="155"/>
      <c r="C85" s="150">
        <f t="shared" si="4"/>
        <v>5</v>
      </c>
      <c r="D85" s="120">
        <f t="shared" si="5"/>
        <v>5</v>
      </c>
      <c r="E85" s="13">
        <v>5</v>
      </c>
      <c r="F85" s="120">
        <v>5</v>
      </c>
      <c r="G85" s="120">
        <v>5</v>
      </c>
    </row>
    <row r="86" spans="1:7" ht="27" customHeight="1">
      <c r="A86" s="312" t="s">
        <v>3927</v>
      </c>
      <c r="B86" s="155" t="s">
        <v>9511</v>
      </c>
      <c r="C86" s="150">
        <f t="shared" si="4"/>
        <v>5</v>
      </c>
      <c r="D86" s="120">
        <f t="shared" si="5"/>
        <v>5</v>
      </c>
      <c r="E86" s="13">
        <v>5</v>
      </c>
      <c r="F86" s="120">
        <v>5</v>
      </c>
      <c r="G86" s="120">
        <v>5</v>
      </c>
    </row>
    <row r="87" spans="1:7" ht="27" customHeight="1">
      <c r="A87" s="312" t="s">
        <v>7983</v>
      </c>
      <c r="B87" s="155" t="s">
        <v>9512</v>
      </c>
      <c r="C87" s="150">
        <f t="shared" si="4"/>
        <v>5</v>
      </c>
      <c r="D87" s="120">
        <f t="shared" si="5"/>
        <v>5</v>
      </c>
      <c r="E87" s="13">
        <v>5</v>
      </c>
      <c r="F87" s="120">
        <v>5</v>
      </c>
      <c r="G87" s="120">
        <v>5</v>
      </c>
    </row>
    <row r="88" spans="1:7" ht="27" customHeight="1">
      <c r="A88" s="312" t="s">
        <v>7983</v>
      </c>
      <c r="B88" s="155" t="s">
        <v>9513</v>
      </c>
      <c r="C88" s="150">
        <f t="shared" si="4"/>
        <v>5</v>
      </c>
      <c r="D88" s="120">
        <f t="shared" si="5"/>
        <v>5</v>
      </c>
      <c r="E88" s="13">
        <v>5</v>
      </c>
      <c r="F88" s="120">
        <v>5</v>
      </c>
      <c r="G88" s="120">
        <v>5</v>
      </c>
    </row>
    <row r="89" spans="1:7" ht="27" customHeight="1">
      <c r="A89" s="312" t="s">
        <v>3929</v>
      </c>
      <c r="B89" s="155" t="s">
        <v>9514</v>
      </c>
      <c r="C89" s="150">
        <f t="shared" si="4"/>
        <v>5</v>
      </c>
      <c r="D89" s="120">
        <f t="shared" si="5"/>
        <v>5</v>
      </c>
      <c r="E89" s="13">
        <v>5</v>
      </c>
      <c r="F89" s="120">
        <v>5</v>
      </c>
      <c r="G89" s="120">
        <v>5</v>
      </c>
    </row>
    <row r="90" spans="1:7" ht="27" customHeight="1">
      <c r="A90" s="312" t="s">
        <v>1300</v>
      </c>
      <c r="B90" s="155" t="s">
        <v>9515</v>
      </c>
      <c r="C90" s="150">
        <f t="shared" si="4"/>
        <v>5</v>
      </c>
      <c r="D90" s="120">
        <f t="shared" si="5"/>
        <v>5</v>
      </c>
      <c r="E90" s="13">
        <v>5</v>
      </c>
      <c r="F90" s="120">
        <v>5</v>
      </c>
      <c r="G90" s="120">
        <v>5</v>
      </c>
    </row>
    <row r="91" spans="1:7" ht="27" customHeight="1">
      <c r="A91" s="312" t="s">
        <v>3927</v>
      </c>
      <c r="B91" s="155" t="s">
        <v>9516</v>
      </c>
      <c r="C91" s="150">
        <f t="shared" si="4"/>
        <v>5</v>
      </c>
      <c r="D91" s="120">
        <f t="shared" si="5"/>
        <v>5</v>
      </c>
      <c r="E91" s="13">
        <v>5</v>
      </c>
      <c r="F91" s="120">
        <v>5</v>
      </c>
      <c r="G91" s="120">
        <v>5</v>
      </c>
    </row>
    <row r="92" spans="1:7" ht="27" customHeight="1">
      <c r="A92" s="312" t="s">
        <v>9517</v>
      </c>
      <c r="B92" s="155" t="s">
        <v>9518</v>
      </c>
      <c r="C92" s="150">
        <f t="shared" si="4"/>
        <v>5</v>
      </c>
      <c r="D92" s="120">
        <f t="shared" si="5"/>
        <v>5</v>
      </c>
      <c r="E92" s="13">
        <v>5</v>
      </c>
      <c r="F92" s="120">
        <v>5</v>
      </c>
      <c r="G92" s="120">
        <v>5</v>
      </c>
    </row>
    <row r="93" spans="1:7" ht="27" customHeight="1">
      <c r="A93" s="13" t="s">
        <v>3978</v>
      </c>
      <c r="B93" s="155" t="s">
        <v>8493</v>
      </c>
      <c r="C93" s="150">
        <f t="shared" si="2"/>
        <v>5</v>
      </c>
      <c r="D93" s="120">
        <f t="shared" si="3"/>
        <v>5</v>
      </c>
      <c r="E93" s="13">
        <v>5</v>
      </c>
      <c r="F93" s="120">
        <v>5</v>
      </c>
      <c r="G93" s="120">
        <v>5</v>
      </c>
    </row>
    <row r="94" spans="1:7" ht="27" customHeight="1">
      <c r="A94" s="13" t="s">
        <v>3978</v>
      </c>
      <c r="B94" s="61" t="s">
        <v>7553</v>
      </c>
      <c r="C94" s="150">
        <f t="shared" si="2"/>
        <v>5</v>
      </c>
      <c r="D94" s="120">
        <f t="shared" si="3"/>
        <v>5</v>
      </c>
      <c r="E94" s="13">
        <v>5</v>
      </c>
      <c r="F94" s="120">
        <v>5</v>
      </c>
      <c r="G94" s="120">
        <v>5</v>
      </c>
    </row>
    <row r="95" spans="1:7" ht="27" customHeight="1">
      <c r="A95" s="13" t="s">
        <v>3978</v>
      </c>
      <c r="B95" s="155" t="s">
        <v>9225</v>
      </c>
      <c r="C95" s="150">
        <f t="shared" si="2"/>
        <v>5</v>
      </c>
      <c r="D95" s="120">
        <f t="shared" si="3"/>
        <v>5</v>
      </c>
      <c r="E95" s="13">
        <v>5</v>
      </c>
      <c r="F95" s="120">
        <v>5</v>
      </c>
      <c r="G95" s="120">
        <v>5</v>
      </c>
    </row>
    <row r="96" spans="1:7" ht="27" customHeight="1">
      <c r="A96" s="13" t="s">
        <v>3978</v>
      </c>
      <c r="B96" s="61" t="s">
        <v>7935</v>
      </c>
      <c r="C96" s="150">
        <f t="shared" si="2"/>
        <v>5</v>
      </c>
      <c r="D96" s="120">
        <f t="shared" si="3"/>
        <v>5</v>
      </c>
      <c r="E96" s="13">
        <v>5</v>
      </c>
      <c r="F96" s="120">
        <v>5</v>
      </c>
      <c r="G96" s="120">
        <v>5</v>
      </c>
    </row>
    <row r="97" spans="1:214" ht="27" customHeight="1">
      <c r="A97" s="13" t="s">
        <v>3978</v>
      </c>
      <c r="B97" s="61" t="s">
        <v>7955</v>
      </c>
      <c r="C97" s="150">
        <f t="shared" si="2"/>
        <v>5</v>
      </c>
      <c r="D97" s="120">
        <f t="shared" si="3"/>
        <v>5</v>
      </c>
      <c r="E97" s="13">
        <v>5</v>
      </c>
      <c r="F97" s="120">
        <v>5</v>
      </c>
      <c r="G97" s="120">
        <v>5</v>
      </c>
    </row>
    <row r="98" spans="1:214" ht="27" customHeight="1">
      <c r="A98" s="13" t="s">
        <v>3978</v>
      </c>
      <c r="B98" s="61" t="s">
        <v>7936</v>
      </c>
      <c r="C98" s="150">
        <f t="shared" ref="C98:C129" si="6">(E98*2+F98)/3</f>
        <v>5</v>
      </c>
      <c r="D98" s="120">
        <f t="shared" ref="D98:D129" si="7">(F98+G98)/2</f>
        <v>5</v>
      </c>
      <c r="E98" s="13">
        <v>5</v>
      </c>
      <c r="F98" s="120">
        <v>5</v>
      </c>
      <c r="G98" s="120">
        <v>5</v>
      </c>
    </row>
    <row r="99" spans="1:214" ht="27" customHeight="1">
      <c r="A99" s="13" t="s">
        <v>3978</v>
      </c>
      <c r="B99" s="61" t="s">
        <v>7750</v>
      </c>
      <c r="C99" s="150">
        <f t="shared" si="6"/>
        <v>5</v>
      </c>
      <c r="D99" s="120">
        <f t="shared" si="7"/>
        <v>5</v>
      </c>
      <c r="E99" s="13">
        <v>5</v>
      </c>
      <c r="F99" s="120">
        <v>5</v>
      </c>
      <c r="G99" s="120">
        <v>5</v>
      </c>
    </row>
    <row r="100" spans="1:214" ht="27" customHeight="1">
      <c r="A100" s="13" t="s">
        <v>3978</v>
      </c>
      <c r="B100" s="61" t="s">
        <v>7938</v>
      </c>
      <c r="C100" s="150">
        <f t="shared" si="6"/>
        <v>5</v>
      </c>
      <c r="D100" s="120">
        <f t="shared" si="7"/>
        <v>5</v>
      </c>
      <c r="E100" s="13">
        <v>5</v>
      </c>
      <c r="F100" s="120">
        <v>5</v>
      </c>
      <c r="G100" s="120">
        <v>5</v>
      </c>
    </row>
    <row r="101" spans="1:214" ht="27" customHeight="1">
      <c r="A101" s="13" t="s">
        <v>3978</v>
      </c>
      <c r="B101" s="61" t="s">
        <v>7957</v>
      </c>
      <c r="C101" s="150">
        <f t="shared" si="6"/>
        <v>5</v>
      </c>
      <c r="D101" s="120">
        <f t="shared" si="7"/>
        <v>5</v>
      </c>
      <c r="E101" s="13">
        <v>5</v>
      </c>
      <c r="F101" s="120">
        <v>5</v>
      </c>
      <c r="G101" s="120">
        <v>5</v>
      </c>
    </row>
    <row r="102" spans="1:214" ht="27" customHeight="1">
      <c r="A102" s="13" t="s">
        <v>3978</v>
      </c>
      <c r="B102" s="61" t="s">
        <v>7925</v>
      </c>
      <c r="C102" s="150">
        <f t="shared" si="6"/>
        <v>5</v>
      </c>
      <c r="D102" s="120">
        <f t="shared" si="7"/>
        <v>5</v>
      </c>
      <c r="E102" s="13">
        <v>5</v>
      </c>
      <c r="F102" s="120">
        <v>5</v>
      </c>
      <c r="G102" s="120">
        <v>5</v>
      </c>
    </row>
    <row r="103" spans="1:214" ht="27" customHeight="1">
      <c r="A103" s="13" t="s">
        <v>3978</v>
      </c>
      <c r="B103" s="61" t="s">
        <v>9036</v>
      </c>
      <c r="C103" s="150">
        <f t="shared" si="6"/>
        <v>5</v>
      </c>
      <c r="D103" s="120">
        <f t="shared" si="7"/>
        <v>5</v>
      </c>
      <c r="E103" s="13">
        <v>5</v>
      </c>
      <c r="F103" s="120">
        <v>5</v>
      </c>
      <c r="G103" s="120">
        <v>5</v>
      </c>
    </row>
    <row r="104" spans="1:214" ht="27" customHeight="1">
      <c r="A104" s="13" t="s">
        <v>3978</v>
      </c>
      <c r="B104" s="155" t="s">
        <v>9181</v>
      </c>
      <c r="C104" s="150">
        <f t="shared" si="6"/>
        <v>5</v>
      </c>
      <c r="D104" s="120">
        <f t="shared" si="7"/>
        <v>5</v>
      </c>
      <c r="E104" s="13">
        <v>5</v>
      </c>
      <c r="F104" s="120">
        <v>5</v>
      </c>
      <c r="G104" s="120">
        <v>5</v>
      </c>
    </row>
    <row r="105" spans="1:214" ht="27" customHeight="1">
      <c r="A105" s="13" t="s">
        <v>3978</v>
      </c>
      <c r="B105" s="61" t="s">
        <v>7718</v>
      </c>
      <c r="C105" s="150">
        <f t="shared" si="6"/>
        <v>5</v>
      </c>
      <c r="D105" s="120">
        <f t="shared" si="7"/>
        <v>5</v>
      </c>
      <c r="E105" s="13">
        <v>5</v>
      </c>
      <c r="F105" s="120">
        <v>5</v>
      </c>
      <c r="G105" s="120">
        <v>5</v>
      </c>
    </row>
    <row r="106" spans="1:214" s="214" customFormat="1" ht="26.1" customHeight="1">
      <c r="A106" s="13" t="s">
        <v>3978</v>
      </c>
      <c r="B106" s="61" t="s">
        <v>4488</v>
      </c>
      <c r="C106" s="150">
        <f t="shared" si="6"/>
        <v>5</v>
      </c>
      <c r="D106" s="120">
        <f t="shared" si="7"/>
        <v>5</v>
      </c>
      <c r="E106" s="13">
        <v>5</v>
      </c>
      <c r="F106" s="120">
        <v>5</v>
      </c>
      <c r="G106" s="120">
        <v>5</v>
      </c>
      <c r="H106" s="121"/>
      <c r="I106" s="121"/>
      <c r="J106" s="121"/>
      <c r="K106" s="121"/>
      <c r="L106" s="121"/>
      <c r="M106" s="121"/>
      <c r="N106" s="121"/>
      <c r="O106" s="122"/>
      <c r="P106" s="122"/>
      <c r="Q106" s="122"/>
      <c r="R106" s="122"/>
      <c r="S106" s="122"/>
      <c r="T106" s="122"/>
      <c r="U106" s="122"/>
      <c r="V106" s="122"/>
      <c r="W106" s="122"/>
      <c r="X106" s="122"/>
      <c r="Y106" s="122"/>
      <c r="Z106" s="122"/>
      <c r="AA106" s="122"/>
      <c r="AB106" s="122"/>
      <c r="AC106" s="122"/>
      <c r="AD106" s="122"/>
      <c r="AE106" s="122"/>
      <c r="AF106" s="122"/>
      <c r="AG106" s="122"/>
      <c r="AH106" s="122"/>
      <c r="AI106" s="122"/>
      <c r="AJ106" s="122"/>
      <c r="AK106" s="122"/>
      <c r="AL106" s="122"/>
      <c r="AM106" s="122"/>
      <c r="AN106" s="122"/>
      <c r="AO106" s="122"/>
      <c r="AP106" s="122"/>
      <c r="AQ106" s="122"/>
      <c r="AR106" s="122"/>
      <c r="AS106" s="122"/>
      <c r="AT106" s="122"/>
      <c r="AU106" s="122"/>
      <c r="AV106" s="122"/>
      <c r="AW106" s="122"/>
      <c r="AX106" s="122"/>
      <c r="AY106" s="122"/>
      <c r="AZ106" s="122"/>
      <c r="BA106" s="122"/>
      <c r="BB106" s="122"/>
      <c r="BC106" s="122"/>
      <c r="BD106" s="122"/>
      <c r="BE106" s="122"/>
      <c r="BF106" s="122"/>
      <c r="BG106" s="122"/>
      <c r="BH106" s="122"/>
      <c r="BI106" s="122"/>
      <c r="BJ106" s="122"/>
      <c r="BK106" s="122"/>
      <c r="BL106" s="122"/>
      <c r="BM106" s="122"/>
      <c r="BN106" s="122"/>
      <c r="BO106" s="122"/>
      <c r="BP106" s="122"/>
      <c r="BQ106" s="122"/>
      <c r="BR106" s="122"/>
      <c r="BS106" s="122"/>
      <c r="BT106" s="122"/>
      <c r="BU106" s="122"/>
      <c r="BV106" s="122"/>
      <c r="BW106" s="122"/>
      <c r="BX106" s="122"/>
      <c r="BY106" s="122"/>
      <c r="BZ106" s="122"/>
      <c r="CA106" s="122"/>
      <c r="CB106" s="122"/>
      <c r="CC106" s="122"/>
      <c r="CD106" s="122"/>
      <c r="CE106" s="122"/>
      <c r="CF106" s="122"/>
      <c r="CG106" s="122"/>
      <c r="CH106" s="122"/>
      <c r="CI106" s="122"/>
      <c r="CJ106" s="122"/>
      <c r="CK106" s="122"/>
      <c r="CL106" s="122"/>
      <c r="CM106" s="122"/>
      <c r="CN106" s="122"/>
      <c r="CO106" s="122"/>
      <c r="CP106" s="122"/>
      <c r="CQ106" s="122"/>
      <c r="CR106" s="122"/>
      <c r="CS106" s="122"/>
      <c r="CT106" s="122"/>
      <c r="CU106" s="122"/>
      <c r="CV106" s="122"/>
      <c r="CW106" s="122"/>
      <c r="CX106" s="122"/>
      <c r="CY106" s="122"/>
      <c r="CZ106" s="122"/>
      <c r="DA106" s="122"/>
      <c r="DB106" s="122"/>
      <c r="DC106" s="122"/>
      <c r="DD106" s="122"/>
      <c r="DE106" s="122"/>
      <c r="DF106" s="122"/>
      <c r="DG106" s="122"/>
      <c r="DH106" s="122"/>
      <c r="DI106" s="122"/>
      <c r="DJ106" s="122"/>
      <c r="DK106" s="122"/>
      <c r="DL106" s="122"/>
      <c r="DM106" s="122"/>
      <c r="DN106" s="122"/>
      <c r="DO106" s="122"/>
      <c r="DP106" s="122"/>
      <c r="DQ106" s="122"/>
      <c r="DR106" s="122"/>
      <c r="DS106" s="122"/>
      <c r="DT106" s="122"/>
      <c r="DU106" s="122"/>
      <c r="DV106" s="122"/>
      <c r="DW106" s="122"/>
      <c r="DX106" s="122"/>
      <c r="DY106" s="122"/>
      <c r="DZ106" s="122"/>
      <c r="EA106" s="122"/>
      <c r="EB106" s="122"/>
      <c r="EC106" s="122"/>
      <c r="ED106" s="122"/>
      <c r="EE106" s="122"/>
      <c r="EF106" s="122"/>
      <c r="EG106" s="122"/>
      <c r="EH106" s="122"/>
      <c r="EI106" s="122"/>
      <c r="EJ106" s="122"/>
      <c r="EK106" s="122"/>
      <c r="EL106" s="122"/>
      <c r="EM106" s="122"/>
      <c r="EN106" s="122"/>
      <c r="EO106" s="122"/>
      <c r="EP106" s="122"/>
      <c r="EQ106" s="122"/>
      <c r="ER106" s="122"/>
      <c r="ES106" s="122"/>
      <c r="ET106" s="122"/>
      <c r="EU106" s="122"/>
      <c r="EV106" s="122"/>
      <c r="EW106" s="122"/>
      <c r="EX106" s="122"/>
      <c r="EY106" s="122"/>
      <c r="EZ106" s="122"/>
      <c r="FA106" s="122"/>
      <c r="FB106" s="122"/>
      <c r="FC106" s="122"/>
      <c r="FD106" s="122"/>
      <c r="FE106" s="122"/>
      <c r="FF106" s="122"/>
      <c r="FG106" s="122"/>
      <c r="FH106" s="122"/>
      <c r="FI106" s="122"/>
      <c r="FJ106" s="122"/>
      <c r="FK106" s="122"/>
      <c r="FL106" s="122"/>
      <c r="FM106" s="122"/>
      <c r="FN106" s="122"/>
      <c r="FO106" s="122"/>
      <c r="FP106" s="122"/>
      <c r="FQ106" s="122"/>
      <c r="FR106" s="122"/>
      <c r="FS106" s="122"/>
      <c r="FT106" s="122"/>
      <c r="FU106" s="122"/>
      <c r="FV106" s="122"/>
      <c r="FW106" s="122"/>
      <c r="FX106" s="122"/>
      <c r="FY106" s="122"/>
      <c r="FZ106" s="122"/>
      <c r="GA106" s="122"/>
      <c r="GB106" s="122"/>
      <c r="GC106" s="122"/>
      <c r="GD106" s="122"/>
      <c r="GE106" s="122"/>
      <c r="GF106" s="122"/>
      <c r="GG106" s="122"/>
      <c r="GH106" s="122"/>
      <c r="GI106" s="122"/>
      <c r="GJ106" s="122"/>
      <c r="GK106" s="122"/>
      <c r="GL106" s="122"/>
      <c r="GM106" s="122"/>
      <c r="GN106" s="122"/>
      <c r="GO106" s="122"/>
      <c r="GP106" s="122"/>
      <c r="GQ106" s="122"/>
      <c r="GR106" s="122"/>
      <c r="GS106" s="122"/>
      <c r="GT106" s="122"/>
      <c r="GU106" s="122"/>
      <c r="GV106" s="122"/>
      <c r="GW106" s="122"/>
      <c r="GX106" s="122"/>
      <c r="GY106" s="122"/>
      <c r="GZ106" s="122"/>
      <c r="HA106" s="122"/>
      <c r="HB106" s="122"/>
      <c r="HC106" s="122"/>
      <c r="HD106" s="122"/>
      <c r="HE106" s="122"/>
      <c r="HF106" s="122"/>
    </row>
    <row r="107" spans="1:214" s="214" customFormat="1" ht="26.1" customHeight="1">
      <c r="A107" s="13" t="s">
        <v>3978</v>
      </c>
      <c r="B107" s="61" t="s">
        <v>8164</v>
      </c>
      <c r="C107" s="150">
        <f t="shared" si="6"/>
        <v>5</v>
      </c>
      <c r="D107" s="120">
        <f t="shared" si="7"/>
        <v>5</v>
      </c>
      <c r="E107" s="13">
        <v>5</v>
      </c>
      <c r="F107" s="120">
        <v>5</v>
      </c>
      <c r="G107" s="120">
        <v>5</v>
      </c>
      <c r="H107" s="121"/>
      <c r="I107" s="121"/>
      <c r="J107" s="121"/>
      <c r="K107" s="121"/>
      <c r="L107" s="121"/>
      <c r="M107" s="121"/>
      <c r="N107" s="121"/>
      <c r="O107" s="122"/>
      <c r="P107" s="122"/>
      <c r="Q107" s="122"/>
      <c r="R107" s="122"/>
      <c r="S107" s="122"/>
      <c r="T107" s="122"/>
      <c r="U107" s="122"/>
      <c r="V107" s="122"/>
      <c r="W107" s="122"/>
      <c r="X107" s="122"/>
      <c r="Y107" s="122"/>
      <c r="Z107" s="122"/>
      <c r="AA107" s="122"/>
      <c r="AB107" s="122"/>
      <c r="AC107" s="122"/>
      <c r="AD107" s="122"/>
      <c r="AE107" s="122"/>
      <c r="AF107" s="122"/>
      <c r="AG107" s="122"/>
      <c r="AH107" s="122"/>
      <c r="AI107" s="122"/>
      <c r="AJ107" s="122"/>
      <c r="AK107" s="122"/>
      <c r="AL107" s="122"/>
      <c r="AM107" s="122"/>
      <c r="AN107" s="122"/>
      <c r="AO107" s="122"/>
      <c r="AP107" s="122"/>
      <c r="AQ107" s="122"/>
      <c r="AR107" s="122"/>
      <c r="AS107" s="122"/>
      <c r="AT107" s="122"/>
      <c r="AU107" s="122"/>
      <c r="AV107" s="122"/>
      <c r="AW107" s="122"/>
      <c r="AX107" s="122"/>
      <c r="AY107" s="122"/>
      <c r="AZ107" s="122"/>
      <c r="BA107" s="122"/>
      <c r="BB107" s="122"/>
      <c r="BC107" s="122"/>
      <c r="BD107" s="122"/>
      <c r="BE107" s="122"/>
      <c r="BF107" s="122"/>
      <c r="BG107" s="122"/>
      <c r="BH107" s="122"/>
      <c r="BI107" s="122"/>
      <c r="BJ107" s="122"/>
      <c r="BK107" s="122"/>
      <c r="BL107" s="122"/>
      <c r="BM107" s="122"/>
      <c r="BN107" s="122"/>
      <c r="BO107" s="122"/>
      <c r="BP107" s="122"/>
      <c r="BQ107" s="122"/>
      <c r="BR107" s="122"/>
      <c r="BS107" s="122"/>
      <c r="BT107" s="122"/>
      <c r="BU107" s="122"/>
      <c r="BV107" s="122"/>
      <c r="BW107" s="122"/>
      <c r="BX107" s="122"/>
      <c r="BY107" s="122"/>
      <c r="BZ107" s="122"/>
      <c r="CA107" s="122"/>
      <c r="CB107" s="122"/>
      <c r="CC107" s="122"/>
      <c r="CD107" s="122"/>
      <c r="CE107" s="122"/>
      <c r="CF107" s="122"/>
      <c r="CG107" s="122"/>
      <c r="CH107" s="122"/>
      <c r="CI107" s="122"/>
      <c r="CJ107" s="122"/>
      <c r="CK107" s="122"/>
      <c r="CL107" s="122"/>
      <c r="CM107" s="122"/>
      <c r="CN107" s="122"/>
      <c r="CO107" s="122"/>
      <c r="CP107" s="122"/>
      <c r="CQ107" s="122"/>
      <c r="CR107" s="122"/>
      <c r="CS107" s="122"/>
      <c r="CT107" s="122"/>
      <c r="CU107" s="122"/>
      <c r="CV107" s="122"/>
      <c r="CW107" s="122"/>
      <c r="CX107" s="122"/>
      <c r="CY107" s="122"/>
      <c r="CZ107" s="122"/>
      <c r="DA107" s="122"/>
      <c r="DB107" s="122"/>
      <c r="DC107" s="122"/>
      <c r="DD107" s="122"/>
      <c r="DE107" s="122"/>
      <c r="DF107" s="122"/>
      <c r="DG107" s="122"/>
      <c r="DH107" s="122"/>
      <c r="DI107" s="122"/>
      <c r="DJ107" s="122"/>
      <c r="DK107" s="122"/>
      <c r="DL107" s="122"/>
      <c r="DM107" s="122"/>
      <c r="DN107" s="122"/>
      <c r="DO107" s="122"/>
      <c r="DP107" s="122"/>
      <c r="DQ107" s="122"/>
      <c r="DR107" s="122"/>
      <c r="DS107" s="122"/>
      <c r="DT107" s="122"/>
      <c r="DU107" s="122"/>
      <c r="DV107" s="122"/>
      <c r="DW107" s="122"/>
      <c r="DX107" s="122"/>
      <c r="DY107" s="122"/>
      <c r="DZ107" s="122"/>
      <c r="EA107" s="122"/>
      <c r="EB107" s="122"/>
      <c r="EC107" s="122"/>
      <c r="ED107" s="122"/>
      <c r="EE107" s="122"/>
      <c r="EF107" s="122"/>
      <c r="EG107" s="122"/>
      <c r="EH107" s="122"/>
      <c r="EI107" s="122"/>
      <c r="EJ107" s="122"/>
      <c r="EK107" s="122"/>
      <c r="EL107" s="122"/>
      <c r="EM107" s="122"/>
      <c r="EN107" s="122"/>
      <c r="EO107" s="122"/>
      <c r="EP107" s="122"/>
      <c r="EQ107" s="122"/>
      <c r="ER107" s="122"/>
      <c r="ES107" s="122"/>
      <c r="ET107" s="122"/>
      <c r="EU107" s="122"/>
      <c r="EV107" s="122"/>
      <c r="EW107" s="122"/>
      <c r="EX107" s="122"/>
      <c r="EY107" s="122"/>
      <c r="EZ107" s="122"/>
      <c r="FA107" s="122"/>
      <c r="FB107" s="122"/>
      <c r="FC107" s="122"/>
      <c r="FD107" s="122"/>
      <c r="FE107" s="122"/>
      <c r="FF107" s="122"/>
      <c r="FG107" s="122"/>
      <c r="FH107" s="122"/>
      <c r="FI107" s="122"/>
      <c r="FJ107" s="122"/>
      <c r="FK107" s="122"/>
      <c r="FL107" s="122"/>
      <c r="FM107" s="122"/>
      <c r="FN107" s="122"/>
      <c r="FO107" s="122"/>
      <c r="FP107" s="122"/>
      <c r="FQ107" s="122"/>
      <c r="FR107" s="122"/>
      <c r="FS107" s="122"/>
      <c r="FT107" s="122"/>
      <c r="FU107" s="122"/>
      <c r="FV107" s="122"/>
      <c r="FW107" s="122"/>
      <c r="FX107" s="122"/>
      <c r="FY107" s="122"/>
      <c r="FZ107" s="122"/>
      <c r="GA107" s="122"/>
      <c r="GB107" s="122"/>
      <c r="GC107" s="122"/>
      <c r="GD107" s="122"/>
      <c r="GE107" s="122"/>
      <c r="GF107" s="122"/>
      <c r="GG107" s="122"/>
      <c r="GH107" s="122"/>
      <c r="GI107" s="122"/>
      <c r="GJ107" s="122"/>
      <c r="GK107" s="122"/>
      <c r="GL107" s="122"/>
      <c r="GM107" s="122"/>
      <c r="GN107" s="122"/>
      <c r="GO107" s="122"/>
      <c r="GP107" s="122"/>
      <c r="GQ107" s="122"/>
      <c r="GR107" s="122"/>
      <c r="GS107" s="122"/>
      <c r="GT107" s="122"/>
      <c r="GU107" s="122"/>
      <c r="GV107" s="122"/>
      <c r="GW107" s="122"/>
      <c r="GX107" s="122"/>
      <c r="GY107" s="122"/>
      <c r="GZ107" s="122"/>
      <c r="HA107" s="122"/>
      <c r="HB107" s="122"/>
      <c r="HC107" s="122"/>
      <c r="HD107" s="122"/>
      <c r="HE107" s="122"/>
      <c r="HF107" s="122"/>
    </row>
    <row r="108" spans="1:214" s="214" customFormat="1" ht="26.1" customHeight="1">
      <c r="A108" s="13" t="s">
        <v>3978</v>
      </c>
      <c r="B108" s="61" t="s">
        <v>7922</v>
      </c>
      <c r="C108" s="150">
        <f t="shared" si="6"/>
        <v>5</v>
      </c>
      <c r="D108" s="120">
        <f t="shared" si="7"/>
        <v>5</v>
      </c>
      <c r="E108" s="13">
        <v>5</v>
      </c>
      <c r="F108" s="120">
        <v>5</v>
      </c>
      <c r="G108" s="120">
        <v>5</v>
      </c>
      <c r="H108" s="121"/>
      <c r="I108" s="121"/>
      <c r="J108" s="121"/>
      <c r="K108" s="121"/>
      <c r="L108" s="121"/>
      <c r="M108" s="121"/>
      <c r="N108" s="121"/>
      <c r="O108" s="122"/>
      <c r="P108" s="122"/>
      <c r="Q108" s="122"/>
      <c r="R108" s="122"/>
      <c r="S108" s="122"/>
      <c r="T108" s="122"/>
      <c r="U108" s="122"/>
      <c r="V108" s="122"/>
      <c r="W108" s="122"/>
      <c r="X108" s="122"/>
      <c r="Y108" s="122"/>
      <c r="Z108" s="122"/>
      <c r="AA108" s="122"/>
      <c r="AB108" s="122"/>
      <c r="AC108" s="122"/>
      <c r="AD108" s="122"/>
      <c r="AE108" s="122"/>
      <c r="AF108" s="122"/>
      <c r="AG108" s="122"/>
      <c r="AH108" s="122"/>
      <c r="AI108" s="122"/>
      <c r="AJ108" s="122"/>
      <c r="AK108" s="122"/>
      <c r="AL108" s="122"/>
      <c r="AM108" s="122"/>
      <c r="AN108" s="122"/>
      <c r="AO108" s="122"/>
      <c r="AP108" s="122"/>
      <c r="AQ108" s="122"/>
      <c r="AR108" s="122"/>
      <c r="AS108" s="122"/>
      <c r="AT108" s="122"/>
      <c r="AU108" s="122"/>
      <c r="AV108" s="122"/>
      <c r="AW108" s="122"/>
      <c r="AX108" s="122"/>
      <c r="AY108" s="122"/>
      <c r="AZ108" s="122"/>
      <c r="BA108" s="122"/>
      <c r="BB108" s="122"/>
      <c r="BC108" s="122"/>
      <c r="BD108" s="122"/>
      <c r="BE108" s="122"/>
      <c r="BF108" s="122"/>
      <c r="BG108" s="122"/>
      <c r="BH108" s="122"/>
      <c r="BI108" s="122"/>
      <c r="BJ108" s="122"/>
      <c r="BK108" s="122"/>
      <c r="BL108" s="122"/>
      <c r="BM108" s="122"/>
      <c r="BN108" s="122"/>
      <c r="BO108" s="122"/>
      <c r="BP108" s="122"/>
      <c r="BQ108" s="122"/>
      <c r="BR108" s="122"/>
      <c r="BS108" s="122"/>
      <c r="BT108" s="122"/>
      <c r="BU108" s="122"/>
      <c r="BV108" s="122"/>
      <c r="BW108" s="122"/>
      <c r="BX108" s="122"/>
      <c r="BY108" s="122"/>
      <c r="BZ108" s="122"/>
      <c r="CA108" s="122"/>
      <c r="CB108" s="122"/>
      <c r="CC108" s="122"/>
      <c r="CD108" s="122"/>
      <c r="CE108" s="122"/>
      <c r="CF108" s="122"/>
      <c r="CG108" s="122"/>
      <c r="CH108" s="122"/>
      <c r="CI108" s="122"/>
      <c r="CJ108" s="122"/>
      <c r="CK108" s="122"/>
      <c r="CL108" s="122"/>
      <c r="CM108" s="122"/>
      <c r="CN108" s="122"/>
      <c r="CO108" s="122"/>
      <c r="CP108" s="122"/>
      <c r="CQ108" s="122"/>
      <c r="CR108" s="122"/>
      <c r="CS108" s="122"/>
      <c r="CT108" s="122"/>
      <c r="CU108" s="122"/>
      <c r="CV108" s="122"/>
      <c r="CW108" s="122"/>
      <c r="CX108" s="122"/>
      <c r="CY108" s="122"/>
      <c r="CZ108" s="122"/>
      <c r="DA108" s="122"/>
      <c r="DB108" s="122"/>
      <c r="DC108" s="122"/>
      <c r="DD108" s="122"/>
      <c r="DE108" s="122"/>
      <c r="DF108" s="122"/>
      <c r="DG108" s="122"/>
      <c r="DH108" s="122"/>
      <c r="DI108" s="122"/>
      <c r="DJ108" s="122"/>
      <c r="DK108" s="122"/>
      <c r="DL108" s="122"/>
      <c r="DM108" s="122"/>
      <c r="DN108" s="122"/>
      <c r="DO108" s="122"/>
      <c r="DP108" s="122"/>
      <c r="DQ108" s="122"/>
      <c r="DR108" s="122"/>
      <c r="DS108" s="122"/>
      <c r="DT108" s="122"/>
      <c r="DU108" s="122"/>
      <c r="DV108" s="122"/>
      <c r="DW108" s="122"/>
      <c r="DX108" s="122"/>
      <c r="DY108" s="122"/>
      <c r="DZ108" s="122"/>
      <c r="EA108" s="122"/>
      <c r="EB108" s="122"/>
      <c r="EC108" s="122"/>
      <c r="ED108" s="122"/>
      <c r="EE108" s="122"/>
      <c r="EF108" s="122"/>
      <c r="EG108" s="122"/>
      <c r="EH108" s="122"/>
      <c r="EI108" s="122"/>
      <c r="EJ108" s="122"/>
      <c r="EK108" s="122"/>
      <c r="EL108" s="122"/>
      <c r="EM108" s="122"/>
      <c r="EN108" s="122"/>
      <c r="EO108" s="122"/>
      <c r="EP108" s="122"/>
      <c r="EQ108" s="122"/>
      <c r="ER108" s="122"/>
      <c r="ES108" s="122"/>
      <c r="ET108" s="122"/>
      <c r="EU108" s="122"/>
      <c r="EV108" s="122"/>
      <c r="EW108" s="122"/>
      <c r="EX108" s="122"/>
      <c r="EY108" s="122"/>
      <c r="EZ108" s="122"/>
      <c r="FA108" s="122"/>
      <c r="FB108" s="122"/>
      <c r="FC108" s="122"/>
      <c r="FD108" s="122"/>
      <c r="FE108" s="122"/>
      <c r="FF108" s="122"/>
      <c r="FG108" s="122"/>
      <c r="FH108" s="122"/>
      <c r="FI108" s="122"/>
      <c r="FJ108" s="122"/>
      <c r="FK108" s="122"/>
      <c r="FL108" s="122"/>
      <c r="FM108" s="122"/>
      <c r="FN108" s="122"/>
      <c r="FO108" s="122"/>
      <c r="FP108" s="122"/>
      <c r="FQ108" s="122"/>
      <c r="FR108" s="122"/>
      <c r="FS108" s="122"/>
      <c r="FT108" s="122"/>
      <c r="FU108" s="122"/>
      <c r="FV108" s="122"/>
      <c r="FW108" s="122"/>
      <c r="FX108" s="122"/>
      <c r="FY108" s="122"/>
      <c r="FZ108" s="122"/>
      <c r="GA108" s="122"/>
      <c r="GB108" s="122"/>
      <c r="GC108" s="122"/>
      <c r="GD108" s="122"/>
      <c r="GE108" s="122"/>
      <c r="GF108" s="122"/>
      <c r="GG108" s="122"/>
      <c r="GH108" s="122"/>
      <c r="GI108" s="122"/>
      <c r="GJ108" s="122"/>
      <c r="GK108" s="122"/>
      <c r="GL108" s="122"/>
      <c r="GM108" s="122"/>
      <c r="GN108" s="122"/>
      <c r="GO108" s="122"/>
      <c r="GP108" s="122"/>
      <c r="GQ108" s="122"/>
      <c r="GR108" s="122"/>
      <c r="GS108" s="122"/>
      <c r="GT108" s="122"/>
      <c r="GU108" s="122"/>
      <c r="GV108" s="122"/>
      <c r="GW108" s="122"/>
      <c r="GX108" s="122"/>
      <c r="GY108" s="122"/>
      <c r="GZ108" s="122"/>
      <c r="HA108" s="122"/>
      <c r="HB108" s="122"/>
      <c r="HC108" s="122"/>
      <c r="HD108" s="122"/>
      <c r="HE108" s="122"/>
      <c r="HF108" s="122"/>
    </row>
    <row r="109" spans="1:214" s="214" customFormat="1" ht="26.1" customHeight="1">
      <c r="A109" s="13" t="s">
        <v>3978</v>
      </c>
      <c r="B109" s="155" t="s">
        <v>9034</v>
      </c>
      <c r="C109" s="150">
        <f t="shared" si="6"/>
        <v>5</v>
      </c>
      <c r="D109" s="120">
        <f t="shared" si="7"/>
        <v>5</v>
      </c>
      <c r="E109" s="13">
        <v>5</v>
      </c>
      <c r="F109" s="120">
        <v>5</v>
      </c>
      <c r="G109" s="120">
        <v>5</v>
      </c>
      <c r="H109" s="121"/>
      <c r="I109" s="121"/>
      <c r="J109" s="121"/>
      <c r="K109" s="121"/>
      <c r="L109" s="121"/>
      <c r="M109" s="121"/>
      <c r="N109" s="121"/>
      <c r="O109" s="122"/>
      <c r="P109" s="122"/>
      <c r="Q109" s="122"/>
      <c r="R109" s="122"/>
      <c r="S109" s="122"/>
      <c r="T109" s="122"/>
      <c r="U109" s="122"/>
      <c r="V109" s="122"/>
      <c r="W109" s="122"/>
      <c r="X109" s="122"/>
      <c r="Y109" s="122"/>
      <c r="Z109" s="122"/>
      <c r="AA109" s="122"/>
      <c r="AB109" s="122"/>
      <c r="AC109" s="122"/>
      <c r="AD109" s="122"/>
      <c r="AE109" s="122"/>
      <c r="AF109" s="122"/>
      <c r="AG109" s="122"/>
      <c r="AH109" s="122"/>
      <c r="AI109" s="122"/>
      <c r="AJ109" s="122"/>
      <c r="AK109" s="122"/>
      <c r="AL109" s="122"/>
      <c r="AM109" s="122"/>
      <c r="AN109" s="122"/>
      <c r="AO109" s="122"/>
      <c r="AP109" s="122"/>
      <c r="AQ109" s="122"/>
      <c r="AR109" s="122"/>
      <c r="AS109" s="122"/>
      <c r="AT109" s="122"/>
      <c r="AU109" s="122"/>
      <c r="AV109" s="122"/>
      <c r="AW109" s="122"/>
      <c r="AX109" s="122"/>
      <c r="AY109" s="122"/>
      <c r="AZ109" s="122"/>
      <c r="BA109" s="122"/>
      <c r="BB109" s="122"/>
      <c r="BC109" s="122"/>
      <c r="BD109" s="122"/>
      <c r="BE109" s="122"/>
      <c r="BF109" s="122"/>
      <c r="BG109" s="122"/>
      <c r="BH109" s="122"/>
      <c r="BI109" s="122"/>
      <c r="BJ109" s="122"/>
      <c r="BK109" s="122"/>
      <c r="BL109" s="122"/>
      <c r="BM109" s="122"/>
      <c r="BN109" s="122"/>
      <c r="BO109" s="122"/>
      <c r="BP109" s="122"/>
      <c r="BQ109" s="122"/>
      <c r="BR109" s="122"/>
      <c r="BS109" s="122"/>
      <c r="BT109" s="122"/>
      <c r="BU109" s="122"/>
      <c r="BV109" s="122"/>
      <c r="BW109" s="122"/>
      <c r="BX109" s="122"/>
      <c r="BY109" s="122"/>
      <c r="BZ109" s="122"/>
      <c r="CA109" s="122"/>
      <c r="CB109" s="122"/>
      <c r="CC109" s="122"/>
      <c r="CD109" s="122"/>
      <c r="CE109" s="122"/>
      <c r="CF109" s="122"/>
      <c r="CG109" s="122"/>
      <c r="CH109" s="122"/>
      <c r="CI109" s="122"/>
      <c r="CJ109" s="122"/>
      <c r="CK109" s="122"/>
      <c r="CL109" s="122"/>
      <c r="CM109" s="122"/>
      <c r="CN109" s="122"/>
      <c r="CO109" s="122"/>
      <c r="CP109" s="122"/>
      <c r="CQ109" s="122"/>
      <c r="CR109" s="122"/>
      <c r="CS109" s="122"/>
      <c r="CT109" s="122"/>
      <c r="CU109" s="122"/>
      <c r="CV109" s="122"/>
      <c r="CW109" s="122"/>
      <c r="CX109" s="122"/>
      <c r="CY109" s="122"/>
      <c r="CZ109" s="122"/>
      <c r="DA109" s="122"/>
      <c r="DB109" s="122"/>
      <c r="DC109" s="122"/>
      <c r="DD109" s="122"/>
      <c r="DE109" s="122"/>
      <c r="DF109" s="122"/>
      <c r="DG109" s="122"/>
      <c r="DH109" s="122"/>
      <c r="DI109" s="122"/>
      <c r="DJ109" s="122"/>
      <c r="DK109" s="122"/>
      <c r="DL109" s="122"/>
      <c r="DM109" s="122"/>
      <c r="DN109" s="122"/>
      <c r="DO109" s="122"/>
      <c r="DP109" s="122"/>
      <c r="DQ109" s="122"/>
      <c r="DR109" s="122"/>
      <c r="DS109" s="122"/>
      <c r="DT109" s="122"/>
      <c r="DU109" s="122"/>
      <c r="DV109" s="122"/>
      <c r="DW109" s="122"/>
      <c r="DX109" s="122"/>
      <c r="DY109" s="122"/>
      <c r="DZ109" s="122"/>
      <c r="EA109" s="122"/>
      <c r="EB109" s="122"/>
      <c r="EC109" s="122"/>
      <c r="ED109" s="122"/>
      <c r="EE109" s="122"/>
      <c r="EF109" s="122"/>
      <c r="EG109" s="122"/>
      <c r="EH109" s="122"/>
      <c r="EI109" s="122"/>
      <c r="EJ109" s="122"/>
      <c r="EK109" s="122"/>
      <c r="EL109" s="122"/>
      <c r="EM109" s="122"/>
      <c r="EN109" s="122"/>
      <c r="EO109" s="122"/>
      <c r="EP109" s="122"/>
      <c r="EQ109" s="122"/>
      <c r="ER109" s="122"/>
      <c r="ES109" s="122"/>
      <c r="ET109" s="122"/>
      <c r="EU109" s="122"/>
      <c r="EV109" s="122"/>
      <c r="EW109" s="122"/>
      <c r="EX109" s="122"/>
      <c r="EY109" s="122"/>
      <c r="EZ109" s="122"/>
      <c r="FA109" s="122"/>
      <c r="FB109" s="122"/>
      <c r="FC109" s="122"/>
      <c r="FD109" s="122"/>
      <c r="FE109" s="122"/>
      <c r="FF109" s="122"/>
      <c r="FG109" s="122"/>
      <c r="FH109" s="122"/>
      <c r="FI109" s="122"/>
      <c r="FJ109" s="122"/>
      <c r="FK109" s="122"/>
      <c r="FL109" s="122"/>
      <c r="FM109" s="122"/>
      <c r="FN109" s="122"/>
      <c r="FO109" s="122"/>
      <c r="FP109" s="122"/>
      <c r="FQ109" s="122"/>
      <c r="FR109" s="122"/>
      <c r="FS109" s="122"/>
      <c r="FT109" s="122"/>
      <c r="FU109" s="122"/>
      <c r="FV109" s="122"/>
      <c r="FW109" s="122"/>
      <c r="FX109" s="122"/>
      <c r="FY109" s="122"/>
      <c r="FZ109" s="122"/>
      <c r="GA109" s="122"/>
      <c r="GB109" s="122"/>
      <c r="GC109" s="122"/>
      <c r="GD109" s="122"/>
      <c r="GE109" s="122"/>
      <c r="GF109" s="122"/>
      <c r="GG109" s="122"/>
      <c r="GH109" s="122"/>
      <c r="GI109" s="122"/>
      <c r="GJ109" s="122"/>
      <c r="GK109" s="122"/>
      <c r="GL109" s="122"/>
      <c r="GM109" s="122"/>
      <c r="GN109" s="122"/>
      <c r="GO109" s="122"/>
      <c r="GP109" s="122"/>
      <c r="GQ109" s="122"/>
      <c r="GR109" s="122"/>
      <c r="GS109" s="122"/>
      <c r="GT109" s="122"/>
      <c r="GU109" s="122"/>
      <c r="GV109" s="122"/>
      <c r="GW109" s="122"/>
      <c r="GX109" s="122"/>
      <c r="GY109" s="122"/>
      <c r="GZ109" s="122"/>
      <c r="HA109" s="122"/>
      <c r="HB109" s="122"/>
      <c r="HC109" s="122"/>
      <c r="HD109" s="122"/>
      <c r="HE109" s="122"/>
      <c r="HF109" s="122"/>
    </row>
    <row r="110" spans="1:214" s="214" customFormat="1" ht="26.1" customHeight="1">
      <c r="A110" s="13" t="s">
        <v>3978</v>
      </c>
      <c r="B110" s="61" t="s">
        <v>9034</v>
      </c>
      <c r="C110" s="150">
        <f t="shared" si="6"/>
        <v>5</v>
      </c>
      <c r="D110" s="120">
        <f t="shared" si="7"/>
        <v>5</v>
      </c>
      <c r="E110" s="13">
        <v>5</v>
      </c>
      <c r="F110" s="120">
        <v>5</v>
      </c>
      <c r="G110" s="120">
        <v>5</v>
      </c>
      <c r="H110" s="121"/>
      <c r="I110" s="121"/>
      <c r="J110" s="121"/>
      <c r="K110" s="121"/>
      <c r="L110" s="121"/>
      <c r="M110" s="121"/>
      <c r="N110" s="121"/>
      <c r="O110" s="122"/>
      <c r="P110" s="122"/>
      <c r="Q110" s="122"/>
      <c r="R110" s="122"/>
      <c r="S110" s="122"/>
      <c r="T110" s="122"/>
      <c r="U110" s="122"/>
      <c r="V110" s="122"/>
      <c r="W110" s="122"/>
      <c r="X110" s="122"/>
      <c r="Y110" s="122"/>
      <c r="Z110" s="122"/>
      <c r="AA110" s="122"/>
      <c r="AB110" s="122"/>
      <c r="AC110" s="122"/>
      <c r="AD110" s="122"/>
      <c r="AE110" s="122"/>
      <c r="AF110" s="122"/>
      <c r="AG110" s="122"/>
      <c r="AH110" s="122"/>
      <c r="AI110" s="122"/>
      <c r="AJ110" s="122"/>
      <c r="AK110" s="122"/>
      <c r="AL110" s="122"/>
      <c r="AM110" s="122"/>
      <c r="AN110" s="122"/>
      <c r="AO110" s="122"/>
      <c r="AP110" s="122"/>
      <c r="AQ110" s="122"/>
      <c r="AR110" s="122"/>
      <c r="AS110" s="122"/>
      <c r="AT110" s="122"/>
      <c r="AU110" s="122"/>
      <c r="AV110" s="122"/>
      <c r="AW110" s="122"/>
      <c r="AX110" s="122"/>
      <c r="AY110" s="122"/>
      <c r="AZ110" s="122"/>
      <c r="BA110" s="122"/>
      <c r="BB110" s="122"/>
      <c r="BC110" s="122"/>
      <c r="BD110" s="122"/>
      <c r="BE110" s="122"/>
      <c r="BF110" s="122"/>
      <c r="BG110" s="122"/>
      <c r="BH110" s="122"/>
      <c r="BI110" s="122"/>
      <c r="BJ110" s="122"/>
      <c r="BK110" s="122"/>
      <c r="BL110" s="122"/>
      <c r="BM110" s="122"/>
      <c r="BN110" s="122"/>
      <c r="BO110" s="122"/>
      <c r="BP110" s="122"/>
      <c r="BQ110" s="122"/>
      <c r="BR110" s="122"/>
      <c r="BS110" s="122"/>
      <c r="BT110" s="122"/>
      <c r="BU110" s="122"/>
      <c r="BV110" s="122"/>
      <c r="BW110" s="122"/>
      <c r="BX110" s="122"/>
      <c r="BY110" s="122"/>
      <c r="BZ110" s="122"/>
      <c r="CA110" s="122"/>
      <c r="CB110" s="122"/>
      <c r="CC110" s="122"/>
      <c r="CD110" s="122"/>
      <c r="CE110" s="122"/>
      <c r="CF110" s="122"/>
      <c r="CG110" s="122"/>
      <c r="CH110" s="122"/>
      <c r="CI110" s="122"/>
      <c r="CJ110" s="122"/>
      <c r="CK110" s="122"/>
      <c r="CL110" s="122"/>
      <c r="CM110" s="122"/>
      <c r="CN110" s="122"/>
      <c r="CO110" s="122"/>
      <c r="CP110" s="122"/>
      <c r="CQ110" s="122"/>
      <c r="CR110" s="122"/>
      <c r="CS110" s="122"/>
      <c r="CT110" s="122"/>
      <c r="CU110" s="122"/>
      <c r="CV110" s="122"/>
      <c r="CW110" s="122"/>
      <c r="CX110" s="122"/>
      <c r="CY110" s="122"/>
      <c r="CZ110" s="122"/>
      <c r="DA110" s="122"/>
      <c r="DB110" s="122"/>
      <c r="DC110" s="122"/>
      <c r="DD110" s="122"/>
      <c r="DE110" s="122"/>
      <c r="DF110" s="122"/>
      <c r="DG110" s="122"/>
      <c r="DH110" s="122"/>
      <c r="DI110" s="122"/>
      <c r="DJ110" s="122"/>
      <c r="DK110" s="122"/>
      <c r="DL110" s="122"/>
      <c r="DM110" s="122"/>
      <c r="DN110" s="122"/>
      <c r="DO110" s="122"/>
      <c r="DP110" s="122"/>
      <c r="DQ110" s="122"/>
      <c r="DR110" s="122"/>
      <c r="DS110" s="122"/>
      <c r="DT110" s="122"/>
      <c r="DU110" s="122"/>
      <c r="DV110" s="122"/>
      <c r="DW110" s="122"/>
      <c r="DX110" s="122"/>
      <c r="DY110" s="122"/>
      <c r="DZ110" s="122"/>
      <c r="EA110" s="122"/>
      <c r="EB110" s="122"/>
      <c r="EC110" s="122"/>
      <c r="ED110" s="122"/>
      <c r="EE110" s="122"/>
      <c r="EF110" s="122"/>
      <c r="EG110" s="122"/>
      <c r="EH110" s="122"/>
      <c r="EI110" s="122"/>
      <c r="EJ110" s="122"/>
      <c r="EK110" s="122"/>
      <c r="EL110" s="122"/>
      <c r="EM110" s="122"/>
      <c r="EN110" s="122"/>
      <c r="EO110" s="122"/>
      <c r="EP110" s="122"/>
      <c r="EQ110" s="122"/>
      <c r="ER110" s="122"/>
      <c r="ES110" s="122"/>
      <c r="ET110" s="122"/>
      <c r="EU110" s="122"/>
      <c r="EV110" s="122"/>
      <c r="EW110" s="122"/>
      <c r="EX110" s="122"/>
      <c r="EY110" s="122"/>
      <c r="EZ110" s="122"/>
      <c r="FA110" s="122"/>
      <c r="FB110" s="122"/>
      <c r="FC110" s="122"/>
      <c r="FD110" s="122"/>
      <c r="FE110" s="122"/>
      <c r="FF110" s="122"/>
      <c r="FG110" s="122"/>
      <c r="FH110" s="122"/>
      <c r="FI110" s="122"/>
      <c r="FJ110" s="122"/>
      <c r="FK110" s="122"/>
      <c r="FL110" s="122"/>
      <c r="FM110" s="122"/>
      <c r="FN110" s="122"/>
      <c r="FO110" s="122"/>
      <c r="FP110" s="122"/>
      <c r="FQ110" s="122"/>
      <c r="FR110" s="122"/>
      <c r="FS110" s="122"/>
      <c r="FT110" s="122"/>
      <c r="FU110" s="122"/>
      <c r="FV110" s="122"/>
      <c r="FW110" s="122"/>
      <c r="FX110" s="122"/>
      <c r="FY110" s="122"/>
      <c r="FZ110" s="122"/>
      <c r="GA110" s="122"/>
      <c r="GB110" s="122"/>
      <c r="GC110" s="122"/>
      <c r="GD110" s="122"/>
      <c r="GE110" s="122"/>
      <c r="GF110" s="122"/>
      <c r="GG110" s="122"/>
      <c r="GH110" s="122"/>
      <c r="GI110" s="122"/>
      <c r="GJ110" s="122"/>
      <c r="GK110" s="122"/>
      <c r="GL110" s="122"/>
      <c r="GM110" s="122"/>
      <c r="GN110" s="122"/>
      <c r="GO110" s="122"/>
      <c r="GP110" s="122"/>
      <c r="GQ110" s="122"/>
      <c r="GR110" s="122"/>
      <c r="GS110" s="122"/>
      <c r="GT110" s="122"/>
      <c r="GU110" s="122"/>
      <c r="GV110" s="122"/>
      <c r="GW110" s="122"/>
      <c r="GX110" s="122"/>
      <c r="GY110" s="122"/>
      <c r="GZ110" s="122"/>
      <c r="HA110" s="122"/>
      <c r="HB110" s="122"/>
      <c r="HC110" s="122"/>
      <c r="HD110" s="122"/>
      <c r="HE110" s="122"/>
      <c r="HF110" s="122"/>
    </row>
    <row r="111" spans="1:214" s="214" customFormat="1" ht="26.1" customHeight="1">
      <c r="A111" s="13" t="s">
        <v>3978</v>
      </c>
      <c r="B111" s="155" t="s">
        <v>4530</v>
      </c>
      <c r="C111" s="150">
        <f t="shared" si="6"/>
        <v>5</v>
      </c>
      <c r="D111" s="120">
        <f t="shared" si="7"/>
        <v>5</v>
      </c>
      <c r="E111" s="13">
        <v>5</v>
      </c>
      <c r="F111" s="120">
        <v>5</v>
      </c>
      <c r="G111" s="120">
        <v>5</v>
      </c>
      <c r="H111" s="121"/>
      <c r="I111" s="121"/>
      <c r="J111" s="121"/>
      <c r="K111" s="121"/>
      <c r="L111" s="121"/>
      <c r="M111" s="121"/>
      <c r="N111" s="121"/>
      <c r="O111" s="122"/>
      <c r="P111" s="122"/>
      <c r="Q111" s="122"/>
      <c r="R111" s="122"/>
      <c r="S111" s="122"/>
      <c r="T111" s="122"/>
      <c r="U111" s="122"/>
      <c r="V111" s="122"/>
      <c r="W111" s="122"/>
      <c r="X111" s="122"/>
      <c r="Y111" s="122"/>
      <c r="Z111" s="122"/>
      <c r="AA111" s="122"/>
      <c r="AB111" s="122"/>
      <c r="AC111" s="122"/>
      <c r="AD111" s="122"/>
      <c r="AE111" s="122"/>
      <c r="AF111" s="122"/>
      <c r="AG111" s="122"/>
      <c r="AH111" s="122"/>
      <c r="AI111" s="122"/>
      <c r="AJ111" s="122"/>
      <c r="AK111" s="122"/>
      <c r="AL111" s="122"/>
      <c r="AM111" s="122"/>
      <c r="AN111" s="122"/>
      <c r="AO111" s="122"/>
      <c r="AP111" s="122"/>
      <c r="AQ111" s="122"/>
      <c r="AR111" s="122"/>
      <c r="AS111" s="122"/>
      <c r="AT111" s="122"/>
      <c r="AU111" s="122"/>
      <c r="AV111" s="122"/>
      <c r="AW111" s="122"/>
      <c r="AX111" s="122"/>
      <c r="AY111" s="122"/>
      <c r="AZ111" s="122"/>
      <c r="BA111" s="122"/>
      <c r="BB111" s="122"/>
      <c r="BC111" s="122"/>
      <c r="BD111" s="122"/>
      <c r="BE111" s="122"/>
      <c r="BF111" s="122"/>
      <c r="BG111" s="122"/>
      <c r="BH111" s="122"/>
      <c r="BI111" s="122"/>
      <c r="BJ111" s="122"/>
      <c r="BK111" s="122"/>
      <c r="BL111" s="122"/>
      <c r="BM111" s="122"/>
      <c r="BN111" s="122"/>
      <c r="BO111" s="122"/>
      <c r="BP111" s="122"/>
      <c r="BQ111" s="122"/>
      <c r="BR111" s="122"/>
      <c r="BS111" s="122"/>
      <c r="BT111" s="122"/>
      <c r="BU111" s="122"/>
      <c r="BV111" s="122"/>
      <c r="BW111" s="122"/>
      <c r="BX111" s="122"/>
      <c r="BY111" s="122"/>
      <c r="BZ111" s="122"/>
      <c r="CA111" s="122"/>
      <c r="CB111" s="122"/>
      <c r="CC111" s="122"/>
      <c r="CD111" s="122"/>
      <c r="CE111" s="122"/>
      <c r="CF111" s="122"/>
      <c r="CG111" s="122"/>
      <c r="CH111" s="122"/>
      <c r="CI111" s="122"/>
      <c r="CJ111" s="122"/>
      <c r="CK111" s="122"/>
      <c r="CL111" s="122"/>
      <c r="CM111" s="122"/>
      <c r="CN111" s="122"/>
      <c r="CO111" s="122"/>
      <c r="CP111" s="122"/>
      <c r="CQ111" s="122"/>
      <c r="CR111" s="122"/>
      <c r="CS111" s="122"/>
      <c r="CT111" s="122"/>
      <c r="CU111" s="122"/>
      <c r="CV111" s="122"/>
      <c r="CW111" s="122"/>
      <c r="CX111" s="122"/>
      <c r="CY111" s="122"/>
      <c r="CZ111" s="122"/>
      <c r="DA111" s="122"/>
      <c r="DB111" s="122"/>
      <c r="DC111" s="122"/>
      <c r="DD111" s="122"/>
      <c r="DE111" s="122"/>
      <c r="DF111" s="122"/>
      <c r="DG111" s="122"/>
      <c r="DH111" s="122"/>
      <c r="DI111" s="122"/>
      <c r="DJ111" s="122"/>
      <c r="DK111" s="122"/>
      <c r="DL111" s="122"/>
      <c r="DM111" s="122"/>
      <c r="DN111" s="122"/>
      <c r="DO111" s="122"/>
      <c r="DP111" s="122"/>
      <c r="DQ111" s="122"/>
      <c r="DR111" s="122"/>
      <c r="DS111" s="122"/>
      <c r="DT111" s="122"/>
      <c r="DU111" s="122"/>
      <c r="DV111" s="122"/>
      <c r="DW111" s="122"/>
      <c r="DX111" s="122"/>
      <c r="DY111" s="122"/>
      <c r="DZ111" s="122"/>
      <c r="EA111" s="122"/>
      <c r="EB111" s="122"/>
      <c r="EC111" s="122"/>
      <c r="ED111" s="122"/>
      <c r="EE111" s="122"/>
      <c r="EF111" s="122"/>
      <c r="EG111" s="122"/>
      <c r="EH111" s="122"/>
      <c r="EI111" s="122"/>
      <c r="EJ111" s="122"/>
      <c r="EK111" s="122"/>
      <c r="EL111" s="122"/>
      <c r="EM111" s="122"/>
      <c r="EN111" s="122"/>
      <c r="EO111" s="122"/>
      <c r="EP111" s="122"/>
      <c r="EQ111" s="122"/>
      <c r="ER111" s="122"/>
      <c r="ES111" s="122"/>
      <c r="ET111" s="122"/>
      <c r="EU111" s="122"/>
      <c r="EV111" s="122"/>
      <c r="EW111" s="122"/>
      <c r="EX111" s="122"/>
      <c r="EY111" s="122"/>
      <c r="EZ111" s="122"/>
      <c r="FA111" s="122"/>
      <c r="FB111" s="122"/>
      <c r="FC111" s="122"/>
      <c r="FD111" s="122"/>
      <c r="FE111" s="122"/>
      <c r="FF111" s="122"/>
      <c r="FG111" s="122"/>
      <c r="FH111" s="122"/>
      <c r="FI111" s="122"/>
      <c r="FJ111" s="122"/>
      <c r="FK111" s="122"/>
      <c r="FL111" s="122"/>
      <c r="FM111" s="122"/>
      <c r="FN111" s="122"/>
      <c r="FO111" s="122"/>
      <c r="FP111" s="122"/>
      <c r="FQ111" s="122"/>
      <c r="FR111" s="122"/>
      <c r="FS111" s="122"/>
      <c r="FT111" s="122"/>
      <c r="FU111" s="122"/>
      <c r="FV111" s="122"/>
      <c r="FW111" s="122"/>
      <c r="FX111" s="122"/>
      <c r="FY111" s="122"/>
      <c r="FZ111" s="122"/>
      <c r="GA111" s="122"/>
      <c r="GB111" s="122"/>
      <c r="GC111" s="122"/>
      <c r="GD111" s="122"/>
      <c r="GE111" s="122"/>
      <c r="GF111" s="122"/>
      <c r="GG111" s="122"/>
      <c r="GH111" s="122"/>
      <c r="GI111" s="122"/>
      <c r="GJ111" s="122"/>
      <c r="GK111" s="122"/>
      <c r="GL111" s="122"/>
      <c r="GM111" s="122"/>
      <c r="GN111" s="122"/>
      <c r="GO111" s="122"/>
      <c r="GP111" s="122"/>
      <c r="GQ111" s="122"/>
      <c r="GR111" s="122"/>
      <c r="GS111" s="122"/>
      <c r="GT111" s="122"/>
      <c r="GU111" s="122"/>
      <c r="GV111" s="122"/>
      <c r="GW111" s="122"/>
      <c r="GX111" s="122"/>
      <c r="GY111" s="122"/>
      <c r="GZ111" s="122"/>
      <c r="HA111" s="122"/>
      <c r="HB111" s="122"/>
      <c r="HC111" s="122"/>
      <c r="HD111" s="122"/>
      <c r="HE111" s="122"/>
      <c r="HF111" s="122"/>
    </row>
    <row r="112" spans="1:214" s="214" customFormat="1" ht="26.1" customHeight="1">
      <c r="A112" s="13" t="s">
        <v>3978</v>
      </c>
      <c r="B112" s="61" t="s">
        <v>7741</v>
      </c>
      <c r="C112" s="150">
        <f t="shared" si="6"/>
        <v>5</v>
      </c>
      <c r="D112" s="120">
        <f t="shared" si="7"/>
        <v>5</v>
      </c>
      <c r="E112" s="13">
        <v>5</v>
      </c>
      <c r="F112" s="120">
        <v>5</v>
      </c>
      <c r="G112" s="120">
        <v>5</v>
      </c>
      <c r="H112" s="121"/>
      <c r="I112" s="121"/>
      <c r="J112" s="121"/>
      <c r="K112" s="121"/>
      <c r="L112" s="121"/>
      <c r="M112" s="121"/>
      <c r="N112" s="121"/>
      <c r="O112" s="122"/>
      <c r="P112" s="122"/>
      <c r="Q112" s="122"/>
      <c r="R112" s="122"/>
      <c r="S112" s="122"/>
      <c r="T112" s="122"/>
      <c r="U112" s="122"/>
      <c r="V112" s="122"/>
      <c r="W112" s="122"/>
      <c r="X112" s="122"/>
      <c r="Y112" s="122"/>
      <c r="Z112" s="122"/>
      <c r="AA112" s="122"/>
      <c r="AB112" s="122"/>
      <c r="AC112" s="122"/>
      <c r="AD112" s="122"/>
      <c r="AE112" s="122"/>
      <c r="AF112" s="122"/>
      <c r="AG112" s="122"/>
      <c r="AH112" s="122"/>
      <c r="AI112" s="122"/>
      <c r="AJ112" s="122"/>
      <c r="AK112" s="122"/>
      <c r="AL112" s="122"/>
      <c r="AM112" s="122"/>
      <c r="AN112" s="122"/>
      <c r="AO112" s="122"/>
      <c r="AP112" s="122"/>
      <c r="AQ112" s="122"/>
      <c r="AR112" s="122"/>
      <c r="AS112" s="122"/>
      <c r="AT112" s="122"/>
      <c r="AU112" s="122"/>
      <c r="AV112" s="122"/>
      <c r="AW112" s="122"/>
      <c r="AX112" s="122"/>
      <c r="AY112" s="122"/>
      <c r="AZ112" s="122"/>
      <c r="BA112" s="122"/>
      <c r="BB112" s="122"/>
      <c r="BC112" s="122"/>
      <c r="BD112" s="122"/>
      <c r="BE112" s="122"/>
      <c r="BF112" s="122"/>
      <c r="BG112" s="122"/>
      <c r="BH112" s="122"/>
      <c r="BI112" s="122"/>
      <c r="BJ112" s="122"/>
      <c r="BK112" s="122"/>
      <c r="BL112" s="122"/>
      <c r="BM112" s="122"/>
      <c r="BN112" s="122"/>
      <c r="BO112" s="122"/>
      <c r="BP112" s="122"/>
      <c r="BQ112" s="122"/>
      <c r="BR112" s="122"/>
      <c r="BS112" s="122"/>
      <c r="BT112" s="122"/>
      <c r="BU112" s="122"/>
      <c r="BV112" s="122"/>
      <c r="BW112" s="122"/>
      <c r="BX112" s="122"/>
      <c r="BY112" s="122"/>
      <c r="BZ112" s="122"/>
      <c r="CA112" s="122"/>
      <c r="CB112" s="122"/>
      <c r="CC112" s="122"/>
      <c r="CD112" s="122"/>
      <c r="CE112" s="122"/>
      <c r="CF112" s="122"/>
      <c r="CG112" s="122"/>
      <c r="CH112" s="122"/>
      <c r="CI112" s="122"/>
      <c r="CJ112" s="122"/>
      <c r="CK112" s="122"/>
      <c r="CL112" s="122"/>
      <c r="CM112" s="122"/>
      <c r="CN112" s="122"/>
      <c r="CO112" s="122"/>
      <c r="CP112" s="122"/>
      <c r="CQ112" s="122"/>
      <c r="CR112" s="122"/>
      <c r="CS112" s="122"/>
      <c r="CT112" s="122"/>
      <c r="CU112" s="122"/>
      <c r="CV112" s="122"/>
      <c r="CW112" s="122"/>
      <c r="CX112" s="122"/>
      <c r="CY112" s="122"/>
      <c r="CZ112" s="122"/>
      <c r="DA112" s="122"/>
      <c r="DB112" s="122"/>
      <c r="DC112" s="122"/>
      <c r="DD112" s="122"/>
      <c r="DE112" s="122"/>
      <c r="DF112" s="122"/>
      <c r="DG112" s="122"/>
      <c r="DH112" s="122"/>
      <c r="DI112" s="122"/>
      <c r="DJ112" s="122"/>
      <c r="DK112" s="122"/>
      <c r="DL112" s="122"/>
      <c r="DM112" s="122"/>
      <c r="DN112" s="122"/>
      <c r="DO112" s="122"/>
      <c r="DP112" s="122"/>
      <c r="DQ112" s="122"/>
      <c r="DR112" s="122"/>
      <c r="DS112" s="122"/>
      <c r="DT112" s="122"/>
      <c r="DU112" s="122"/>
      <c r="DV112" s="122"/>
      <c r="DW112" s="122"/>
      <c r="DX112" s="122"/>
      <c r="DY112" s="122"/>
      <c r="DZ112" s="122"/>
      <c r="EA112" s="122"/>
      <c r="EB112" s="122"/>
      <c r="EC112" s="122"/>
      <c r="ED112" s="122"/>
      <c r="EE112" s="122"/>
      <c r="EF112" s="122"/>
      <c r="EG112" s="122"/>
      <c r="EH112" s="122"/>
      <c r="EI112" s="122"/>
      <c r="EJ112" s="122"/>
      <c r="EK112" s="122"/>
      <c r="EL112" s="122"/>
      <c r="EM112" s="122"/>
      <c r="EN112" s="122"/>
      <c r="EO112" s="122"/>
      <c r="EP112" s="122"/>
      <c r="EQ112" s="122"/>
      <c r="ER112" s="122"/>
      <c r="ES112" s="122"/>
      <c r="ET112" s="122"/>
      <c r="EU112" s="122"/>
      <c r="EV112" s="122"/>
      <c r="EW112" s="122"/>
      <c r="EX112" s="122"/>
      <c r="EY112" s="122"/>
      <c r="EZ112" s="122"/>
      <c r="FA112" s="122"/>
      <c r="FB112" s="122"/>
      <c r="FC112" s="122"/>
      <c r="FD112" s="122"/>
      <c r="FE112" s="122"/>
      <c r="FF112" s="122"/>
      <c r="FG112" s="122"/>
      <c r="FH112" s="122"/>
      <c r="FI112" s="122"/>
      <c r="FJ112" s="122"/>
      <c r="FK112" s="122"/>
      <c r="FL112" s="122"/>
      <c r="FM112" s="122"/>
      <c r="FN112" s="122"/>
      <c r="FO112" s="122"/>
      <c r="FP112" s="122"/>
      <c r="FQ112" s="122"/>
      <c r="FR112" s="122"/>
      <c r="FS112" s="122"/>
      <c r="FT112" s="122"/>
      <c r="FU112" s="122"/>
      <c r="FV112" s="122"/>
      <c r="FW112" s="122"/>
      <c r="FX112" s="122"/>
      <c r="FY112" s="122"/>
      <c r="FZ112" s="122"/>
      <c r="GA112" s="122"/>
      <c r="GB112" s="122"/>
      <c r="GC112" s="122"/>
      <c r="GD112" s="122"/>
      <c r="GE112" s="122"/>
      <c r="GF112" s="122"/>
      <c r="GG112" s="122"/>
      <c r="GH112" s="122"/>
      <c r="GI112" s="122"/>
      <c r="GJ112" s="122"/>
      <c r="GK112" s="122"/>
      <c r="GL112" s="122"/>
      <c r="GM112" s="122"/>
      <c r="GN112" s="122"/>
      <c r="GO112" s="122"/>
      <c r="GP112" s="122"/>
      <c r="GQ112" s="122"/>
      <c r="GR112" s="122"/>
      <c r="GS112" s="122"/>
      <c r="GT112" s="122"/>
      <c r="GU112" s="122"/>
      <c r="GV112" s="122"/>
      <c r="GW112" s="122"/>
      <c r="GX112" s="122"/>
      <c r="GY112" s="122"/>
      <c r="GZ112" s="122"/>
      <c r="HA112" s="122"/>
      <c r="HB112" s="122"/>
      <c r="HC112" s="122"/>
      <c r="HD112" s="122"/>
      <c r="HE112" s="122"/>
      <c r="HF112" s="122"/>
    </row>
    <row r="113" spans="1:7" ht="26.1" customHeight="1">
      <c r="A113" s="13" t="s">
        <v>3978</v>
      </c>
      <c r="B113" s="155" t="s">
        <v>9207</v>
      </c>
      <c r="C113" s="150">
        <f t="shared" si="6"/>
        <v>5</v>
      </c>
      <c r="D113" s="120">
        <f t="shared" si="7"/>
        <v>5</v>
      </c>
      <c r="E113" s="13">
        <v>5</v>
      </c>
      <c r="F113" s="120">
        <v>5</v>
      </c>
      <c r="G113" s="120">
        <v>5</v>
      </c>
    </row>
    <row r="114" spans="1:7" ht="26.1" customHeight="1">
      <c r="A114" s="13" t="s">
        <v>3978</v>
      </c>
      <c r="B114" s="61" t="s">
        <v>8158</v>
      </c>
      <c r="C114" s="150">
        <f t="shared" si="6"/>
        <v>5</v>
      </c>
      <c r="D114" s="120">
        <f t="shared" si="7"/>
        <v>5</v>
      </c>
      <c r="E114" s="13">
        <v>5</v>
      </c>
      <c r="F114" s="120">
        <v>5</v>
      </c>
      <c r="G114" s="120">
        <v>5</v>
      </c>
    </row>
    <row r="115" spans="1:7" ht="26.1" customHeight="1">
      <c r="A115" s="13" t="s">
        <v>3978</v>
      </c>
      <c r="B115" s="61" t="s">
        <v>8132</v>
      </c>
      <c r="C115" s="150">
        <f t="shared" si="6"/>
        <v>5</v>
      </c>
      <c r="D115" s="120">
        <f t="shared" si="7"/>
        <v>5</v>
      </c>
      <c r="E115" s="13">
        <v>5</v>
      </c>
      <c r="F115" s="120">
        <v>5</v>
      </c>
      <c r="G115" s="120">
        <v>5</v>
      </c>
    </row>
    <row r="116" spans="1:7" ht="26.1" customHeight="1">
      <c r="A116" s="13" t="s">
        <v>3978</v>
      </c>
      <c r="B116" s="61" t="s">
        <v>9048</v>
      </c>
      <c r="C116" s="150">
        <f t="shared" si="6"/>
        <v>5</v>
      </c>
      <c r="D116" s="120">
        <f t="shared" si="7"/>
        <v>5</v>
      </c>
      <c r="E116" s="13">
        <v>5</v>
      </c>
      <c r="F116" s="120">
        <v>5</v>
      </c>
      <c r="G116" s="120">
        <v>5</v>
      </c>
    </row>
    <row r="117" spans="1:7" ht="26.1" customHeight="1">
      <c r="A117" s="13" t="s">
        <v>3978</v>
      </c>
      <c r="B117" s="155" t="s">
        <v>9192</v>
      </c>
      <c r="C117" s="150">
        <f t="shared" si="6"/>
        <v>5</v>
      </c>
      <c r="D117" s="120">
        <f t="shared" si="7"/>
        <v>5</v>
      </c>
      <c r="E117" s="13">
        <v>5</v>
      </c>
      <c r="F117" s="120">
        <v>5</v>
      </c>
      <c r="G117" s="120">
        <v>5</v>
      </c>
    </row>
    <row r="118" spans="1:7" ht="26.1" customHeight="1">
      <c r="A118" s="13" t="s">
        <v>3978</v>
      </c>
      <c r="B118" s="155" t="s">
        <v>8488</v>
      </c>
      <c r="C118" s="150">
        <f t="shared" si="6"/>
        <v>5</v>
      </c>
      <c r="D118" s="120">
        <f t="shared" si="7"/>
        <v>5</v>
      </c>
      <c r="E118" s="13">
        <v>5</v>
      </c>
      <c r="F118" s="120">
        <v>5</v>
      </c>
      <c r="G118" s="120">
        <v>5</v>
      </c>
    </row>
    <row r="119" spans="1:7" ht="26.1" customHeight="1">
      <c r="A119" s="13" t="s">
        <v>3978</v>
      </c>
      <c r="B119" s="61" t="s">
        <v>9037</v>
      </c>
      <c r="C119" s="150">
        <f t="shared" si="6"/>
        <v>5</v>
      </c>
      <c r="D119" s="120">
        <f t="shared" si="7"/>
        <v>5</v>
      </c>
      <c r="E119" s="13">
        <v>5</v>
      </c>
      <c r="F119" s="120">
        <v>5</v>
      </c>
      <c r="G119" s="120">
        <v>5</v>
      </c>
    </row>
    <row r="120" spans="1:7" ht="26.1" customHeight="1">
      <c r="A120" s="13" t="s">
        <v>3978</v>
      </c>
      <c r="B120" s="61" t="s">
        <v>7816</v>
      </c>
      <c r="C120" s="150">
        <f t="shared" si="6"/>
        <v>5</v>
      </c>
      <c r="D120" s="120">
        <f t="shared" si="7"/>
        <v>5</v>
      </c>
      <c r="E120" s="13">
        <v>5</v>
      </c>
      <c r="F120" s="120">
        <v>5</v>
      </c>
      <c r="G120" s="120">
        <v>5</v>
      </c>
    </row>
    <row r="121" spans="1:7" ht="26.1" customHeight="1">
      <c r="A121" s="13" t="s">
        <v>3978</v>
      </c>
      <c r="B121" s="61" t="s">
        <v>8727</v>
      </c>
      <c r="C121" s="150">
        <f t="shared" si="6"/>
        <v>5</v>
      </c>
      <c r="D121" s="120">
        <f t="shared" si="7"/>
        <v>5</v>
      </c>
      <c r="E121" s="13">
        <v>5</v>
      </c>
      <c r="F121" s="120">
        <v>5</v>
      </c>
      <c r="G121" s="120">
        <v>5</v>
      </c>
    </row>
    <row r="122" spans="1:7" ht="26.1" customHeight="1">
      <c r="A122" s="13" t="s">
        <v>3978</v>
      </c>
      <c r="B122" s="61" t="s">
        <v>7737</v>
      </c>
      <c r="C122" s="150">
        <f t="shared" si="6"/>
        <v>5</v>
      </c>
      <c r="D122" s="120">
        <f t="shared" si="7"/>
        <v>5</v>
      </c>
      <c r="E122" s="13">
        <v>5</v>
      </c>
      <c r="F122" s="120">
        <v>5</v>
      </c>
      <c r="G122" s="120">
        <v>5</v>
      </c>
    </row>
    <row r="123" spans="1:7" ht="26.1" customHeight="1">
      <c r="A123" s="13" t="s">
        <v>3978</v>
      </c>
      <c r="B123" s="61" t="s">
        <v>7818</v>
      </c>
      <c r="C123" s="150">
        <f t="shared" si="6"/>
        <v>5</v>
      </c>
      <c r="D123" s="120">
        <f t="shared" si="7"/>
        <v>5</v>
      </c>
      <c r="E123" s="13">
        <v>5</v>
      </c>
      <c r="F123" s="120">
        <v>5</v>
      </c>
      <c r="G123" s="120">
        <v>5</v>
      </c>
    </row>
    <row r="124" spans="1:7" ht="26.1" customHeight="1">
      <c r="A124" s="13" t="s">
        <v>3978</v>
      </c>
      <c r="B124" s="61" t="s">
        <v>7817</v>
      </c>
      <c r="C124" s="150">
        <f t="shared" si="6"/>
        <v>5</v>
      </c>
      <c r="D124" s="120">
        <f t="shared" si="7"/>
        <v>5</v>
      </c>
      <c r="E124" s="13">
        <v>5</v>
      </c>
      <c r="F124" s="120">
        <v>5</v>
      </c>
      <c r="G124" s="120">
        <v>5</v>
      </c>
    </row>
    <row r="125" spans="1:7" ht="26.1" customHeight="1">
      <c r="A125" s="13" t="s">
        <v>3978</v>
      </c>
      <c r="B125" s="61" t="s">
        <v>7815</v>
      </c>
      <c r="C125" s="150">
        <f t="shared" si="6"/>
        <v>5</v>
      </c>
      <c r="D125" s="120">
        <f t="shared" si="7"/>
        <v>5</v>
      </c>
      <c r="E125" s="13">
        <v>5</v>
      </c>
      <c r="F125" s="120">
        <v>5</v>
      </c>
      <c r="G125" s="120">
        <v>5</v>
      </c>
    </row>
    <row r="126" spans="1:7" ht="26.1" customHeight="1">
      <c r="A126" s="13" t="s">
        <v>3978</v>
      </c>
      <c r="B126" s="61" t="s">
        <v>7545</v>
      </c>
      <c r="C126" s="150">
        <f t="shared" si="6"/>
        <v>5</v>
      </c>
      <c r="D126" s="120">
        <f t="shared" si="7"/>
        <v>5</v>
      </c>
      <c r="E126" s="13">
        <v>5</v>
      </c>
      <c r="F126" s="120">
        <v>5</v>
      </c>
      <c r="G126" s="120">
        <v>5</v>
      </c>
    </row>
    <row r="127" spans="1:7" ht="26.1" customHeight="1">
      <c r="A127" s="13" t="s">
        <v>3978</v>
      </c>
      <c r="B127" s="61" t="s">
        <v>7711</v>
      </c>
      <c r="C127" s="150">
        <f t="shared" si="6"/>
        <v>5</v>
      </c>
      <c r="D127" s="120">
        <f t="shared" si="7"/>
        <v>5</v>
      </c>
      <c r="E127" s="13">
        <v>5</v>
      </c>
      <c r="F127" s="120">
        <v>5</v>
      </c>
      <c r="G127" s="120">
        <v>5</v>
      </c>
    </row>
    <row r="128" spans="1:7" ht="26.1" customHeight="1">
      <c r="A128" s="13" t="s">
        <v>3978</v>
      </c>
      <c r="B128" s="61" t="s">
        <v>8162</v>
      </c>
      <c r="C128" s="150">
        <f t="shared" si="6"/>
        <v>5</v>
      </c>
      <c r="D128" s="120">
        <f t="shared" si="7"/>
        <v>5</v>
      </c>
      <c r="E128" s="13">
        <v>5</v>
      </c>
      <c r="F128" s="120">
        <v>5</v>
      </c>
      <c r="G128" s="120">
        <v>5</v>
      </c>
    </row>
    <row r="129" spans="1:7" ht="26.1" customHeight="1">
      <c r="A129" s="13" t="s">
        <v>3978</v>
      </c>
      <c r="B129" s="61" t="s">
        <v>7749</v>
      </c>
      <c r="C129" s="150">
        <f t="shared" si="6"/>
        <v>5</v>
      </c>
      <c r="D129" s="120">
        <f t="shared" si="7"/>
        <v>5</v>
      </c>
      <c r="E129" s="13">
        <v>5</v>
      </c>
      <c r="F129" s="120">
        <v>5</v>
      </c>
      <c r="G129" s="120">
        <v>5</v>
      </c>
    </row>
    <row r="130" spans="1:7" ht="26.1" customHeight="1">
      <c r="A130" s="13" t="s">
        <v>3978</v>
      </c>
      <c r="B130" s="61" t="s">
        <v>8163</v>
      </c>
      <c r="C130" s="150">
        <f t="shared" ref="C130:C161" si="8">(E130*2+F130)/3</f>
        <v>5</v>
      </c>
      <c r="D130" s="120">
        <f t="shared" ref="D130:D161" si="9">(F130+G130)/2</f>
        <v>5</v>
      </c>
      <c r="E130" s="13">
        <v>5</v>
      </c>
      <c r="F130" s="120">
        <v>5</v>
      </c>
      <c r="G130" s="120">
        <v>5</v>
      </c>
    </row>
    <row r="131" spans="1:7" ht="26.1" customHeight="1">
      <c r="A131" s="13" t="s">
        <v>3978</v>
      </c>
      <c r="B131" s="155" t="s">
        <v>7539</v>
      </c>
      <c r="C131" s="150">
        <f t="shared" si="8"/>
        <v>5</v>
      </c>
      <c r="D131" s="120">
        <f t="shared" si="9"/>
        <v>5</v>
      </c>
      <c r="E131" s="13">
        <v>5</v>
      </c>
      <c r="F131" s="120">
        <v>5</v>
      </c>
      <c r="G131" s="120">
        <v>5</v>
      </c>
    </row>
    <row r="132" spans="1:7" ht="26.1" customHeight="1">
      <c r="A132" s="13" t="s">
        <v>3978</v>
      </c>
      <c r="B132" s="155" t="s">
        <v>8499</v>
      </c>
      <c r="C132" s="150">
        <f t="shared" si="8"/>
        <v>5</v>
      </c>
      <c r="D132" s="120">
        <f t="shared" si="9"/>
        <v>5</v>
      </c>
      <c r="E132" s="13">
        <v>5</v>
      </c>
      <c r="F132" s="120">
        <v>5</v>
      </c>
      <c r="G132" s="120">
        <v>5</v>
      </c>
    </row>
    <row r="133" spans="1:7" ht="26.1" customHeight="1">
      <c r="A133" s="13" t="s">
        <v>3978</v>
      </c>
      <c r="B133" s="61" t="s">
        <v>7746</v>
      </c>
      <c r="C133" s="150">
        <f t="shared" si="8"/>
        <v>5</v>
      </c>
      <c r="D133" s="120">
        <f t="shared" si="9"/>
        <v>5</v>
      </c>
      <c r="E133" s="13">
        <v>5</v>
      </c>
      <c r="F133" s="120">
        <v>5</v>
      </c>
      <c r="G133" s="120">
        <v>5</v>
      </c>
    </row>
    <row r="134" spans="1:7" ht="26.1" customHeight="1">
      <c r="A134" s="13" t="s">
        <v>3978</v>
      </c>
      <c r="B134" s="61" t="s">
        <v>7814</v>
      </c>
      <c r="C134" s="150">
        <f t="shared" si="8"/>
        <v>5</v>
      </c>
      <c r="D134" s="120">
        <f t="shared" si="9"/>
        <v>5</v>
      </c>
      <c r="E134" s="13">
        <v>5</v>
      </c>
      <c r="F134" s="120">
        <v>5</v>
      </c>
      <c r="G134" s="120">
        <v>5</v>
      </c>
    </row>
    <row r="135" spans="1:7" ht="26.1" customHeight="1">
      <c r="A135" s="13" t="s">
        <v>3978</v>
      </c>
      <c r="B135" s="61" t="s">
        <v>8721</v>
      </c>
      <c r="C135" s="150">
        <f t="shared" si="8"/>
        <v>5</v>
      </c>
      <c r="D135" s="120">
        <f t="shared" si="9"/>
        <v>5</v>
      </c>
      <c r="E135" s="13">
        <v>5</v>
      </c>
      <c r="F135" s="120">
        <v>5</v>
      </c>
      <c r="G135" s="120">
        <v>5</v>
      </c>
    </row>
    <row r="136" spans="1:7" ht="26.1" customHeight="1">
      <c r="A136" s="13" t="s">
        <v>3978</v>
      </c>
      <c r="B136" s="155" t="s">
        <v>9176</v>
      </c>
      <c r="C136" s="150">
        <f t="shared" si="8"/>
        <v>5</v>
      </c>
      <c r="D136" s="120">
        <f t="shared" si="9"/>
        <v>5</v>
      </c>
      <c r="E136" s="13">
        <v>5</v>
      </c>
      <c r="F136" s="120">
        <v>5</v>
      </c>
      <c r="G136" s="120">
        <v>5</v>
      </c>
    </row>
    <row r="137" spans="1:7" ht="26.1" customHeight="1">
      <c r="A137" s="13" t="s">
        <v>3978</v>
      </c>
      <c r="B137" s="61" t="s">
        <v>9052</v>
      </c>
      <c r="C137" s="150">
        <f t="shared" si="8"/>
        <v>5</v>
      </c>
      <c r="D137" s="120">
        <f t="shared" si="9"/>
        <v>5</v>
      </c>
      <c r="E137" s="13">
        <v>5</v>
      </c>
      <c r="F137" s="120">
        <v>5</v>
      </c>
      <c r="G137" s="120">
        <v>5</v>
      </c>
    </row>
    <row r="138" spans="1:7" ht="26.1" customHeight="1">
      <c r="A138" s="13" t="s">
        <v>3978</v>
      </c>
      <c r="B138" s="61" t="s">
        <v>9239</v>
      </c>
      <c r="C138" s="150">
        <f t="shared" si="8"/>
        <v>5</v>
      </c>
      <c r="D138" s="120">
        <f t="shared" si="9"/>
        <v>5</v>
      </c>
      <c r="E138" s="13">
        <v>5</v>
      </c>
      <c r="F138" s="120">
        <v>5</v>
      </c>
      <c r="G138" s="120">
        <v>5</v>
      </c>
    </row>
    <row r="139" spans="1:7" ht="26.1" customHeight="1">
      <c r="A139" s="13" t="s">
        <v>3978</v>
      </c>
      <c r="B139" s="61" t="s">
        <v>7583</v>
      </c>
      <c r="C139" s="150">
        <f t="shared" si="8"/>
        <v>5</v>
      </c>
      <c r="D139" s="120">
        <f t="shared" si="9"/>
        <v>5</v>
      </c>
      <c r="E139" s="13">
        <v>5</v>
      </c>
      <c r="F139" s="120">
        <v>5</v>
      </c>
      <c r="G139" s="120">
        <v>5</v>
      </c>
    </row>
    <row r="140" spans="1:7" ht="26.1" customHeight="1">
      <c r="A140" s="13" t="s">
        <v>3978</v>
      </c>
      <c r="B140" s="61" t="s">
        <v>7745</v>
      </c>
      <c r="C140" s="150">
        <f t="shared" si="8"/>
        <v>5</v>
      </c>
      <c r="D140" s="120">
        <f t="shared" si="9"/>
        <v>5</v>
      </c>
      <c r="E140" s="13">
        <v>5</v>
      </c>
      <c r="F140" s="120">
        <v>5</v>
      </c>
      <c r="G140" s="120">
        <v>5</v>
      </c>
    </row>
    <row r="141" spans="1:7" ht="26.1" customHeight="1">
      <c r="A141" s="13" t="s">
        <v>3978</v>
      </c>
      <c r="B141" s="61" t="s">
        <v>7980</v>
      </c>
      <c r="C141" s="150">
        <f t="shared" si="8"/>
        <v>5</v>
      </c>
      <c r="D141" s="120">
        <f t="shared" si="9"/>
        <v>5</v>
      </c>
      <c r="E141" s="13">
        <v>5</v>
      </c>
      <c r="F141" s="120">
        <v>5</v>
      </c>
      <c r="G141" s="120">
        <v>5</v>
      </c>
    </row>
    <row r="142" spans="1:7" ht="26.1" customHeight="1">
      <c r="A142" s="13" t="s">
        <v>3978</v>
      </c>
      <c r="B142" s="61" t="s">
        <v>8728</v>
      </c>
      <c r="C142" s="150">
        <f t="shared" si="8"/>
        <v>5</v>
      </c>
      <c r="D142" s="120">
        <f t="shared" si="9"/>
        <v>5</v>
      </c>
      <c r="E142" s="13">
        <v>5</v>
      </c>
      <c r="F142" s="120">
        <v>5</v>
      </c>
      <c r="G142" s="120">
        <v>5</v>
      </c>
    </row>
    <row r="143" spans="1:7" ht="26.1" customHeight="1">
      <c r="A143" s="13" t="s">
        <v>3978</v>
      </c>
      <c r="B143" s="61" t="s">
        <v>8726</v>
      </c>
      <c r="C143" s="150">
        <f t="shared" si="8"/>
        <v>5</v>
      </c>
      <c r="D143" s="120">
        <f t="shared" si="9"/>
        <v>5</v>
      </c>
      <c r="E143" s="13">
        <v>5</v>
      </c>
      <c r="F143" s="120">
        <v>5</v>
      </c>
      <c r="G143" s="120">
        <v>5</v>
      </c>
    </row>
    <row r="144" spans="1:7" ht="26.1" customHeight="1">
      <c r="A144" s="13" t="s">
        <v>3978</v>
      </c>
      <c r="B144" s="61" t="s">
        <v>8165</v>
      </c>
      <c r="C144" s="150">
        <f t="shared" si="8"/>
        <v>5</v>
      </c>
      <c r="D144" s="120">
        <f t="shared" si="9"/>
        <v>5</v>
      </c>
      <c r="E144" s="13">
        <v>5</v>
      </c>
      <c r="F144" s="120">
        <v>5</v>
      </c>
      <c r="G144" s="120">
        <v>5</v>
      </c>
    </row>
    <row r="145" spans="1:7" ht="26.1" customHeight="1">
      <c r="A145" s="13" t="s">
        <v>3978</v>
      </c>
      <c r="B145" s="61" t="s">
        <v>7979</v>
      </c>
      <c r="C145" s="150">
        <f t="shared" si="8"/>
        <v>5</v>
      </c>
      <c r="D145" s="120">
        <f t="shared" si="9"/>
        <v>5</v>
      </c>
      <c r="E145" s="13">
        <v>5</v>
      </c>
      <c r="F145" s="120">
        <v>5</v>
      </c>
      <c r="G145" s="120">
        <v>5</v>
      </c>
    </row>
    <row r="146" spans="1:7" ht="26.1" customHeight="1">
      <c r="A146" s="13" t="s">
        <v>3978</v>
      </c>
      <c r="B146" s="155" t="s">
        <v>4480</v>
      </c>
      <c r="C146" s="150">
        <f t="shared" si="8"/>
        <v>5</v>
      </c>
      <c r="D146" s="120">
        <f t="shared" si="9"/>
        <v>5</v>
      </c>
      <c r="E146" s="13">
        <v>5</v>
      </c>
      <c r="F146" s="120">
        <v>5</v>
      </c>
      <c r="G146" s="120">
        <v>5</v>
      </c>
    </row>
    <row r="147" spans="1:7" ht="26.1" customHeight="1">
      <c r="A147" s="13" t="s">
        <v>3978</v>
      </c>
      <c r="B147" s="61" t="s">
        <v>7726</v>
      </c>
      <c r="C147" s="150">
        <f t="shared" si="8"/>
        <v>5</v>
      </c>
      <c r="D147" s="120">
        <f t="shared" si="9"/>
        <v>5</v>
      </c>
      <c r="E147" s="13">
        <v>5</v>
      </c>
      <c r="F147" s="120">
        <v>5</v>
      </c>
      <c r="G147" s="120">
        <v>5</v>
      </c>
    </row>
    <row r="148" spans="1:7" ht="26.1" customHeight="1">
      <c r="A148" s="13" t="s">
        <v>3978</v>
      </c>
      <c r="B148" s="155"/>
      <c r="C148" s="150">
        <f t="shared" si="8"/>
        <v>5</v>
      </c>
      <c r="D148" s="120">
        <f t="shared" si="9"/>
        <v>5</v>
      </c>
      <c r="E148" s="13">
        <v>5</v>
      </c>
      <c r="F148" s="120">
        <v>5</v>
      </c>
      <c r="G148" s="120">
        <v>5</v>
      </c>
    </row>
    <row r="149" spans="1:7" ht="26.1" customHeight="1">
      <c r="A149" s="13" t="s">
        <v>3978</v>
      </c>
      <c r="B149" s="157" t="s">
        <v>4429</v>
      </c>
      <c r="C149" s="150">
        <f t="shared" si="8"/>
        <v>4</v>
      </c>
      <c r="D149" s="120">
        <f t="shared" si="9"/>
        <v>1</v>
      </c>
      <c r="E149" s="13">
        <v>5</v>
      </c>
      <c r="F149" s="120">
        <v>2</v>
      </c>
      <c r="G149" s="120">
        <v>0</v>
      </c>
    </row>
    <row r="150" spans="1:7" ht="26.1" customHeight="1">
      <c r="A150" s="13" t="s">
        <v>3978</v>
      </c>
      <c r="B150" s="61" t="s">
        <v>2592</v>
      </c>
      <c r="C150" s="150">
        <f t="shared" si="8"/>
        <v>4</v>
      </c>
      <c r="D150" s="120">
        <f t="shared" si="9"/>
        <v>0</v>
      </c>
      <c r="E150" s="13">
        <v>6</v>
      </c>
      <c r="F150" s="120">
        <v>0</v>
      </c>
      <c r="G150" s="120">
        <v>0</v>
      </c>
    </row>
    <row r="151" spans="1:7" ht="26.1" customHeight="1">
      <c r="A151" s="13" t="s">
        <v>3978</v>
      </c>
      <c r="B151" s="61" t="s">
        <v>1084</v>
      </c>
      <c r="C151" s="150">
        <f t="shared" si="8"/>
        <v>3.6666666666666665</v>
      </c>
      <c r="D151" s="120">
        <f t="shared" si="9"/>
        <v>2.5</v>
      </c>
      <c r="E151" s="13">
        <v>3</v>
      </c>
      <c r="F151" s="120">
        <v>5</v>
      </c>
      <c r="G151" s="120">
        <v>0</v>
      </c>
    </row>
    <row r="152" spans="1:7" ht="26.1" customHeight="1">
      <c r="A152" s="13" t="s">
        <v>3978</v>
      </c>
      <c r="B152" s="61" t="s">
        <v>3926</v>
      </c>
      <c r="C152" s="150">
        <f t="shared" si="8"/>
        <v>3.3333333333333335</v>
      </c>
      <c r="D152" s="120">
        <f t="shared" si="9"/>
        <v>2</v>
      </c>
      <c r="E152" s="13">
        <v>3</v>
      </c>
      <c r="F152" s="120">
        <v>4</v>
      </c>
      <c r="G152" s="120">
        <v>0</v>
      </c>
    </row>
    <row r="153" spans="1:7" ht="26.1" customHeight="1">
      <c r="A153" s="13" t="s">
        <v>3978</v>
      </c>
      <c r="B153" s="333" t="s">
        <v>2859</v>
      </c>
      <c r="C153" s="150">
        <f t="shared" si="8"/>
        <v>0.66666666666666663</v>
      </c>
      <c r="D153" s="120">
        <f t="shared" si="9"/>
        <v>3</v>
      </c>
      <c r="E153" s="13">
        <v>0</v>
      </c>
      <c r="F153" s="120">
        <v>2</v>
      </c>
      <c r="G153" s="120">
        <v>4</v>
      </c>
    </row>
    <row r="154" spans="1:7" ht="26.1" customHeight="1">
      <c r="A154" s="13" t="s">
        <v>9222</v>
      </c>
      <c r="B154" s="155" t="s">
        <v>9223</v>
      </c>
      <c r="C154" s="150">
        <f t="shared" si="8"/>
        <v>5</v>
      </c>
      <c r="D154" s="120">
        <f t="shared" si="9"/>
        <v>5</v>
      </c>
      <c r="E154" s="13">
        <v>5</v>
      </c>
      <c r="F154" s="120">
        <v>5</v>
      </c>
      <c r="G154" s="120">
        <v>5</v>
      </c>
    </row>
    <row r="155" spans="1:7" ht="30" customHeight="1">
      <c r="A155" s="13" t="s">
        <v>1030</v>
      </c>
      <c r="B155" s="155" t="s">
        <v>9194</v>
      </c>
      <c r="C155" s="150">
        <f t="shared" si="8"/>
        <v>5</v>
      </c>
      <c r="D155" s="120">
        <f t="shared" si="9"/>
        <v>5</v>
      </c>
      <c r="E155" s="13">
        <v>5</v>
      </c>
      <c r="F155" s="120">
        <v>5</v>
      </c>
      <c r="G155" s="120">
        <v>5</v>
      </c>
    </row>
    <row r="156" spans="1:7" ht="30" customHeight="1">
      <c r="A156" s="13" t="s">
        <v>1030</v>
      </c>
      <c r="B156" s="155" t="s">
        <v>9198</v>
      </c>
      <c r="C156" s="150">
        <f t="shared" si="8"/>
        <v>5</v>
      </c>
      <c r="D156" s="120">
        <f t="shared" si="9"/>
        <v>5</v>
      </c>
      <c r="E156" s="13">
        <v>5</v>
      </c>
      <c r="F156" s="120">
        <v>5</v>
      </c>
      <c r="G156" s="120">
        <v>5</v>
      </c>
    </row>
    <row r="157" spans="1:7" ht="26.1" customHeight="1">
      <c r="A157" s="13" t="s">
        <v>1030</v>
      </c>
      <c r="B157" s="155" t="s">
        <v>9195</v>
      </c>
      <c r="C157" s="150">
        <f t="shared" si="8"/>
        <v>5</v>
      </c>
      <c r="D157" s="120">
        <f t="shared" si="9"/>
        <v>5</v>
      </c>
      <c r="E157" s="13">
        <v>5</v>
      </c>
      <c r="F157" s="120">
        <v>5</v>
      </c>
      <c r="G157" s="120">
        <v>5</v>
      </c>
    </row>
    <row r="158" spans="1:7" ht="26.1" customHeight="1">
      <c r="A158" s="13" t="s">
        <v>1030</v>
      </c>
      <c r="B158" s="155" t="s">
        <v>9211</v>
      </c>
      <c r="C158" s="150">
        <f t="shared" si="8"/>
        <v>5</v>
      </c>
      <c r="D158" s="120">
        <f t="shared" si="9"/>
        <v>5</v>
      </c>
      <c r="E158" s="13">
        <v>5</v>
      </c>
      <c r="F158" s="120">
        <v>5</v>
      </c>
      <c r="G158" s="120">
        <v>5</v>
      </c>
    </row>
    <row r="159" spans="1:7" ht="26.1" customHeight="1">
      <c r="A159" s="13" t="s">
        <v>1030</v>
      </c>
      <c r="B159" s="155" t="s">
        <v>9193</v>
      </c>
      <c r="C159" s="150">
        <f t="shared" si="8"/>
        <v>5</v>
      </c>
      <c r="D159" s="120">
        <f t="shared" si="9"/>
        <v>5</v>
      </c>
      <c r="E159" s="13">
        <v>5</v>
      </c>
      <c r="F159" s="120">
        <v>5</v>
      </c>
      <c r="G159" s="120">
        <v>5</v>
      </c>
    </row>
    <row r="160" spans="1:7" ht="26.1" customHeight="1">
      <c r="A160" s="13" t="s">
        <v>1030</v>
      </c>
      <c r="B160" s="61" t="s">
        <v>9244</v>
      </c>
      <c r="C160" s="150">
        <f t="shared" si="8"/>
        <v>5</v>
      </c>
      <c r="D160" s="120">
        <f t="shared" si="9"/>
        <v>5</v>
      </c>
      <c r="E160" s="13">
        <v>5</v>
      </c>
      <c r="F160" s="120">
        <v>5</v>
      </c>
      <c r="G160" s="120">
        <v>5</v>
      </c>
    </row>
    <row r="161" spans="1:214" ht="26.1" customHeight="1">
      <c r="A161" s="13" t="s">
        <v>1030</v>
      </c>
      <c r="B161" s="155" t="s">
        <v>9186</v>
      </c>
      <c r="C161" s="150">
        <f t="shared" si="8"/>
        <v>5</v>
      </c>
      <c r="D161" s="120">
        <f t="shared" si="9"/>
        <v>5</v>
      </c>
      <c r="E161" s="13">
        <v>5</v>
      </c>
      <c r="F161" s="120">
        <v>5</v>
      </c>
      <c r="G161" s="120">
        <v>5</v>
      </c>
    </row>
    <row r="162" spans="1:214" ht="26.1" customHeight="1">
      <c r="A162" s="13" t="s">
        <v>1030</v>
      </c>
      <c r="B162" s="155" t="s">
        <v>9210</v>
      </c>
      <c r="C162" s="150">
        <f t="shared" ref="C162:C178" si="10">(E162*2+F162)/3</f>
        <v>5</v>
      </c>
      <c r="D162" s="120">
        <f t="shared" ref="D162:D178" si="11">(F162+G162)/2</f>
        <v>5</v>
      </c>
      <c r="E162" s="13">
        <v>5</v>
      </c>
      <c r="F162" s="120">
        <v>5</v>
      </c>
      <c r="G162" s="120">
        <v>5</v>
      </c>
    </row>
    <row r="163" spans="1:214" ht="26.1" customHeight="1">
      <c r="A163" s="13" t="s">
        <v>1030</v>
      </c>
      <c r="B163" s="155" t="s">
        <v>9199</v>
      </c>
      <c r="C163" s="150">
        <f t="shared" si="10"/>
        <v>5</v>
      </c>
      <c r="D163" s="120">
        <f t="shared" si="11"/>
        <v>5</v>
      </c>
      <c r="E163" s="13">
        <v>5</v>
      </c>
      <c r="F163" s="120">
        <v>5</v>
      </c>
      <c r="G163" s="120">
        <v>5</v>
      </c>
    </row>
    <row r="164" spans="1:214" ht="26.1" customHeight="1">
      <c r="A164" s="121" t="s">
        <v>180</v>
      </c>
      <c r="B164" s="156" t="s">
        <v>8498</v>
      </c>
      <c r="C164" s="146">
        <f t="shared" si="10"/>
        <v>0.66666666666666663</v>
      </c>
      <c r="D164" s="124">
        <f t="shared" si="11"/>
        <v>0</v>
      </c>
      <c r="E164" s="121">
        <v>1</v>
      </c>
    </row>
    <row r="165" spans="1:214" ht="26.1" customHeight="1">
      <c r="A165" s="121" t="s">
        <v>180</v>
      </c>
      <c r="B165" s="156" t="s">
        <v>8497</v>
      </c>
      <c r="C165" s="146">
        <f t="shared" si="10"/>
        <v>0.66666666666666663</v>
      </c>
      <c r="D165" s="124">
        <f t="shared" si="11"/>
        <v>0</v>
      </c>
      <c r="E165" s="121">
        <v>1</v>
      </c>
    </row>
    <row r="166" spans="1:214" ht="26.1" customHeight="1">
      <c r="A166" s="13" t="s">
        <v>9188</v>
      </c>
      <c r="B166" s="155" t="s">
        <v>8485</v>
      </c>
      <c r="C166" s="150">
        <f t="shared" si="10"/>
        <v>0.66666666666666663</v>
      </c>
      <c r="D166" s="120">
        <f t="shared" si="11"/>
        <v>0</v>
      </c>
      <c r="E166" s="13">
        <v>1</v>
      </c>
      <c r="F166" s="120"/>
      <c r="G166" s="120"/>
    </row>
    <row r="167" spans="1:214" s="282" customFormat="1" ht="26.1" customHeight="1">
      <c r="A167" s="13" t="s">
        <v>9248</v>
      </c>
      <c r="B167" s="155" t="s">
        <v>8486</v>
      </c>
      <c r="C167" s="150">
        <f t="shared" si="10"/>
        <v>0.66666666666666663</v>
      </c>
      <c r="D167" s="120">
        <f t="shared" si="11"/>
        <v>0</v>
      </c>
      <c r="E167" s="13">
        <v>1</v>
      </c>
      <c r="F167" s="120"/>
      <c r="G167" s="120"/>
      <c r="H167" s="121"/>
      <c r="I167" s="121"/>
      <c r="J167" s="121"/>
      <c r="K167" s="121"/>
      <c r="L167" s="121"/>
      <c r="M167" s="121"/>
      <c r="N167" s="121"/>
      <c r="O167" s="122"/>
      <c r="P167" s="122"/>
      <c r="Q167" s="122"/>
      <c r="R167" s="122"/>
      <c r="S167" s="122"/>
      <c r="T167" s="122"/>
      <c r="U167" s="122"/>
      <c r="V167" s="122"/>
      <c r="W167" s="122"/>
      <c r="X167" s="122"/>
      <c r="Y167" s="122"/>
      <c r="Z167" s="122"/>
      <c r="AA167" s="122"/>
      <c r="AB167" s="122"/>
      <c r="AC167" s="122"/>
      <c r="AD167" s="122"/>
      <c r="AE167" s="122"/>
      <c r="AF167" s="122"/>
      <c r="AG167" s="122"/>
      <c r="AH167" s="122"/>
      <c r="AI167" s="122"/>
      <c r="AJ167" s="122"/>
      <c r="AK167" s="122"/>
      <c r="AL167" s="122"/>
      <c r="AM167" s="122"/>
      <c r="AN167" s="122"/>
      <c r="AO167" s="122"/>
      <c r="AP167" s="122"/>
      <c r="AQ167" s="122"/>
      <c r="AR167" s="122"/>
      <c r="AS167" s="122"/>
      <c r="AT167" s="122"/>
      <c r="AU167" s="122"/>
      <c r="AV167" s="122"/>
      <c r="AW167" s="122"/>
      <c r="AX167" s="122"/>
      <c r="AY167" s="122"/>
      <c r="AZ167" s="122"/>
      <c r="BA167" s="122"/>
      <c r="BB167" s="122"/>
      <c r="BC167" s="122"/>
      <c r="BD167" s="122"/>
      <c r="BE167" s="122"/>
      <c r="BF167" s="122"/>
      <c r="BG167" s="122"/>
      <c r="BH167" s="122"/>
      <c r="BI167" s="122"/>
      <c r="BJ167" s="122"/>
      <c r="BK167" s="122"/>
      <c r="BL167" s="122"/>
      <c r="BM167" s="122"/>
      <c r="BN167" s="122"/>
      <c r="BO167" s="122"/>
      <c r="BP167" s="122"/>
      <c r="BQ167" s="122"/>
      <c r="BR167" s="122"/>
      <c r="BS167" s="122"/>
      <c r="BT167" s="122"/>
      <c r="BU167" s="122"/>
      <c r="BV167" s="122"/>
      <c r="BW167" s="122"/>
      <c r="BX167" s="122"/>
      <c r="BY167" s="122"/>
      <c r="BZ167" s="122"/>
      <c r="CA167" s="122"/>
      <c r="CB167" s="122"/>
      <c r="CC167" s="122"/>
      <c r="CD167" s="122"/>
      <c r="CE167" s="122"/>
      <c r="CF167" s="122"/>
      <c r="CG167" s="122"/>
      <c r="CH167" s="122"/>
      <c r="CI167" s="122"/>
      <c r="CJ167" s="122"/>
      <c r="CK167" s="122"/>
      <c r="CL167" s="122"/>
      <c r="CM167" s="122"/>
      <c r="CN167" s="122"/>
      <c r="CO167" s="122"/>
      <c r="CP167" s="122"/>
      <c r="CQ167" s="122"/>
      <c r="CR167" s="122"/>
      <c r="CS167" s="122"/>
      <c r="CT167" s="122"/>
      <c r="CU167" s="122"/>
      <c r="CV167" s="122"/>
      <c r="CW167" s="122"/>
      <c r="CX167" s="122"/>
      <c r="CY167" s="122"/>
      <c r="CZ167" s="122"/>
      <c r="DA167" s="122"/>
      <c r="DB167" s="122"/>
      <c r="DC167" s="122"/>
      <c r="DD167" s="122"/>
      <c r="DE167" s="122"/>
      <c r="DF167" s="122"/>
      <c r="DG167" s="122"/>
      <c r="DH167" s="122"/>
      <c r="DI167" s="122"/>
      <c r="DJ167" s="122"/>
      <c r="DK167" s="122"/>
      <c r="DL167" s="122"/>
      <c r="DM167" s="122"/>
      <c r="DN167" s="122"/>
      <c r="DO167" s="122"/>
      <c r="DP167" s="122"/>
      <c r="DQ167" s="122"/>
      <c r="DR167" s="122"/>
      <c r="DS167" s="122"/>
      <c r="DT167" s="122"/>
      <c r="DU167" s="122"/>
      <c r="DV167" s="122"/>
      <c r="DW167" s="122"/>
      <c r="DX167" s="122"/>
      <c r="DY167" s="122"/>
      <c r="DZ167" s="122"/>
      <c r="EA167" s="122"/>
      <c r="EB167" s="122"/>
      <c r="EC167" s="122"/>
      <c r="ED167" s="122"/>
      <c r="EE167" s="122"/>
      <c r="EF167" s="122"/>
      <c r="EG167" s="122"/>
      <c r="EH167" s="122"/>
      <c r="EI167" s="122"/>
      <c r="EJ167" s="122"/>
      <c r="EK167" s="122"/>
      <c r="EL167" s="122"/>
      <c r="EM167" s="122"/>
      <c r="EN167" s="122"/>
      <c r="EO167" s="122"/>
      <c r="EP167" s="122"/>
      <c r="EQ167" s="122"/>
      <c r="ER167" s="122"/>
      <c r="ES167" s="122"/>
      <c r="ET167" s="122"/>
      <c r="EU167" s="122"/>
      <c r="EV167" s="122"/>
      <c r="EW167" s="122"/>
      <c r="EX167" s="122"/>
      <c r="EY167" s="122"/>
      <c r="EZ167" s="122"/>
      <c r="FA167" s="122"/>
      <c r="FB167" s="122"/>
      <c r="FC167" s="122"/>
      <c r="FD167" s="122"/>
      <c r="FE167" s="122"/>
      <c r="FF167" s="122"/>
      <c r="FG167" s="122"/>
      <c r="FH167" s="122"/>
      <c r="FI167" s="122"/>
      <c r="FJ167" s="122"/>
      <c r="FK167" s="122"/>
      <c r="FL167" s="122"/>
      <c r="FM167" s="122"/>
      <c r="FN167" s="122"/>
      <c r="FO167" s="122"/>
      <c r="FP167" s="122"/>
      <c r="FQ167" s="122"/>
      <c r="FR167" s="122"/>
      <c r="FS167" s="122"/>
      <c r="FT167" s="122"/>
      <c r="FU167" s="122"/>
      <c r="FV167" s="122"/>
      <c r="FW167" s="122"/>
      <c r="FX167" s="122"/>
      <c r="FY167" s="122"/>
      <c r="FZ167" s="122"/>
      <c r="GA167" s="122"/>
      <c r="GB167" s="122"/>
      <c r="GC167" s="122"/>
      <c r="GD167" s="122"/>
      <c r="GE167" s="122"/>
      <c r="GF167" s="122"/>
      <c r="GG167" s="122"/>
      <c r="GH167" s="122"/>
      <c r="GI167" s="122"/>
      <c r="GJ167" s="122"/>
      <c r="GK167" s="122"/>
      <c r="GL167" s="122"/>
      <c r="GM167" s="122"/>
      <c r="GN167" s="122"/>
      <c r="GO167" s="122"/>
      <c r="GP167" s="122"/>
      <c r="GQ167" s="122"/>
      <c r="GR167" s="122"/>
      <c r="GS167" s="122"/>
      <c r="GT167" s="122"/>
      <c r="GU167" s="122"/>
      <c r="GV167" s="122"/>
      <c r="GW167" s="122"/>
      <c r="GX167" s="122"/>
      <c r="GY167" s="122"/>
      <c r="GZ167" s="122"/>
      <c r="HA167" s="122"/>
      <c r="HB167" s="122"/>
      <c r="HC167" s="122"/>
      <c r="HD167" s="122"/>
      <c r="HE167" s="122"/>
      <c r="HF167" s="122"/>
    </row>
    <row r="168" spans="1:214" ht="26.1" customHeight="1">
      <c r="A168" s="121" t="s">
        <v>180</v>
      </c>
      <c r="B168" s="156" t="s">
        <v>8167</v>
      </c>
      <c r="C168" s="146">
        <f t="shared" si="10"/>
        <v>0</v>
      </c>
      <c r="D168" s="124">
        <f t="shared" si="11"/>
        <v>0</v>
      </c>
      <c r="E168" s="121">
        <v>0</v>
      </c>
      <c r="F168" s="124">
        <v>0</v>
      </c>
      <c r="G168" s="124">
        <v>0</v>
      </c>
    </row>
    <row r="169" spans="1:214" ht="26.1" customHeight="1">
      <c r="A169" s="121" t="s">
        <v>180</v>
      </c>
      <c r="B169" s="119" t="s">
        <v>8147</v>
      </c>
      <c r="C169" s="146">
        <f t="shared" si="10"/>
        <v>0</v>
      </c>
      <c r="D169" s="124">
        <f t="shared" si="11"/>
        <v>0</v>
      </c>
      <c r="E169" s="121">
        <v>0</v>
      </c>
      <c r="F169" s="124">
        <v>0</v>
      </c>
      <c r="G169" s="124">
        <v>0</v>
      </c>
    </row>
    <row r="170" spans="1:214" ht="26.1" customHeight="1">
      <c r="A170" s="13" t="s">
        <v>2563</v>
      </c>
      <c r="B170" s="61" t="s">
        <v>8152</v>
      </c>
      <c r="C170" s="150">
        <f t="shared" si="10"/>
        <v>0</v>
      </c>
      <c r="D170" s="120">
        <f t="shared" si="11"/>
        <v>0</v>
      </c>
      <c r="E170" s="13">
        <v>0</v>
      </c>
      <c r="F170" s="120">
        <v>0</v>
      </c>
      <c r="G170" s="120">
        <v>0</v>
      </c>
    </row>
    <row r="171" spans="1:214" ht="26.1" customHeight="1">
      <c r="A171" s="121" t="s">
        <v>180</v>
      </c>
      <c r="B171" s="156" t="s">
        <v>8143</v>
      </c>
      <c r="C171" s="146">
        <f t="shared" si="10"/>
        <v>0</v>
      </c>
      <c r="D171" s="124">
        <f t="shared" si="11"/>
        <v>0</v>
      </c>
      <c r="E171" s="121">
        <v>0</v>
      </c>
      <c r="F171" s="124">
        <v>0</v>
      </c>
      <c r="G171" s="124">
        <v>0</v>
      </c>
    </row>
    <row r="172" spans="1:214" ht="26.1" customHeight="1">
      <c r="A172" s="121" t="s">
        <v>180</v>
      </c>
      <c r="B172" s="156" t="s">
        <v>8149</v>
      </c>
      <c r="C172" s="146">
        <f t="shared" si="10"/>
        <v>0</v>
      </c>
      <c r="D172" s="124">
        <f t="shared" si="11"/>
        <v>0</v>
      </c>
      <c r="E172" s="121">
        <v>0</v>
      </c>
      <c r="F172" s="124">
        <v>0</v>
      </c>
      <c r="G172" s="124">
        <v>0</v>
      </c>
    </row>
    <row r="173" spans="1:214" ht="26.1" customHeight="1">
      <c r="A173" s="121" t="s">
        <v>180</v>
      </c>
      <c r="B173" s="156" t="s">
        <v>8138</v>
      </c>
      <c r="C173" s="146">
        <f t="shared" si="10"/>
        <v>0</v>
      </c>
      <c r="D173" s="124">
        <f t="shared" si="11"/>
        <v>0</v>
      </c>
      <c r="E173" s="121">
        <v>0</v>
      </c>
      <c r="F173" s="124">
        <v>0</v>
      </c>
      <c r="G173" s="124">
        <v>0</v>
      </c>
    </row>
    <row r="174" spans="1:214" ht="26.1" customHeight="1">
      <c r="A174" s="13" t="s">
        <v>180</v>
      </c>
      <c r="B174" s="61" t="s">
        <v>9301</v>
      </c>
      <c r="C174" s="150">
        <f t="shared" si="10"/>
        <v>0</v>
      </c>
      <c r="D174" s="120">
        <f t="shared" si="11"/>
        <v>0</v>
      </c>
      <c r="E174" s="13">
        <v>0</v>
      </c>
      <c r="F174" s="120">
        <v>0</v>
      </c>
      <c r="G174" s="120">
        <v>0</v>
      </c>
    </row>
    <row r="175" spans="1:214" ht="26.1" customHeight="1">
      <c r="A175" s="121" t="s">
        <v>180</v>
      </c>
      <c r="B175" s="119" t="s">
        <v>8126</v>
      </c>
      <c r="C175" s="146">
        <f t="shared" si="10"/>
        <v>0</v>
      </c>
      <c r="D175" s="124">
        <f t="shared" si="11"/>
        <v>0</v>
      </c>
      <c r="E175" s="121">
        <v>0</v>
      </c>
      <c r="F175" s="124">
        <v>0</v>
      </c>
      <c r="G175" s="124">
        <v>0</v>
      </c>
    </row>
    <row r="176" spans="1:214" ht="26.1" customHeight="1">
      <c r="A176" s="13" t="s">
        <v>180</v>
      </c>
      <c r="B176" s="338" t="s">
        <v>8719</v>
      </c>
      <c r="C176" s="150">
        <f t="shared" si="10"/>
        <v>0</v>
      </c>
      <c r="D176" s="120">
        <f t="shared" si="11"/>
        <v>0</v>
      </c>
      <c r="E176" s="13"/>
      <c r="F176" s="120"/>
      <c r="G176" s="120"/>
    </row>
    <row r="177" spans="1:7" ht="26.1" customHeight="1">
      <c r="A177" s="121" t="s">
        <v>180</v>
      </c>
      <c r="B177" s="156" t="s">
        <v>8129</v>
      </c>
      <c r="C177" s="146">
        <f t="shared" si="10"/>
        <v>0</v>
      </c>
      <c r="D177" s="124">
        <f t="shared" si="11"/>
        <v>0</v>
      </c>
      <c r="E177" s="121">
        <v>0</v>
      </c>
      <c r="F177" s="124">
        <v>0</v>
      </c>
      <c r="G177" s="124">
        <v>0</v>
      </c>
    </row>
    <row r="178" spans="1:7" ht="26.1" customHeight="1">
      <c r="A178" s="121" t="s">
        <v>180</v>
      </c>
      <c r="B178" s="156" t="s">
        <v>8137</v>
      </c>
      <c r="C178" s="146">
        <f t="shared" si="10"/>
        <v>0</v>
      </c>
      <c r="D178" s="124">
        <f t="shared" si="11"/>
        <v>0</v>
      </c>
      <c r="E178" s="121">
        <v>0</v>
      </c>
      <c r="F178" s="124">
        <v>0</v>
      </c>
      <c r="G178" s="124">
        <v>0</v>
      </c>
    </row>
    <row r="179" spans="1:7" ht="26.1" customHeight="1">
      <c r="A179" s="121" t="s">
        <v>180</v>
      </c>
      <c r="B179" s="119" t="s">
        <v>9027</v>
      </c>
    </row>
    <row r="180" spans="1:7" ht="26.1" customHeight="1">
      <c r="A180" s="121" t="s">
        <v>180</v>
      </c>
      <c r="B180" s="119" t="s">
        <v>9031</v>
      </c>
    </row>
    <row r="181" spans="1:7" ht="26.1" customHeight="1">
      <c r="A181" s="121" t="s">
        <v>1300</v>
      </c>
      <c r="B181" s="119" t="s">
        <v>9247</v>
      </c>
      <c r="C181" s="146">
        <f t="shared" ref="C181:C189" si="12">(E181*2+F181)/3</f>
        <v>5</v>
      </c>
      <c r="D181" s="124">
        <f t="shared" ref="D181:D189" si="13">(F181+G181)/2</f>
        <v>5</v>
      </c>
      <c r="E181" s="121">
        <v>5</v>
      </c>
      <c r="F181" s="124">
        <v>5</v>
      </c>
      <c r="G181" s="124">
        <v>5</v>
      </c>
    </row>
    <row r="182" spans="1:7" ht="26.1" customHeight="1">
      <c r="A182" s="13" t="s">
        <v>1300</v>
      </c>
      <c r="B182" s="155" t="s">
        <v>9171</v>
      </c>
      <c r="C182" s="150">
        <f t="shared" si="12"/>
        <v>5</v>
      </c>
      <c r="D182" s="120">
        <f t="shared" si="13"/>
        <v>5</v>
      </c>
      <c r="E182" s="13">
        <v>5</v>
      </c>
      <c r="F182" s="120">
        <v>5</v>
      </c>
      <c r="G182" s="120">
        <v>5</v>
      </c>
    </row>
    <row r="183" spans="1:7" ht="26.1" customHeight="1">
      <c r="A183" s="13" t="s">
        <v>1300</v>
      </c>
      <c r="B183" s="61" t="s">
        <v>9245</v>
      </c>
      <c r="C183" s="150">
        <f t="shared" si="12"/>
        <v>5</v>
      </c>
      <c r="D183" s="120">
        <f t="shared" si="13"/>
        <v>5</v>
      </c>
      <c r="E183" s="13">
        <v>5</v>
      </c>
      <c r="F183" s="120">
        <v>5</v>
      </c>
      <c r="G183" s="120">
        <v>5</v>
      </c>
    </row>
    <row r="184" spans="1:7" ht="26.1" customHeight="1">
      <c r="A184" s="13" t="s">
        <v>1300</v>
      </c>
      <c r="B184" s="157" t="s">
        <v>4483</v>
      </c>
      <c r="C184" s="150">
        <f t="shared" si="12"/>
        <v>5</v>
      </c>
      <c r="D184" s="120">
        <f t="shared" si="13"/>
        <v>5</v>
      </c>
      <c r="E184" s="13">
        <v>5</v>
      </c>
      <c r="F184" s="120">
        <v>5</v>
      </c>
      <c r="G184" s="120">
        <v>5</v>
      </c>
    </row>
    <row r="185" spans="1:7" ht="26.1" customHeight="1">
      <c r="A185" s="13" t="s">
        <v>1300</v>
      </c>
      <c r="B185" s="157" t="s">
        <v>7716</v>
      </c>
      <c r="C185" s="150">
        <f t="shared" si="12"/>
        <v>5</v>
      </c>
      <c r="D185" s="120">
        <f t="shared" si="13"/>
        <v>5</v>
      </c>
      <c r="E185" s="13">
        <v>5</v>
      </c>
      <c r="F185" s="120">
        <v>5</v>
      </c>
      <c r="G185" s="120">
        <v>5</v>
      </c>
    </row>
    <row r="186" spans="1:7" ht="26.1" customHeight="1">
      <c r="A186" s="13" t="s">
        <v>1300</v>
      </c>
      <c r="B186" s="333" t="s">
        <v>3456</v>
      </c>
      <c r="C186" s="150">
        <f t="shared" si="12"/>
        <v>1.3333333333333333</v>
      </c>
      <c r="D186" s="120">
        <f t="shared" si="13"/>
        <v>5.25</v>
      </c>
      <c r="E186" s="13">
        <v>0</v>
      </c>
      <c r="F186" s="120">
        <v>4</v>
      </c>
      <c r="G186" s="120">
        <v>6.5</v>
      </c>
    </row>
    <row r="187" spans="1:7" ht="26.1" customHeight="1">
      <c r="A187" s="13" t="s">
        <v>1300</v>
      </c>
      <c r="B187" s="333" t="s">
        <v>9249</v>
      </c>
      <c r="C187" s="150">
        <f t="shared" si="12"/>
        <v>0.70000000000000007</v>
      </c>
      <c r="D187" s="120">
        <f t="shared" si="13"/>
        <v>2.0499999999999998</v>
      </c>
      <c r="E187" s="13">
        <v>1</v>
      </c>
      <c r="F187" s="120">
        <v>0.1</v>
      </c>
      <c r="G187" s="120">
        <v>4</v>
      </c>
    </row>
    <row r="188" spans="1:7" ht="26.1" customHeight="1">
      <c r="A188" s="13" t="s">
        <v>1300</v>
      </c>
      <c r="B188" s="155" t="s">
        <v>8489</v>
      </c>
      <c r="C188" s="150">
        <f t="shared" si="12"/>
        <v>0</v>
      </c>
      <c r="D188" s="120">
        <f t="shared" si="13"/>
        <v>0</v>
      </c>
      <c r="E188" s="13"/>
      <c r="F188" s="120"/>
      <c r="G188" s="120"/>
    </row>
    <row r="189" spans="1:7" ht="26.1" customHeight="1">
      <c r="A189" s="13" t="s">
        <v>1300</v>
      </c>
      <c r="B189" s="157" t="s">
        <v>8176</v>
      </c>
      <c r="C189" s="150">
        <f t="shared" si="12"/>
        <v>0</v>
      </c>
      <c r="D189" s="120">
        <f t="shared" si="13"/>
        <v>0</v>
      </c>
      <c r="E189" s="13">
        <v>0</v>
      </c>
      <c r="F189" s="120">
        <v>0</v>
      </c>
      <c r="G189" s="120">
        <v>0</v>
      </c>
    </row>
    <row r="190" spans="1:7" ht="26.1" customHeight="1">
      <c r="A190" s="13" t="s">
        <v>1300</v>
      </c>
      <c r="B190" s="155" t="s">
        <v>8490</v>
      </c>
      <c r="C190" s="150"/>
      <c r="D190" s="120"/>
      <c r="E190" s="13"/>
      <c r="F190" s="120"/>
      <c r="G190" s="120"/>
    </row>
    <row r="191" spans="1:7" ht="26.1" customHeight="1">
      <c r="A191" s="13" t="s">
        <v>1300</v>
      </c>
      <c r="B191" s="61" t="s">
        <v>9050</v>
      </c>
      <c r="C191" s="150"/>
      <c r="D191" s="120"/>
      <c r="E191" s="13"/>
      <c r="F191" s="120"/>
      <c r="G191" s="120"/>
    </row>
    <row r="192" spans="1:7" ht="26.1" customHeight="1">
      <c r="A192" s="13" t="s">
        <v>1934</v>
      </c>
      <c r="B192" s="157" t="s">
        <v>3485</v>
      </c>
      <c r="C192" s="150">
        <f t="shared" ref="C192:C234" si="14">(E192*2+F192)/3</f>
        <v>6</v>
      </c>
      <c r="D192" s="120">
        <f t="shared" ref="D192:D234" si="15">(F192+G192)/2</f>
        <v>4</v>
      </c>
      <c r="E192" s="13">
        <v>6</v>
      </c>
      <c r="F192" s="120">
        <v>6</v>
      </c>
      <c r="G192" s="120">
        <v>2</v>
      </c>
    </row>
    <row r="193" spans="1:7" ht="26.1" customHeight="1">
      <c r="A193" s="13" t="s">
        <v>1934</v>
      </c>
      <c r="B193" s="155" t="s">
        <v>9035</v>
      </c>
      <c r="C193" s="150">
        <f t="shared" si="14"/>
        <v>5</v>
      </c>
      <c r="D193" s="120">
        <f t="shared" si="15"/>
        <v>5</v>
      </c>
      <c r="E193" s="13">
        <v>5</v>
      </c>
      <c r="F193" s="120">
        <v>5</v>
      </c>
      <c r="G193" s="120">
        <v>5</v>
      </c>
    </row>
    <row r="194" spans="1:7" ht="26.1" customHeight="1">
      <c r="A194" s="13" t="s">
        <v>1934</v>
      </c>
      <c r="B194" s="157" t="s">
        <v>7758</v>
      </c>
      <c r="C194" s="150">
        <f t="shared" si="14"/>
        <v>5</v>
      </c>
      <c r="D194" s="120">
        <f t="shared" si="15"/>
        <v>5</v>
      </c>
      <c r="E194" s="13">
        <v>5</v>
      </c>
      <c r="F194" s="120">
        <v>5</v>
      </c>
      <c r="G194" s="120">
        <v>5</v>
      </c>
    </row>
    <row r="195" spans="1:7" ht="26.1" customHeight="1">
      <c r="A195" s="13" t="s">
        <v>1934</v>
      </c>
      <c r="B195" s="155" t="s">
        <v>9179</v>
      </c>
      <c r="C195" s="150">
        <f t="shared" si="14"/>
        <v>5</v>
      </c>
      <c r="D195" s="120">
        <f t="shared" si="15"/>
        <v>5</v>
      </c>
      <c r="E195" s="13">
        <v>5</v>
      </c>
      <c r="F195" s="120">
        <v>5</v>
      </c>
      <c r="G195" s="120">
        <v>5</v>
      </c>
    </row>
    <row r="196" spans="1:7" ht="26.1" customHeight="1">
      <c r="A196" s="13" t="s">
        <v>1934</v>
      </c>
      <c r="B196" s="157" t="s">
        <v>7739</v>
      </c>
      <c r="C196" s="150">
        <f t="shared" si="14"/>
        <v>5</v>
      </c>
      <c r="D196" s="120">
        <f t="shared" si="15"/>
        <v>5</v>
      </c>
      <c r="E196" s="13">
        <v>5</v>
      </c>
      <c r="F196" s="120">
        <v>5</v>
      </c>
      <c r="G196" s="120">
        <v>5</v>
      </c>
    </row>
    <row r="197" spans="1:7" ht="26.1" customHeight="1">
      <c r="A197" s="13" t="s">
        <v>1934</v>
      </c>
      <c r="B197" s="157" t="s">
        <v>1726</v>
      </c>
      <c r="C197" s="150">
        <f t="shared" si="14"/>
        <v>2.8333333333333335</v>
      </c>
      <c r="D197" s="120">
        <f t="shared" si="15"/>
        <v>4.25</v>
      </c>
      <c r="E197" s="13">
        <v>2</v>
      </c>
      <c r="F197" s="120">
        <v>4.5</v>
      </c>
      <c r="G197" s="120">
        <v>4</v>
      </c>
    </row>
    <row r="198" spans="1:7" ht="35.450000000000003" customHeight="1">
      <c r="A198" s="13" t="s">
        <v>1934</v>
      </c>
      <c r="B198" s="111" t="s">
        <v>2736</v>
      </c>
      <c r="C198" s="150">
        <f t="shared" si="14"/>
        <v>2.1999999999999997</v>
      </c>
      <c r="D198" s="120">
        <f t="shared" si="15"/>
        <v>3.3</v>
      </c>
      <c r="E198" s="13">
        <v>2</v>
      </c>
      <c r="F198" s="120">
        <v>2.6</v>
      </c>
      <c r="G198" s="120">
        <v>4</v>
      </c>
    </row>
    <row r="199" spans="1:7" ht="26.1" customHeight="1">
      <c r="A199" s="13" t="s">
        <v>1934</v>
      </c>
      <c r="B199" s="61" t="s">
        <v>1194</v>
      </c>
      <c r="C199" s="150">
        <f t="shared" si="14"/>
        <v>2.1999999999999997</v>
      </c>
      <c r="D199" s="120">
        <f t="shared" si="15"/>
        <v>3.3</v>
      </c>
      <c r="E199" s="13">
        <v>2</v>
      </c>
      <c r="F199" s="120">
        <v>2.6</v>
      </c>
      <c r="G199" s="120">
        <v>4</v>
      </c>
    </row>
    <row r="200" spans="1:7" ht="26.1" customHeight="1">
      <c r="A200" s="13" t="s">
        <v>1934</v>
      </c>
      <c r="B200" s="155" t="s">
        <v>2735</v>
      </c>
      <c r="C200" s="150">
        <f t="shared" si="14"/>
        <v>1.4666666666666668</v>
      </c>
      <c r="D200" s="120">
        <f t="shared" si="15"/>
        <v>2.2000000000000002</v>
      </c>
      <c r="E200" s="13">
        <v>2</v>
      </c>
      <c r="F200" s="120">
        <v>0.4</v>
      </c>
      <c r="G200" s="120">
        <v>4</v>
      </c>
    </row>
    <row r="201" spans="1:7" ht="26.1" customHeight="1">
      <c r="A201" s="13" t="s">
        <v>1934</v>
      </c>
      <c r="B201" s="61" t="s">
        <v>1612</v>
      </c>
      <c r="C201" s="150">
        <f t="shared" si="14"/>
        <v>0.53333333333333333</v>
      </c>
      <c r="D201" s="120">
        <f t="shared" si="15"/>
        <v>2.8</v>
      </c>
      <c r="E201" s="13">
        <v>0</v>
      </c>
      <c r="F201" s="120">
        <v>1.6</v>
      </c>
      <c r="G201" s="120">
        <v>4</v>
      </c>
    </row>
    <row r="202" spans="1:7" ht="26.1" customHeight="1">
      <c r="A202" s="13" t="s">
        <v>1934</v>
      </c>
      <c r="B202" s="61" t="s">
        <v>7924</v>
      </c>
      <c r="C202" s="150">
        <f t="shared" si="14"/>
        <v>0</v>
      </c>
      <c r="D202" s="120">
        <f t="shared" si="15"/>
        <v>0</v>
      </c>
      <c r="E202" s="13">
        <v>0</v>
      </c>
      <c r="F202" s="120">
        <v>0</v>
      </c>
      <c r="G202" s="120">
        <v>0</v>
      </c>
    </row>
    <row r="203" spans="1:7" ht="26.1" customHeight="1">
      <c r="A203" s="13" t="s">
        <v>1934</v>
      </c>
      <c r="B203" s="155" t="s">
        <v>9068</v>
      </c>
      <c r="C203" s="150">
        <f t="shared" si="14"/>
        <v>0</v>
      </c>
      <c r="D203" s="120">
        <f t="shared" si="15"/>
        <v>0</v>
      </c>
      <c r="E203" s="13">
        <v>0</v>
      </c>
      <c r="F203" s="120">
        <v>0</v>
      </c>
      <c r="G203" s="120">
        <v>0</v>
      </c>
    </row>
    <row r="204" spans="1:7" ht="26.1" customHeight="1">
      <c r="A204" s="13" t="s">
        <v>1934</v>
      </c>
      <c r="B204" s="61" t="s">
        <v>8774</v>
      </c>
      <c r="C204" s="150">
        <f t="shared" si="14"/>
        <v>0</v>
      </c>
      <c r="D204" s="120">
        <f t="shared" si="15"/>
        <v>0</v>
      </c>
      <c r="E204" s="13"/>
      <c r="F204" s="120"/>
      <c r="G204" s="120"/>
    </row>
    <row r="205" spans="1:7" ht="26.1" customHeight="1">
      <c r="A205" s="13" t="s">
        <v>2321</v>
      </c>
      <c r="B205" s="155" t="s">
        <v>9204</v>
      </c>
      <c r="C205" s="150">
        <f t="shared" si="14"/>
        <v>5</v>
      </c>
      <c r="D205" s="120">
        <f t="shared" si="15"/>
        <v>5</v>
      </c>
      <c r="E205" s="13">
        <v>5</v>
      </c>
      <c r="F205" s="120">
        <v>5</v>
      </c>
      <c r="G205" s="120">
        <v>5</v>
      </c>
    </row>
    <row r="206" spans="1:7" ht="26.1" customHeight="1">
      <c r="A206" s="13" t="s">
        <v>9248</v>
      </c>
      <c r="B206" s="61" t="s">
        <v>9241</v>
      </c>
      <c r="C206" s="150">
        <f t="shared" si="14"/>
        <v>5</v>
      </c>
      <c r="D206" s="120">
        <f t="shared" si="15"/>
        <v>5</v>
      </c>
      <c r="E206" s="13">
        <v>5</v>
      </c>
      <c r="F206" s="120">
        <v>5</v>
      </c>
      <c r="G206" s="120">
        <v>5</v>
      </c>
    </row>
    <row r="207" spans="1:7" ht="26.1" customHeight="1">
      <c r="A207" s="13" t="s">
        <v>3928</v>
      </c>
      <c r="B207" s="157" t="s">
        <v>4685</v>
      </c>
      <c r="C207" s="150">
        <f t="shared" si="14"/>
        <v>5</v>
      </c>
      <c r="D207" s="120">
        <f t="shared" si="15"/>
        <v>5</v>
      </c>
      <c r="E207" s="13">
        <v>5</v>
      </c>
      <c r="F207" s="120">
        <v>5</v>
      </c>
      <c r="G207" s="120">
        <v>5</v>
      </c>
    </row>
    <row r="208" spans="1:7" ht="26.1" customHeight="1">
      <c r="A208" s="13" t="s">
        <v>3928</v>
      </c>
      <c r="B208" s="157" t="s">
        <v>4801</v>
      </c>
      <c r="C208" s="150">
        <f t="shared" si="14"/>
        <v>5</v>
      </c>
      <c r="D208" s="120">
        <f t="shared" si="15"/>
        <v>5</v>
      </c>
      <c r="E208" s="13">
        <v>5</v>
      </c>
      <c r="F208" s="120">
        <v>5</v>
      </c>
      <c r="G208" s="120">
        <v>5</v>
      </c>
    </row>
    <row r="209" spans="1:7" ht="26.1" customHeight="1">
      <c r="A209" s="13" t="s">
        <v>3928</v>
      </c>
      <c r="B209" s="157" t="s">
        <v>4482</v>
      </c>
      <c r="C209" s="150">
        <f t="shared" si="14"/>
        <v>5</v>
      </c>
      <c r="D209" s="120">
        <f t="shared" si="15"/>
        <v>5</v>
      </c>
      <c r="E209" s="13">
        <v>5</v>
      </c>
      <c r="F209" s="120">
        <v>5</v>
      </c>
      <c r="G209" s="120">
        <v>5</v>
      </c>
    </row>
    <row r="210" spans="1:7" ht="26.1" customHeight="1">
      <c r="A210" s="13" t="s">
        <v>3928</v>
      </c>
      <c r="B210" s="61" t="s">
        <v>9077</v>
      </c>
      <c r="C210" s="150">
        <f t="shared" si="14"/>
        <v>0</v>
      </c>
      <c r="D210" s="120">
        <f t="shared" si="15"/>
        <v>0</v>
      </c>
      <c r="E210" s="13"/>
      <c r="F210" s="120"/>
      <c r="G210" s="120"/>
    </row>
    <row r="211" spans="1:7" ht="26.1" customHeight="1">
      <c r="A211" s="13" t="s">
        <v>3928</v>
      </c>
      <c r="B211" s="61" t="s">
        <v>9075</v>
      </c>
      <c r="C211" s="150">
        <f t="shared" si="14"/>
        <v>0</v>
      </c>
      <c r="D211" s="120">
        <f t="shared" si="15"/>
        <v>0</v>
      </c>
      <c r="E211" s="13"/>
      <c r="F211" s="120"/>
      <c r="G211" s="120"/>
    </row>
    <row r="212" spans="1:7" ht="26.1" customHeight="1">
      <c r="A212" s="13" t="s">
        <v>3928</v>
      </c>
      <c r="B212" s="61" t="s">
        <v>9074</v>
      </c>
      <c r="C212" s="150">
        <f t="shared" si="14"/>
        <v>0</v>
      </c>
      <c r="D212" s="120">
        <f t="shared" si="15"/>
        <v>0</v>
      </c>
      <c r="E212" s="13"/>
      <c r="F212" s="120"/>
      <c r="G212" s="120"/>
    </row>
    <row r="213" spans="1:7" ht="26.1" customHeight="1">
      <c r="A213" s="13" t="s">
        <v>3928</v>
      </c>
      <c r="B213" s="61" t="s">
        <v>9076</v>
      </c>
      <c r="C213" s="150">
        <f t="shared" si="14"/>
        <v>0</v>
      </c>
      <c r="D213" s="120">
        <f t="shared" si="15"/>
        <v>0</v>
      </c>
      <c r="E213" s="13"/>
      <c r="F213" s="120"/>
      <c r="G213" s="120"/>
    </row>
    <row r="214" spans="1:7" ht="26.1" customHeight="1">
      <c r="A214" s="13" t="s">
        <v>2563</v>
      </c>
      <c r="B214" s="157" t="s">
        <v>8977</v>
      </c>
      <c r="C214" s="150">
        <f t="shared" si="14"/>
        <v>9</v>
      </c>
      <c r="D214" s="120">
        <f t="shared" si="15"/>
        <v>4.5</v>
      </c>
      <c r="E214" s="13">
        <v>9</v>
      </c>
      <c r="F214" s="120">
        <v>9</v>
      </c>
      <c r="G214" s="120">
        <v>0</v>
      </c>
    </row>
    <row r="215" spans="1:7" ht="30" customHeight="1">
      <c r="A215" s="13" t="s">
        <v>2563</v>
      </c>
      <c r="B215" s="157" t="s">
        <v>2558</v>
      </c>
      <c r="C215" s="150">
        <f t="shared" si="14"/>
        <v>6.666666666666667</v>
      </c>
      <c r="D215" s="120">
        <f t="shared" si="15"/>
        <v>8.5</v>
      </c>
      <c r="E215" s="13">
        <v>6</v>
      </c>
      <c r="F215" s="120">
        <v>8</v>
      </c>
      <c r="G215" s="120">
        <v>9</v>
      </c>
    </row>
    <row r="216" spans="1:7" ht="30" customHeight="1">
      <c r="A216" s="13" t="s">
        <v>2563</v>
      </c>
      <c r="B216" s="155" t="s">
        <v>9175</v>
      </c>
      <c r="C216" s="150">
        <f t="shared" si="14"/>
        <v>5</v>
      </c>
      <c r="D216" s="120">
        <f t="shared" si="15"/>
        <v>5</v>
      </c>
      <c r="E216" s="13">
        <v>5</v>
      </c>
      <c r="F216" s="120">
        <v>5</v>
      </c>
      <c r="G216" s="120">
        <v>5</v>
      </c>
    </row>
    <row r="217" spans="1:7" ht="30" customHeight="1">
      <c r="A217" s="13" t="s">
        <v>2563</v>
      </c>
      <c r="B217" s="155" t="s">
        <v>9173</v>
      </c>
      <c r="C217" s="150">
        <f t="shared" si="14"/>
        <v>5</v>
      </c>
      <c r="D217" s="120">
        <f t="shared" si="15"/>
        <v>5</v>
      </c>
      <c r="E217" s="13">
        <v>5</v>
      </c>
      <c r="F217" s="120">
        <v>5</v>
      </c>
      <c r="G217" s="120">
        <v>5</v>
      </c>
    </row>
    <row r="218" spans="1:7" ht="30" customHeight="1">
      <c r="A218" s="13" t="s">
        <v>2563</v>
      </c>
      <c r="B218" s="155" t="s">
        <v>9164</v>
      </c>
      <c r="C218" s="150">
        <f t="shared" si="14"/>
        <v>5</v>
      </c>
      <c r="D218" s="120">
        <f t="shared" si="15"/>
        <v>5</v>
      </c>
      <c r="E218" s="13">
        <v>5</v>
      </c>
      <c r="F218" s="120">
        <v>5</v>
      </c>
      <c r="G218" s="120">
        <v>5</v>
      </c>
    </row>
    <row r="219" spans="1:7" ht="30" customHeight="1">
      <c r="A219" s="13" t="s">
        <v>2563</v>
      </c>
      <c r="B219" s="155" t="s">
        <v>9183</v>
      </c>
      <c r="C219" s="150">
        <f t="shared" si="14"/>
        <v>5</v>
      </c>
      <c r="D219" s="120">
        <f t="shared" si="15"/>
        <v>5</v>
      </c>
      <c r="E219" s="13">
        <v>5</v>
      </c>
      <c r="F219" s="120">
        <v>5</v>
      </c>
      <c r="G219" s="120">
        <v>5</v>
      </c>
    </row>
    <row r="220" spans="1:7" ht="30" customHeight="1">
      <c r="A220" s="13" t="s">
        <v>2563</v>
      </c>
      <c r="B220" s="155" t="s">
        <v>9209</v>
      </c>
      <c r="C220" s="150">
        <f t="shared" si="14"/>
        <v>5</v>
      </c>
      <c r="D220" s="120">
        <f t="shared" si="15"/>
        <v>5</v>
      </c>
      <c r="E220" s="13">
        <v>5</v>
      </c>
      <c r="F220" s="120">
        <v>5</v>
      </c>
      <c r="G220" s="120">
        <v>5</v>
      </c>
    </row>
    <row r="221" spans="1:7" ht="30" customHeight="1">
      <c r="A221" s="13" t="s">
        <v>2563</v>
      </c>
      <c r="B221" s="155" t="s">
        <v>9177</v>
      </c>
      <c r="C221" s="150">
        <f t="shared" si="14"/>
        <v>5</v>
      </c>
      <c r="D221" s="120">
        <f t="shared" si="15"/>
        <v>5</v>
      </c>
      <c r="E221" s="13">
        <v>5</v>
      </c>
      <c r="F221" s="120">
        <v>5</v>
      </c>
      <c r="G221" s="120">
        <v>5</v>
      </c>
    </row>
    <row r="222" spans="1:7" ht="30" customHeight="1">
      <c r="A222" s="13" t="s">
        <v>2563</v>
      </c>
      <c r="B222" s="155" t="s">
        <v>7724</v>
      </c>
      <c r="C222" s="150">
        <f t="shared" si="14"/>
        <v>5</v>
      </c>
      <c r="D222" s="120">
        <f t="shared" si="15"/>
        <v>5</v>
      </c>
      <c r="E222" s="13">
        <v>5</v>
      </c>
      <c r="F222" s="120">
        <v>5</v>
      </c>
      <c r="G222" s="120">
        <v>5</v>
      </c>
    </row>
    <row r="223" spans="1:7" ht="30" customHeight="1">
      <c r="A223" s="13" t="s">
        <v>2563</v>
      </c>
      <c r="B223" s="157" t="s">
        <v>3863</v>
      </c>
      <c r="C223" s="150">
        <f t="shared" si="14"/>
        <v>4.666666666666667</v>
      </c>
      <c r="D223" s="120">
        <f t="shared" si="15"/>
        <v>4</v>
      </c>
      <c r="E223" s="13">
        <v>4</v>
      </c>
      <c r="F223" s="120">
        <v>6</v>
      </c>
      <c r="G223" s="120">
        <v>2</v>
      </c>
    </row>
    <row r="224" spans="1:7" ht="30" customHeight="1">
      <c r="A224" s="13" t="s">
        <v>2563</v>
      </c>
      <c r="B224" s="157" t="s">
        <v>2596</v>
      </c>
      <c r="C224" s="150">
        <f t="shared" si="14"/>
        <v>4.666666666666667</v>
      </c>
      <c r="D224" s="120">
        <f t="shared" si="15"/>
        <v>0</v>
      </c>
      <c r="E224" s="13">
        <v>7</v>
      </c>
      <c r="F224" s="120">
        <v>0</v>
      </c>
      <c r="G224" s="120">
        <v>0</v>
      </c>
    </row>
    <row r="225" spans="1:7" ht="30" customHeight="1">
      <c r="A225" s="13" t="s">
        <v>2563</v>
      </c>
      <c r="B225" s="157" t="s">
        <v>3645</v>
      </c>
      <c r="C225" s="150">
        <f t="shared" si="14"/>
        <v>4</v>
      </c>
      <c r="D225" s="120">
        <f t="shared" si="15"/>
        <v>5.5</v>
      </c>
      <c r="E225" s="13">
        <v>4</v>
      </c>
      <c r="F225" s="120">
        <v>4</v>
      </c>
      <c r="G225" s="120">
        <v>7</v>
      </c>
    </row>
    <row r="226" spans="1:7" ht="30" customHeight="1">
      <c r="A226" s="13" t="s">
        <v>2563</v>
      </c>
      <c r="B226" s="157" t="s">
        <v>3477</v>
      </c>
      <c r="C226" s="150">
        <f t="shared" si="14"/>
        <v>4</v>
      </c>
      <c r="D226" s="120">
        <f t="shared" si="15"/>
        <v>5</v>
      </c>
      <c r="E226" s="13">
        <v>4</v>
      </c>
      <c r="F226" s="120">
        <v>4</v>
      </c>
      <c r="G226" s="120">
        <v>6</v>
      </c>
    </row>
    <row r="227" spans="1:7" ht="30" customHeight="1">
      <c r="A227" s="13" t="s">
        <v>2563</v>
      </c>
      <c r="B227" s="157" t="s">
        <v>2597</v>
      </c>
      <c r="C227" s="150">
        <f t="shared" si="14"/>
        <v>4</v>
      </c>
      <c r="D227" s="120">
        <f t="shared" si="15"/>
        <v>0</v>
      </c>
      <c r="E227" s="13">
        <v>6</v>
      </c>
      <c r="F227" s="120">
        <v>0</v>
      </c>
      <c r="G227" s="120">
        <v>0</v>
      </c>
    </row>
    <row r="228" spans="1:7" ht="30" customHeight="1">
      <c r="A228" s="13" t="s">
        <v>2563</v>
      </c>
      <c r="B228" s="157" t="s">
        <v>2604</v>
      </c>
      <c r="C228" s="150">
        <f t="shared" si="14"/>
        <v>4</v>
      </c>
      <c r="D228" s="120">
        <f t="shared" si="15"/>
        <v>0</v>
      </c>
      <c r="E228" s="13">
        <v>6</v>
      </c>
      <c r="F228" s="120">
        <v>0</v>
      </c>
      <c r="G228" s="120">
        <v>0</v>
      </c>
    </row>
    <row r="229" spans="1:7" ht="30" customHeight="1">
      <c r="A229" s="13" t="s">
        <v>2563</v>
      </c>
      <c r="B229" s="157" t="s">
        <v>3757</v>
      </c>
      <c r="C229" s="150">
        <f t="shared" si="14"/>
        <v>3.8333333333333335</v>
      </c>
      <c r="D229" s="120">
        <f t="shared" si="15"/>
        <v>5</v>
      </c>
      <c r="E229" s="13">
        <v>5</v>
      </c>
      <c r="F229" s="120">
        <v>1.5</v>
      </c>
      <c r="G229" s="120">
        <v>8.5</v>
      </c>
    </row>
    <row r="230" spans="1:7" ht="30" customHeight="1">
      <c r="A230" s="13" t="s">
        <v>2563</v>
      </c>
      <c r="B230" s="157" t="s">
        <v>3751</v>
      </c>
      <c r="C230" s="150">
        <f t="shared" si="14"/>
        <v>3.3333333333333335</v>
      </c>
      <c r="D230" s="120">
        <f t="shared" si="15"/>
        <v>3.5</v>
      </c>
      <c r="E230" s="13">
        <v>3</v>
      </c>
      <c r="F230" s="120">
        <v>4</v>
      </c>
      <c r="G230" s="120">
        <v>3</v>
      </c>
    </row>
    <row r="231" spans="1:7" ht="30" customHeight="1">
      <c r="A231" s="13" t="s">
        <v>2563</v>
      </c>
      <c r="B231" s="157" t="s">
        <v>2370</v>
      </c>
      <c r="C231" s="150">
        <f t="shared" si="14"/>
        <v>2.3333333333333335</v>
      </c>
      <c r="D231" s="120">
        <f t="shared" si="15"/>
        <v>2.5</v>
      </c>
      <c r="E231" s="13">
        <v>1</v>
      </c>
      <c r="F231" s="120">
        <v>5</v>
      </c>
      <c r="G231" s="120">
        <v>0</v>
      </c>
    </row>
    <row r="232" spans="1:7" ht="30" customHeight="1">
      <c r="A232" s="13" t="s">
        <v>2563</v>
      </c>
      <c r="B232" s="157" t="s">
        <v>2085</v>
      </c>
      <c r="C232" s="150">
        <f t="shared" si="14"/>
        <v>1.6666666666666667</v>
      </c>
      <c r="D232" s="120">
        <f t="shared" si="15"/>
        <v>5.75</v>
      </c>
      <c r="E232" s="13">
        <v>0</v>
      </c>
      <c r="F232" s="120">
        <v>5</v>
      </c>
      <c r="G232" s="120">
        <v>6.5</v>
      </c>
    </row>
    <row r="233" spans="1:7" ht="30" customHeight="1">
      <c r="A233" s="13" t="s">
        <v>2563</v>
      </c>
      <c r="B233" s="157" t="s">
        <v>2410</v>
      </c>
      <c r="C233" s="150">
        <f t="shared" si="14"/>
        <v>1</v>
      </c>
      <c r="D233" s="120">
        <f t="shared" si="15"/>
        <v>6.5</v>
      </c>
      <c r="E233" s="13">
        <v>0</v>
      </c>
      <c r="F233" s="120">
        <v>3</v>
      </c>
      <c r="G233" s="120">
        <v>10</v>
      </c>
    </row>
    <row r="234" spans="1:7" ht="30" customHeight="1">
      <c r="A234" s="13" t="s">
        <v>2563</v>
      </c>
      <c r="B234" s="155" t="s">
        <v>8729</v>
      </c>
      <c r="C234" s="150">
        <f t="shared" si="14"/>
        <v>0</v>
      </c>
      <c r="D234" s="120">
        <f t="shared" si="15"/>
        <v>0</v>
      </c>
      <c r="E234" s="13"/>
      <c r="F234" s="120"/>
      <c r="G234" s="120"/>
    </row>
    <row r="235" spans="1:7" ht="30" customHeight="1">
      <c r="A235" s="13" t="s">
        <v>2563</v>
      </c>
      <c r="B235" s="61" t="s">
        <v>8729</v>
      </c>
      <c r="C235" s="150"/>
      <c r="D235" s="120"/>
      <c r="E235" s="13"/>
      <c r="F235" s="120"/>
      <c r="G235" s="120"/>
    </row>
    <row r="236" spans="1:7" ht="30" customHeight="1">
      <c r="A236" s="13" t="s">
        <v>2563</v>
      </c>
      <c r="B236" s="61" t="s">
        <v>9045</v>
      </c>
      <c r="C236" s="150"/>
      <c r="D236" s="120"/>
      <c r="E236" s="13"/>
      <c r="F236" s="120"/>
      <c r="G236" s="120"/>
    </row>
    <row r="237" spans="1:7" ht="30" customHeight="1">
      <c r="A237" s="13" t="s">
        <v>2563</v>
      </c>
      <c r="B237" s="61" t="s">
        <v>9038</v>
      </c>
      <c r="C237" s="150"/>
      <c r="D237" s="120"/>
      <c r="E237" s="13"/>
      <c r="F237" s="120"/>
      <c r="G237" s="120"/>
    </row>
    <row r="238" spans="1:7" ht="30" customHeight="1">
      <c r="A238" s="13" t="s">
        <v>2563</v>
      </c>
      <c r="B238" s="61" t="s">
        <v>9044</v>
      </c>
      <c r="C238" s="150"/>
      <c r="D238" s="120"/>
      <c r="E238" s="13"/>
      <c r="F238" s="120"/>
      <c r="G238" s="120"/>
    </row>
    <row r="239" spans="1:7" ht="30" customHeight="1">
      <c r="A239" s="13" t="s">
        <v>2563</v>
      </c>
      <c r="B239" s="157" t="s">
        <v>9033</v>
      </c>
      <c r="C239" s="150"/>
      <c r="D239" s="120"/>
      <c r="E239" s="13"/>
      <c r="F239" s="120"/>
      <c r="G239" s="120"/>
    </row>
    <row r="240" spans="1:7" ht="30" customHeight="1">
      <c r="A240" s="13" t="s">
        <v>9248</v>
      </c>
      <c r="B240" s="155" t="s">
        <v>9187</v>
      </c>
      <c r="C240" s="150">
        <f t="shared" ref="C240:C271" si="16">(E240*2+F240)/3</f>
        <v>5</v>
      </c>
      <c r="D240" s="120">
        <f t="shared" ref="D240:D271" si="17">(F240+G240)/2</f>
        <v>5</v>
      </c>
      <c r="E240" s="13">
        <v>5</v>
      </c>
      <c r="F240" s="120">
        <v>5</v>
      </c>
      <c r="G240" s="120">
        <v>5</v>
      </c>
    </row>
    <row r="241" spans="1:214" ht="30" customHeight="1">
      <c r="A241" s="13" t="s">
        <v>3898</v>
      </c>
      <c r="B241" s="155" t="s">
        <v>9014</v>
      </c>
      <c r="C241" s="150">
        <f t="shared" si="16"/>
        <v>0</v>
      </c>
      <c r="D241" s="120">
        <f t="shared" si="17"/>
        <v>0</v>
      </c>
      <c r="E241" s="13">
        <v>0</v>
      </c>
      <c r="F241" s="120">
        <v>0</v>
      </c>
      <c r="G241" s="120">
        <v>0</v>
      </c>
    </row>
    <row r="242" spans="1:214" ht="30" customHeight="1">
      <c r="A242" s="13" t="s">
        <v>3898</v>
      </c>
      <c r="B242" s="155" t="s">
        <v>9012</v>
      </c>
      <c r="C242" s="150">
        <f t="shared" si="16"/>
        <v>0</v>
      </c>
      <c r="D242" s="120">
        <f t="shared" si="17"/>
        <v>0</v>
      </c>
      <c r="E242" s="13">
        <v>0</v>
      </c>
      <c r="F242" s="120">
        <v>0</v>
      </c>
      <c r="G242" s="120">
        <v>0</v>
      </c>
    </row>
    <row r="243" spans="1:214" ht="30" customHeight="1">
      <c r="A243" s="13" t="s">
        <v>3898</v>
      </c>
      <c r="B243" s="155" t="s">
        <v>9015</v>
      </c>
      <c r="C243" s="150">
        <f t="shared" si="16"/>
        <v>0</v>
      </c>
      <c r="D243" s="120">
        <f t="shared" si="17"/>
        <v>0</v>
      </c>
      <c r="E243" s="13">
        <v>0</v>
      </c>
      <c r="F243" s="120">
        <v>0</v>
      </c>
      <c r="G243" s="120">
        <v>0</v>
      </c>
    </row>
    <row r="244" spans="1:214" ht="30" customHeight="1">
      <c r="A244" s="13" t="s">
        <v>3898</v>
      </c>
      <c r="B244" s="155" t="s">
        <v>9013</v>
      </c>
      <c r="C244" s="150">
        <f t="shared" si="16"/>
        <v>0</v>
      </c>
      <c r="D244" s="120">
        <f t="shared" si="17"/>
        <v>0</v>
      </c>
      <c r="E244" s="13">
        <v>0</v>
      </c>
      <c r="F244" s="120">
        <v>0</v>
      </c>
      <c r="G244" s="120">
        <v>0</v>
      </c>
    </row>
    <row r="245" spans="1:214" ht="30" customHeight="1">
      <c r="A245" s="13" t="s">
        <v>3927</v>
      </c>
      <c r="B245" s="157" t="s">
        <v>3680</v>
      </c>
      <c r="C245" s="150">
        <f t="shared" si="16"/>
        <v>5.333333333333333</v>
      </c>
      <c r="D245" s="120">
        <f t="shared" si="17"/>
        <v>5</v>
      </c>
      <c r="E245" s="13">
        <v>5</v>
      </c>
      <c r="F245" s="120">
        <v>6</v>
      </c>
      <c r="G245" s="120">
        <v>4</v>
      </c>
    </row>
    <row r="246" spans="1:214" ht="30" customHeight="1">
      <c r="A246" s="13" t="s">
        <v>3927</v>
      </c>
      <c r="B246" s="157" t="s">
        <v>4790</v>
      </c>
      <c r="C246" s="150">
        <f t="shared" si="16"/>
        <v>5</v>
      </c>
      <c r="D246" s="120">
        <f t="shared" si="17"/>
        <v>5</v>
      </c>
      <c r="E246" s="13">
        <v>5</v>
      </c>
      <c r="F246" s="120">
        <v>5</v>
      </c>
      <c r="G246" s="120">
        <v>5</v>
      </c>
    </row>
    <row r="247" spans="1:214" ht="30" customHeight="1">
      <c r="A247" s="13" t="s">
        <v>3927</v>
      </c>
      <c r="B247" s="157" t="s">
        <v>4364</v>
      </c>
      <c r="C247" s="150">
        <f t="shared" si="16"/>
        <v>5</v>
      </c>
      <c r="D247" s="120">
        <f t="shared" si="17"/>
        <v>5</v>
      </c>
      <c r="E247" s="13">
        <v>5</v>
      </c>
      <c r="F247" s="120">
        <v>5</v>
      </c>
      <c r="G247" s="120">
        <v>5</v>
      </c>
    </row>
    <row r="248" spans="1:214" ht="30" customHeight="1">
      <c r="A248" s="13" t="s">
        <v>3927</v>
      </c>
      <c r="B248" s="157" t="s">
        <v>2610</v>
      </c>
      <c r="C248" s="150">
        <f t="shared" si="16"/>
        <v>3.3333333333333335</v>
      </c>
      <c r="D248" s="120">
        <f t="shared" si="17"/>
        <v>0</v>
      </c>
      <c r="E248" s="13">
        <v>5</v>
      </c>
      <c r="F248" s="120">
        <v>0</v>
      </c>
      <c r="G248" s="120">
        <v>0</v>
      </c>
    </row>
    <row r="249" spans="1:214" ht="30" customHeight="1">
      <c r="A249" s="13" t="s">
        <v>3927</v>
      </c>
      <c r="B249" s="157" t="s">
        <v>2603</v>
      </c>
      <c r="C249" s="150">
        <f t="shared" si="16"/>
        <v>2.6666666666666665</v>
      </c>
      <c r="D249" s="120">
        <f t="shared" si="17"/>
        <v>0</v>
      </c>
      <c r="E249" s="13">
        <v>4</v>
      </c>
      <c r="F249" s="120">
        <v>0</v>
      </c>
      <c r="G249" s="120">
        <v>0</v>
      </c>
    </row>
    <row r="250" spans="1:214" ht="30" customHeight="1">
      <c r="A250" s="13" t="s">
        <v>3927</v>
      </c>
      <c r="B250" s="157" t="s">
        <v>2598</v>
      </c>
      <c r="C250" s="150">
        <f t="shared" si="16"/>
        <v>2</v>
      </c>
      <c r="D250" s="120">
        <f t="shared" si="17"/>
        <v>0</v>
      </c>
      <c r="E250" s="13">
        <v>3</v>
      </c>
      <c r="F250" s="120">
        <v>0</v>
      </c>
      <c r="G250" s="120">
        <v>0</v>
      </c>
    </row>
    <row r="251" spans="1:214" ht="30" customHeight="1">
      <c r="A251" s="13" t="s">
        <v>3927</v>
      </c>
      <c r="B251" s="157" t="s">
        <v>113</v>
      </c>
      <c r="C251" s="150">
        <f t="shared" si="16"/>
        <v>1.5</v>
      </c>
      <c r="D251" s="120">
        <f t="shared" si="17"/>
        <v>3.75</v>
      </c>
      <c r="E251" s="13">
        <v>1</v>
      </c>
      <c r="F251" s="120">
        <v>2.5</v>
      </c>
      <c r="G251" s="120">
        <v>5</v>
      </c>
      <c r="H251" s="281"/>
      <c r="I251" s="281"/>
      <c r="J251" s="281"/>
      <c r="K251" s="281"/>
      <c r="L251" s="281"/>
      <c r="M251" s="281"/>
      <c r="N251" s="281"/>
      <c r="O251" s="282"/>
      <c r="P251" s="282"/>
      <c r="Q251" s="282"/>
      <c r="R251" s="282"/>
      <c r="S251" s="282"/>
      <c r="T251" s="282"/>
      <c r="U251" s="282"/>
      <c r="V251" s="282"/>
      <c r="W251" s="282"/>
      <c r="X251" s="282"/>
      <c r="Y251" s="282"/>
      <c r="Z251" s="282"/>
      <c r="AA251" s="282"/>
      <c r="AB251" s="282"/>
      <c r="AC251" s="282"/>
      <c r="AD251" s="282"/>
      <c r="AE251" s="282"/>
      <c r="AF251" s="282"/>
      <c r="AG251" s="282"/>
      <c r="AH251" s="282"/>
      <c r="AI251" s="282"/>
      <c r="AJ251" s="282"/>
      <c r="AK251" s="282"/>
      <c r="AL251" s="282"/>
      <c r="AM251" s="282"/>
      <c r="AN251" s="282"/>
      <c r="AO251" s="282"/>
      <c r="AP251" s="282"/>
      <c r="AQ251" s="282"/>
      <c r="AR251" s="282"/>
      <c r="AS251" s="282"/>
      <c r="AT251" s="282"/>
      <c r="AU251" s="282"/>
      <c r="AV251" s="282"/>
      <c r="AW251" s="282"/>
      <c r="AX251" s="282"/>
      <c r="AY251" s="282"/>
      <c r="AZ251" s="282"/>
      <c r="BA251" s="282"/>
      <c r="BB251" s="282"/>
      <c r="BC251" s="282"/>
      <c r="BD251" s="282"/>
      <c r="BE251" s="282"/>
      <c r="BF251" s="282"/>
      <c r="BG251" s="282"/>
      <c r="BH251" s="282"/>
      <c r="BI251" s="282"/>
      <c r="BJ251" s="282"/>
      <c r="BK251" s="282"/>
      <c r="BL251" s="282"/>
      <c r="BM251" s="282"/>
      <c r="BN251" s="282"/>
      <c r="BO251" s="282"/>
      <c r="BP251" s="282"/>
      <c r="BQ251" s="282"/>
      <c r="BR251" s="282"/>
      <c r="BS251" s="282"/>
      <c r="BT251" s="282"/>
      <c r="BU251" s="282"/>
      <c r="BV251" s="282"/>
      <c r="BW251" s="282"/>
      <c r="BX251" s="282"/>
      <c r="BY251" s="282"/>
      <c r="BZ251" s="282"/>
      <c r="CA251" s="282"/>
      <c r="CB251" s="282"/>
      <c r="CC251" s="282"/>
      <c r="CD251" s="282"/>
      <c r="CE251" s="282"/>
      <c r="CF251" s="282"/>
      <c r="CG251" s="282"/>
      <c r="CH251" s="282"/>
      <c r="CI251" s="282"/>
      <c r="CJ251" s="282"/>
      <c r="CK251" s="282"/>
      <c r="CL251" s="282"/>
      <c r="CM251" s="282"/>
      <c r="CN251" s="282"/>
      <c r="CO251" s="282"/>
      <c r="CP251" s="282"/>
      <c r="CQ251" s="282"/>
      <c r="CR251" s="282"/>
      <c r="CS251" s="282"/>
      <c r="CT251" s="282"/>
      <c r="CU251" s="282"/>
      <c r="CV251" s="282"/>
      <c r="CW251" s="282"/>
      <c r="CX251" s="282"/>
      <c r="CY251" s="282"/>
      <c r="CZ251" s="282"/>
      <c r="DA251" s="282"/>
      <c r="DB251" s="282"/>
      <c r="DC251" s="282"/>
      <c r="DD251" s="282"/>
      <c r="DE251" s="282"/>
      <c r="DF251" s="282"/>
      <c r="DG251" s="282"/>
      <c r="DH251" s="282"/>
      <c r="DI251" s="282"/>
      <c r="DJ251" s="282"/>
      <c r="DK251" s="282"/>
      <c r="DL251" s="282"/>
      <c r="DM251" s="282"/>
      <c r="DN251" s="282"/>
      <c r="DO251" s="282"/>
      <c r="DP251" s="282"/>
      <c r="DQ251" s="282"/>
      <c r="DR251" s="282"/>
      <c r="DS251" s="282"/>
      <c r="DT251" s="282"/>
      <c r="DU251" s="282"/>
      <c r="DV251" s="282"/>
      <c r="DW251" s="282"/>
      <c r="DX251" s="282"/>
      <c r="DY251" s="282"/>
      <c r="DZ251" s="282"/>
      <c r="EA251" s="282"/>
      <c r="EB251" s="282"/>
      <c r="EC251" s="282"/>
      <c r="ED251" s="282"/>
      <c r="EE251" s="282"/>
      <c r="EF251" s="282"/>
      <c r="EG251" s="282"/>
      <c r="EH251" s="282"/>
      <c r="EI251" s="282"/>
      <c r="EJ251" s="282"/>
      <c r="EK251" s="282"/>
      <c r="EL251" s="282"/>
      <c r="EM251" s="282"/>
      <c r="EN251" s="282"/>
      <c r="EO251" s="282"/>
      <c r="EP251" s="282"/>
      <c r="EQ251" s="282"/>
      <c r="ER251" s="282"/>
      <c r="ES251" s="282"/>
      <c r="ET251" s="282"/>
      <c r="EU251" s="282"/>
      <c r="EV251" s="282"/>
      <c r="EW251" s="282"/>
      <c r="EX251" s="282"/>
      <c r="EY251" s="282"/>
      <c r="EZ251" s="282"/>
      <c r="FA251" s="282"/>
      <c r="FB251" s="282"/>
      <c r="FC251" s="282"/>
      <c r="FD251" s="282"/>
      <c r="FE251" s="282"/>
      <c r="FF251" s="282"/>
      <c r="FG251" s="282"/>
      <c r="FH251" s="282"/>
      <c r="FI251" s="282"/>
      <c r="FJ251" s="282"/>
      <c r="FK251" s="282"/>
      <c r="FL251" s="282"/>
      <c r="FM251" s="282"/>
      <c r="FN251" s="282"/>
      <c r="FO251" s="282"/>
      <c r="FP251" s="282"/>
      <c r="FQ251" s="282"/>
      <c r="FR251" s="282"/>
      <c r="FS251" s="282"/>
      <c r="FT251" s="282"/>
      <c r="FU251" s="282"/>
      <c r="FV251" s="282"/>
      <c r="FW251" s="282"/>
      <c r="FX251" s="282"/>
      <c r="FY251" s="282"/>
      <c r="FZ251" s="282"/>
      <c r="GA251" s="282"/>
      <c r="GB251" s="282"/>
      <c r="GC251" s="282"/>
      <c r="GD251" s="282"/>
      <c r="GE251" s="282"/>
      <c r="GF251" s="282"/>
      <c r="GG251" s="282"/>
      <c r="GH251" s="282"/>
      <c r="GI251" s="282"/>
      <c r="GJ251" s="282"/>
      <c r="GK251" s="282"/>
      <c r="GL251" s="282"/>
      <c r="GM251" s="282"/>
      <c r="GN251" s="282"/>
      <c r="GO251" s="282"/>
      <c r="GP251" s="282"/>
      <c r="GQ251" s="282"/>
      <c r="GR251" s="282"/>
      <c r="GS251" s="282"/>
      <c r="GT251" s="282"/>
      <c r="GU251" s="282"/>
      <c r="GV251" s="282"/>
      <c r="GW251" s="282"/>
      <c r="GX251" s="282"/>
      <c r="GY251" s="282"/>
      <c r="GZ251" s="282"/>
      <c r="HA251" s="282"/>
      <c r="HB251" s="282"/>
      <c r="HC251" s="282"/>
      <c r="HD251" s="282"/>
      <c r="HE251" s="282"/>
      <c r="HF251" s="282"/>
    </row>
    <row r="252" spans="1:214" ht="30" customHeight="1">
      <c r="A252" s="13" t="s">
        <v>3927</v>
      </c>
      <c r="B252" s="157" t="s">
        <v>3861</v>
      </c>
      <c r="C252" s="150">
        <f t="shared" si="16"/>
        <v>1</v>
      </c>
      <c r="D252" s="120">
        <f t="shared" si="17"/>
        <v>1.5</v>
      </c>
      <c r="E252" s="13">
        <v>1</v>
      </c>
      <c r="F252" s="120">
        <v>1</v>
      </c>
      <c r="G252" s="120">
        <v>2</v>
      </c>
    </row>
    <row r="253" spans="1:214" ht="30" customHeight="1">
      <c r="A253" s="13" t="s">
        <v>3927</v>
      </c>
      <c r="B253" s="157" t="s">
        <v>2619</v>
      </c>
      <c r="C253" s="150">
        <f t="shared" si="16"/>
        <v>0.66666666666666663</v>
      </c>
      <c r="D253" s="120">
        <f t="shared" si="17"/>
        <v>0</v>
      </c>
      <c r="E253" s="13">
        <v>1</v>
      </c>
      <c r="F253" s="120">
        <v>0</v>
      </c>
      <c r="G253" s="120">
        <v>0</v>
      </c>
    </row>
    <row r="254" spans="1:214" ht="30" customHeight="1">
      <c r="A254" s="13" t="s">
        <v>3927</v>
      </c>
      <c r="B254" s="157" t="s">
        <v>2611</v>
      </c>
      <c r="C254" s="150">
        <f t="shared" si="16"/>
        <v>0.66666666666666663</v>
      </c>
      <c r="D254" s="120">
        <f t="shared" si="17"/>
        <v>0</v>
      </c>
      <c r="E254" s="13">
        <v>1</v>
      </c>
      <c r="F254" s="120">
        <v>0</v>
      </c>
      <c r="G254" s="120">
        <v>0</v>
      </c>
    </row>
    <row r="255" spans="1:214" ht="30" customHeight="1">
      <c r="A255" s="13" t="s">
        <v>3927</v>
      </c>
      <c r="B255" s="157" t="s">
        <v>2618</v>
      </c>
      <c r="C255" s="150">
        <f t="shared" si="16"/>
        <v>0.66666666666666663</v>
      </c>
      <c r="D255" s="120">
        <f t="shared" si="17"/>
        <v>0</v>
      </c>
      <c r="E255" s="13">
        <v>1</v>
      </c>
      <c r="F255" s="120">
        <v>0</v>
      </c>
      <c r="G255" s="120">
        <v>0</v>
      </c>
    </row>
    <row r="256" spans="1:214" ht="30" customHeight="1">
      <c r="A256" s="13" t="s">
        <v>3927</v>
      </c>
      <c r="B256" s="157" t="s">
        <v>2621</v>
      </c>
      <c r="C256" s="150">
        <f t="shared" si="16"/>
        <v>0.66666666666666663</v>
      </c>
      <c r="D256" s="120">
        <f t="shared" si="17"/>
        <v>0</v>
      </c>
      <c r="E256" s="13">
        <v>1</v>
      </c>
      <c r="F256" s="120">
        <v>0</v>
      </c>
      <c r="G256" s="120">
        <v>0</v>
      </c>
    </row>
    <row r="257" spans="1:214" ht="30" customHeight="1">
      <c r="A257" s="13" t="s">
        <v>3927</v>
      </c>
      <c r="B257" s="157" t="s">
        <v>2622</v>
      </c>
      <c r="C257" s="150">
        <f t="shared" si="16"/>
        <v>0.66666666666666663</v>
      </c>
      <c r="D257" s="120">
        <f t="shared" si="17"/>
        <v>0</v>
      </c>
      <c r="E257" s="13">
        <v>1</v>
      </c>
      <c r="F257" s="120">
        <v>0</v>
      </c>
      <c r="G257" s="120">
        <v>0</v>
      </c>
    </row>
    <row r="258" spans="1:214" ht="30" customHeight="1">
      <c r="A258" s="13" t="s">
        <v>9196</v>
      </c>
      <c r="B258" s="155" t="s">
        <v>9197</v>
      </c>
      <c r="C258" s="150">
        <f t="shared" si="16"/>
        <v>5</v>
      </c>
      <c r="D258" s="120">
        <f t="shared" si="17"/>
        <v>5</v>
      </c>
      <c r="E258" s="13">
        <v>5</v>
      </c>
      <c r="F258" s="120">
        <v>5</v>
      </c>
      <c r="G258" s="120">
        <v>5</v>
      </c>
    </row>
    <row r="259" spans="1:214" ht="30" customHeight="1">
      <c r="A259" s="13" t="s">
        <v>3929</v>
      </c>
      <c r="B259" s="61" t="s">
        <v>3469</v>
      </c>
      <c r="C259" s="150">
        <f t="shared" si="16"/>
        <v>8</v>
      </c>
      <c r="D259" s="120">
        <f t="shared" si="17"/>
        <v>4</v>
      </c>
      <c r="E259" s="13">
        <v>8</v>
      </c>
      <c r="F259" s="120">
        <v>8</v>
      </c>
      <c r="G259" s="120">
        <v>0</v>
      </c>
    </row>
    <row r="260" spans="1:214" ht="30" customHeight="1">
      <c r="A260" s="312" t="s">
        <v>3929</v>
      </c>
      <c r="B260" s="155" t="s">
        <v>3501</v>
      </c>
      <c r="C260" s="150">
        <f t="shared" si="16"/>
        <v>6.333333333333333</v>
      </c>
      <c r="D260" s="120">
        <f t="shared" si="17"/>
        <v>3</v>
      </c>
      <c r="E260" s="13">
        <v>7</v>
      </c>
      <c r="F260" s="120">
        <v>5</v>
      </c>
      <c r="G260" s="120">
        <v>1</v>
      </c>
    </row>
    <row r="261" spans="1:214" ht="30" customHeight="1">
      <c r="A261" s="13" t="s">
        <v>3929</v>
      </c>
      <c r="B261" s="61" t="s">
        <v>3601</v>
      </c>
      <c r="C261" s="150">
        <f t="shared" si="16"/>
        <v>6.333333333333333</v>
      </c>
      <c r="D261" s="120">
        <f t="shared" si="17"/>
        <v>2.5</v>
      </c>
      <c r="E261" s="13">
        <v>7</v>
      </c>
      <c r="F261" s="120">
        <v>5</v>
      </c>
      <c r="G261" s="120">
        <v>0</v>
      </c>
    </row>
    <row r="262" spans="1:214" s="282" customFormat="1" ht="30" customHeight="1">
      <c r="A262" s="13" t="s">
        <v>3929</v>
      </c>
      <c r="B262" s="155" t="s">
        <v>4420</v>
      </c>
      <c r="C262" s="150">
        <f t="shared" si="16"/>
        <v>5.333333333333333</v>
      </c>
      <c r="D262" s="120">
        <f t="shared" si="17"/>
        <v>3</v>
      </c>
      <c r="E262" s="13">
        <v>5</v>
      </c>
      <c r="F262" s="120">
        <v>6</v>
      </c>
      <c r="G262" s="120">
        <v>0</v>
      </c>
      <c r="H262" s="121"/>
      <c r="I262" s="121"/>
      <c r="J262" s="121"/>
      <c r="K262" s="121"/>
      <c r="L262" s="121"/>
      <c r="M262" s="121"/>
      <c r="N262" s="121"/>
      <c r="O262" s="122"/>
      <c r="P262" s="122"/>
      <c r="Q262" s="122"/>
      <c r="R262" s="122"/>
      <c r="S262" s="122"/>
      <c r="T262" s="122"/>
      <c r="U262" s="122"/>
      <c r="V262" s="122"/>
      <c r="W262" s="122"/>
      <c r="X262" s="122"/>
      <c r="Y262" s="122"/>
      <c r="Z262" s="122"/>
      <c r="AA262" s="122"/>
      <c r="AB262" s="122"/>
      <c r="AC262" s="122"/>
      <c r="AD262" s="122"/>
      <c r="AE262" s="122"/>
      <c r="AF262" s="122"/>
      <c r="AG262" s="122"/>
      <c r="AH262" s="122"/>
      <c r="AI262" s="122"/>
      <c r="AJ262" s="122"/>
      <c r="AK262" s="122"/>
      <c r="AL262" s="122"/>
      <c r="AM262" s="122"/>
      <c r="AN262" s="122"/>
      <c r="AO262" s="122"/>
      <c r="AP262" s="122"/>
      <c r="AQ262" s="122"/>
      <c r="AR262" s="122"/>
      <c r="AS262" s="122"/>
      <c r="AT262" s="122"/>
      <c r="AU262" s="122"/>
      <c r="AV262" s="122"/>
      <c r="AW262" s="122"/>
      <c r="AX262" s="122"/>
      <c r="AY262" s="122"/>
      <c r="AZ262" s="122"/>
      <c r="BA262" s="122"/>
      <c r="BB262" s="122"/>
      <c r="BC262" s="122"/>
      <c r="BD262" s="122"/>
      <c r="BE262" s="122"/>
      <c r="BF262" s="122"/>
      <c r="BG262" s="122"/>
      <c r="BH262" s="122"/>
      <c r="BI262" s="122"/>
      <c r="BJ262" s="122"/>
      <c r="BK262" s="122"/>
      <c r="BL262" s="122"/>
      <c r="BM262" s="122"/>
      <c r="BN262" s="122"/>
      <c r="BO262" s="122"/>
      <c r="BP262" s="122"/>
      <c r="BQ262" s="122"/>
      <c r="BR262" s="122"/>
      <c r="BS262" s="122"/>
      <c r="BT262" s="122"/>
      <c r="BU262" s="122"/>
      <c r="BV262" s="122"/>
      <c r="BW262" s="122"/>
      <c r="BX262" s="122"/>
      <c r="BY262" s="122"/>
      <c r="BZ262" s="122"/>
      <c r="CA262" s="122"/>
      <c r="CB262" s="122"/>
      <c r="CC262" s="122"/>
      <c r="CD262" s="122"/>
      <c r="CE262" s="122"/>
      <c r="CF262" s="122"/>
      <c r="CG262" s="122"/>
      <c r="CH262" s="122"/>
      <c r="CI262" s="122"/>
      <c r="CJ262" s="122"/>
      <c r="CK262" s="122"/>
      <c r="CL262" s="122"/>
      <c r="CM262" s="122"/>
      <c r="CN262" s="122"/>
      <c r="CO262" s="122"/>
      <c r="CP262" s="122"/>
      <c r="CQ262" s="122"/>
      <c r="CR262" s="122"/>
      <c r="CS262" s="122"/>
      <c r="CT262" s="122"/>
      <c r="CU262" s="122"/>
      <c r="CV262" s="122"/>
      <c r="CW262" s="122"/>
      <c r="CX262" s="122"/>
      <c r="CY262" s="122"/>
      <c r="CZ262" s="122"/>
      <c r="DA262" s="122"/>
      <c r="DB262" s="122"/>
      <c r="DC262" s="122"/>
      <c r="DD262" s="122"/>
      <c r="DE262" s="122"/>
      <c r="DF262" s="122"/>
      <c r="DG262" s="122"/>
      <c r="DH262" s="122"/>
      <c r="DI262" s="122"/>
      <c r="DJ262" s="122"/>
      <c r="DK262" s="122"/>
      <c r="DL262" s="122"/>
      <c r="DM262" s="122"/>
      <c r="DN262" s="122"/>
      <c r="DO262" s="122"/>
      <c r="DP262" s="122"/>
      <c r="DQ262" s="122"/>
      <c r="DR262" s="122"/>
      <c r="DS262" s="122"/>
      <c r="DT262" s="122"/>
      <c r="DU262" s="122"/>
      <c r="DV262" s="122"/>
      <c r="DW262" s="122"/>
      <c r="DX262" s="122"/>
      <c r="DY262" s="122"/>
      <c r="DZ262" s="122"/>
      <c r="EA262" s="122"/>
      <c r="EB262" s="122"/>
      <c r="EC262" s="122"/>
      <c r="ED262" s="122"/>
      <c r="EE262" s="122"/>
      <c r="EF262" s="122"/>
      <c r="EG262" s="122"/>
      <c r="EH262" s="122"/>
      <c r="EI262" s="122"/>
      <c r="EJ262" s="122"/>
      <c r="EK262" s="122"/>
      <c r="EL262" s="122"/>
      <c r="EM262" s="122"/>
      <c r="EN262" s="122"/>
      <c r="EO262" s="122"/>
      <c r="EP262" s="122"/>
      <c r="EQ262" s="122"/>
      <c r="ER262" s="122"/>
      <c r="ES262" s="122"/>
      <c r="ET262" s="122"/>
      <c r="EU262" s="122"/>
      <c r="EV262" s="122"/>
      <c r="EW262" s="122"/>
      <c r="EX262" s="122"/>
      <c r="EY262" s="122"/>
      <c r="EZ262" s="122"/>
      <c r="FA262" s="122"/>
      <c r="FB262" s="122"/>
      <c r="FC262" s="122"/>
      <c r="FD262" s="122"/>
      <c r="FE262" s="122"/>
      <c r="FF262" s="122"/>
      <c r="FG262" s="122"/>
      <c r="FH262" s="122"/>
      <c r="FI262" s="122"/>
      <c r="FJ262" s="122"/>
      <c r="FK262" s="122"/>
      <c r="FL262" s="122"/>
      <c r="FM262" s="122"/>
      <c r="FN262" s="122"/>
      <c r="FO262" s="122"/>
      <c r="FP262" s="122"/>
      <c r="FQ262" s="122"/>
      <c r="FR262" s="122"/>
      <c r="FS262" s="122"/>
      <c r="FT262" s="122"/>
      <c r="FU262" s="122"/>
      <c r="FV262" s="122"/>
      <c r="FW262" s="122"/>
      <c r="FX262" s="122"/>
      <c r="FY262" s="122"/>
      <c r="FZ262" s="122"/>
      <c r="GA262" s="122"/>
      <c r="GB262" s="122"/>
      <c r="GC262" s="122"/>
      <c r="GD262" s="122"/>
      <c r="GE262" s="122"/>
      <c r="GF262" s="122"/>
      <c r="GG262" s="122"/>
      <c r="GH262" s="122"/>
      <c r="GI262" s="122"/>
      <c r="GJ262" s="122"/>
      <c r="GK262" s="122"/>
      <c r="GL262" s="122"/>
      <c r="GM262" s="122"/>
      <c r="GN262" s="122"/>
      <c r="GO262" s="122"/>
      <c r="GP262" s="122"/>
      <c r="GQ262" s="122"/>
      <c r="GR262" s="122"/>
      <c r="GS262" s="122"/>
      <c r="GT262" s="122"/>
      <c r="GU262" s="122"/>
      <c r="GV262" s="122"/>
      <c r="GW262" s="122"/>
      <c r="GX262" s="122"/>
      <c r="GY262" s="122"/>
      <c r="GZ262" s="122"/>
      <c r="HA262" s="122"/>
      <c r="HB262" s="122"/>
      <c r="HC262" s="122"/>
      <c r="HD262" s="122"/>
      <c r="HE262" s="122"/>
      <c r="HF262" s="122"/>
    </row>
    <row r="263" spans="1:214" ht="30" customHeight="1">
      <c r="A263" s="13" t="s">
        <v>3929</v>
      </c>
      <c r="B263" s="61" t="s">
        <v>2676</v>
      </c>
      <c r="C263" s="150">
        <f t="shared" si="16"/>
        <v>5.166666666666667</v>
      </c>
      <c r="D263" s="120">
        <f t="shared" si="17"/>
        <v>1.75</v>
      </c>
      <c r="E263" s="13">
        <v>6</v>
      </c>
      <c r="F263" s="120">
        <v>3.5</v>
      </c>
      <c r="G263" s="120">
        <v>0</v>
      </c>
    </row>
    <row r="264" spans="1:214" ht="30" customHeight="1">
      <c r="A264" s="13" t="s">
        <v>3929</v>
      </c>
      <c r="B264" s="61" t="s">
        <v>7709</v>
      </c>
      <c r="C264" s="150">
        <f t="shared" si="16"/>
        <v>5</v>
      </c>
      <c r="D264" s="120">
        <f t="shared" si="17"/>
        <v>5</v>
      </c>
      <c r="E264" s="13">
        <v>5</v>
      </c>
      <c r="F264" s="120">
        <v>5</v>
      </c>
      <c r="G264" s="120">
        <v>5</v>
      </c>
    </row>
    <row r="265" spans="1:214" ht="30" customHeight="1">
      <c r="A265" s="13" t="s">
        <v>3929</v>
      </c>
      <c r="B265" s="61" t="s">
        <v>7732</v>
      </c>
      <c r="C265" s="150">
        <f t="shared" si="16"/>
        <v>5</v>
      </c>
      <c r="D265" s="120">
        <f t="shared" si="17"/>
        <v>5</v>
      </c>
      <c r="E265" s="13">
        <v>5</v>
      </c>
      <c r="F265" s="120">
        <v>5</v>
      </c>
      <c r="G265" s="120">
        <v>5</v>
      </c>
    </row>
    <row r="266" spans="1:214" ht="30" customHeight="1">
      <c r="A266" s="13" t="s">
        <v>3929</v>
      </c>
      <c r="B266" s="61" t="s">
        <v>4486</v>
      </c>
      <c r="C266" s="150">
        <f t="shared" si="16"/>
        <v>5</v>
      </c>
      <c r="D266" s="120">
        <f t="shared" si="17"/>
        <v>5</v>
      </c>
      <c r="E266" s="13">
        <v>5</v>
      </c>
      <c r="F266" s="120">
        <v>5</v>
      </c>
      <c r="G266" s="120">
        <v>5</v>
      </c>
    </row>
    <row r="267" spans="1:214" ht="30" customHeight="1">
      <c r="A267" s="13" t="s">
        <v>3929</v>
      </c>
      <c r="B267" s="61" t="s">
        <v>4689</v>
      </c>
      <c r="C267" s="150">
        <f t="shared" si="16"/>
        <v>5</v>
      </c>
      <c r="D267" s="120">
        <f t="shared" si="17"/>
        <v>5</v>
      </c>
      <c r="E267" s="13">
        <v>5</v>
      </c>
      <c r="F267" s="120">
        <v>5</v>
      </c>
      <c r="G267" s="120">
        <v>5</v>
      </c>
    </row>
    <row r="268" spans="1:214" ht="30" customHeight="1">
      <c r="A268" s="13" t="s">
        <v>3929</v>
      </c>
      <c r="B268" s="61" t="s">
        <v>7708</v>
      </c>
      <c r="C268" s="150">
        <f t="shared" si="16"/>
        <v>5</v>
      </c>
      <c r="D268" s="120">
        <f t="shared" si="17"/>
        <v>5</v>
      </c>
      <c r="E268" s="13">
        <v>5</v>
      </c>
      <c r="F268" s="120">
        <v>5</v>
      </c>
      <c r="G268" s="120">
        <v>5</v>
      </c>
    </row>
    <row r="269" spans="1:214" ht="30" customHeight="1">
      <c r="A269" s="13" t="s">
        <v>3929</v>
      </c>
      <c r="B269" s="61" t="s">
        <v>4460</v>
      </c>
      <c r="C269" s="150">
        <f t="shared" si="16"/>
        <v>5</v>
      </c>
      <c r="D269" s="120">
        <f t="shared" si="17"/>
        <v>2.5</v>
      </c>
      <c r="E269" s="13">
        <v>5</v>
      </c>
      <c r="F269" s="120">
        <v>5</v>
      </c>
      <c r="G269" s="120">
        <v>0</v>
      </c>
    </row>
    <row r="270" spans="1:214" ht="30" customHeight="1">
      <c r="A270" s="13" t="s">
        <v>3929</v>
      </c>
      <c r="B270" s="61" t="s">
        <v>5165</v>
      </c>
      <c r="C270" s="150">
        <f t="shared" si="16"/>
        <v>5</v>
      </c>
      <c r="D270" s="120">
        <f t="shared" si="17"/>
        <v>5</v>
      </c>
      <c r="E270" s="13">
        <v>5</v>
      </c>
      <c r="F270" s="120">
        <v>5</v>
      </c>
      <c r="G270" s="120">
        <v>5</v>
      </c>
    </row>
    <row r="271" spans="1:214" ht="30" customHeight="1">
      <c r="A271" s="13" t="s">
        <v>3929</v>
      </c>
      <c r="B271" s="61" t="s">
        <v>4658</v>
      </c>
      <c r="C271" s="150">
        <f t="shared" si="16"/>
        <v>5</v>
      </c>
      <c r="D271" s="120">
        <f t="shared" si="17"/>
        <v>5</v>
      </c>
      <c r="E271" s="13">
        <v>5</v>
      </c>
      <c r="F271" s="120">
        <v>5</v>
      </c>
      <c r="G271" s="120">
        <v>5</v>
      </c>
    </row>
    <row r="272" spans="1:214" ht="30" customHeight="1">
      <c r="A272" s="13" t="s">
        <v>3929</v>
      </c>
      <c r="B272" s="61" t="s">
        <v>7719</v>
      </c>
      <c r="C272" s="150">
        <f t="shared" ref="C272:C303" si="18">(E272*2+F272)/3</f>
        <v>5</v>
      </c>
      <c r="D272" s="120">
        <f t="shared" ref="D272:D303" si="19">(F272+G272)/2</f>
        <v>5</v>
      </c>
      <c r="E272" s="13">
        <v>5</v>
      </c>
      <c r="F272" s="120">
        <v>5</v>
      </c>
      <c r="G272" s="120">
        <v>5</v>
      </c>
    </row>
    <row r="273" spans="1:7" ht="30" customHeight="1">
      <c r="A273" s="13" t="s">
        <v>3929</v>
      </c>
      <c r="B273" s="61" t="s">
        <v>4678</v>
      </c>
      <c r="C273" s="150">
        <f t="shared" si="18"/>
        <v>5</v>
      </c>
      <c r="D273" s="120">
        <f t="shared" si="19"/>
        <v>5</v>
      </c>
      <c r="E273" s="13">
        <v>5</v>
      </c>
      <c r="F273" s="120">
        <v>5</v>
      </c>
      <c r="G273" s="120">
        <v>5</v>
      </c>
    </row>
    <row r="274" spans="1:7" ht="30" customHeight="1">
      <c r="A274" s="13" t="s">
        <v>3929</v>
      </c>
      <c r="B274" s="61" t="s">
        <v>7735</v>
      </c>
      <c r="C274" s="150">
        <f t="shared" si="18"/>
        <v>5</v>
      </c>
      <c r="D274" s="120">
        <f t="shared" si="19"/>
        <v>5</v>
      </c>
      <c r="E274" s="13">
        <v>5</v>
      </c>
      <c r="F274" s="120">
        <v>5</v>
      </c>
      <c r="G274" s="120">
        <v>5</v>
      </c>
    </row>
    <row r="275" spans="1:7" ht="30" customHeight="1">
      <c r="A275" s="13" t="s">
        <v>3929</v>
      </c>
      <c r="B275" s="61" t="s">
        <v>7720</v>
      </c>
      <c r="C275" s="150">
        <f t="shared" si="18"/>
        <v>5</v>
      </c>
      <c r="D275" s="120">
        <f t="shared" si="19"/>
        <v>5</v>
      </c>
      <c r="E275" s="13">
        <v>5</v>
      </c>
      <c r="F275" s="120">
        <v>5</v>
      </c>
      <c r="G275" s="120">
        <v>5</v>
      </c>
    </row>
    <row r="276" spans="1:7" ht="30" customHeight="1">
      <c r="A276" s="13" t="s">
        <v>3929</v>
      </c>
      <c r="B276" s="155" t="s">
        <v>4797</v>
      </c>
      <c r="C276" s="150">
        <f t="shared" si="18"/>
        <v>5</v>
      </c>
      <c r="D276" s="120">
        <f t="shared" si="19"/>
        <v>5</v>
      </c>
      <c r="E276" s="13">
        <v>5</v>
      </c>
      <c r="F276" s="120">
        <v>5</v>
      </c>
      <c r="G276" s="120">
        <v>5</v>
      </c>
    </row>
    <row r="277" spans="1:7" ht="30" customHeight="1">
      <c r="A277" s="13" t="s">
        <v>3929</v>
      </c>
      <c r="B277" s="155" t="s">
        <v>4808</v>
      </c>
      <c r="C277" s="150">
        <f t="shared" si="18"/>
        <v>5</v>
      </c>
      <c r="D277" s="120">
        <f t="shared" si="19"/>
        <v>5</v>
      </c>
      <c r="E277" s="13">
        <v>5</v>
      </c>
      <c r="F277" s="120">
        <v>5</v>
      </c>
      <c r="G277" s="120">
        <v>5</v>
      </c>
    </row>
    <row r="278" spans="1:7" ht="30" customHeight="1">
      <c r="A278" s="13" t="s">
        <v>3929</v>
      </c>
      <c r="B278" s="61" t="s">
        <v>4572</v>
      </c>
      <c r="C278" s="150">
        <f t="shared" si="18"/>
        <v>5</v>
      </c>
      <c r="D278" s="120">
        <f t="shared" si="19"/>
        <v>5</v>
      </c>
      <c r="E278" s="13">
        <v>5</v>
      </c>
      <c r="F278" s="120">
        <v>5</v>
      </c>
      <c r="G278" s="120">
        <v>5</v>
      </c>
    </row>
    <row r="279" spans="1:7" ht="30" customHeight="1">
      <c r="A279" s="13" t="s">
        <v>3929</v>
      </c>
      <c r="B279" s="61" t="s">
        <v>2413</v>
      </c>
      <c r="C279" s="150">
        <f t="shared" si="18"/>
        <v>4.333333333333333</v>
      </c>
      <c r="D279" s="120">
        <f t="shared" si="19"/>
        <v>1.5</v>
      </c>
      <c r="E279" s="13">
        <v>5</v>
      </c>
      <c r="F279" s="120">
        <v>3</v>
      </c>
      <c r="G279" s="120">
        <v>0</v>
      </c>
    </row>
    <row r="280" spans="1:7" ht="30" customHeight="1">
      <c r="A280" s="13" t="s">
        <v>3929</v>
      </c>
      <c r="B280" s="61" t="s">
        <v>2806</v>
      </c>
      <c r="C280" s="150">
        <f t="shared" si="18"/>
        <v>4.333333333333333</v>
      </c>
      <c r="D280" s="120">
        <f t="shared" si="19"/>
        <v>1.5</v>
      </c>
      <c r="E280" s="13">
        <v>5</v>
      </c>
      <c r="F280" s="120">
        <v>3</v>
      </c>
      <c r="G280" s="120">
        <v>0</v>
      </c>
    </row>
    <row r="281" spans="1:7" ht="30" customHeight="1">
      <c r="A281" s="13" t="s">
        <v>3929</v>
      </c>
      <c r="B281" s="61" t="s">
        <v>974</v>
      </c>
      <c r="C281" s="150">
        <f t="shared" si="18"/>
        <v>4.166666666666667</v>
      </c>
      <c r="D281" s="120">
        <f t="shared" si="19"/>
        <v>1.25</v>
      </c>
      <c r="E281" s="13">
        <v>5</v>
      </c>
      <c r="F281" s="120">
        <v>2.5</v>
      </c>
      <c r="G281" s="120">
        <v>0</v>
      </c>
    </row>
    <row r="282" spans="1:7" ht="30" customHeight="1">
      <c r="A282" s="13" t="s">
        <v>3929</v>
      </c>
      <c r="B282" s="157" t="s">
        <v>3471</v>
      </c>
      <c r="C282" s="150">
        <f t="shared" si="18"/>
        <v>3.6666666666666665</v>
      </c>
      <c r="D282" s="120">
        <f t="shared" si="19"/>
        <v>1.5</v>
      </c>
      <c r="E282" s="13">
        <v>4</v>
      </c>
      <c r="F282" s="120">
        <v>3</v>
      </c>
      <c r="G282" s="120">
        <v>0</v>
      </c>
    </row>
    <row r="283" spans="1:7" ht="30" customHeight="1">
      <c r="A283" s="13" t="s">
        <v>3929</v>
      </c>
      <c r="B283" s="155" t="s">
        <v>3564</v>
      </c>
      <c r="C283" s="150">
        <f t="shared" si="18"/>
        <v>3.6666666666666665</v>
      </c>
      <c r="D283" s="120">
        <f t="shared" si="19"/>
        <v>1.5</v>
      </c>
      <c r="E283" s="13">
        <v>4</v>
      </c>
      <c r="F283" s="120">
        <v>3</v>
      </c>
      <c r="G283" s="120">
        <v>0</v>
      </c>
    </row>
    <row r="284" spans="1:7" ht="30" customHeight="1">
      <c r="A284" s="13" t="s">
        <v>3929</v>
      </c>
      <c r="B284" s="61" t="s">
        <v>606</v>
      </c>
      <c r="C284" s="150">
        <f t="shared" si="18"/>
        <v>3.3333333333333335</v>
      </c>
      <c r="D284" s="120">
        <f t="shared" si="19"/>
        <v>1</v>
      </c>
      <c r="E284" s="13">
        <v>4</v>
      </c>
      <c r="F284" s="120">
        <v>2</v>
      </c>
      <c r="G284" s="120">
        <v>0</v>
      </c>
    </row>
    <row r="285" spans="1:7" ht="30" customHeight="1">
      <c r="A285" s="13" t="s">
        <v>3929</v>
      </c>
      <c r="B285" s="157" t="s">
        <v>3746</v>
      </c>
      <c r="C285" s="150">
        <f t="shared" si="18"/>
        <v>3</v>
      </c>
      <c r="D285" s="120">
        <f t="shared" si="19"/>
        <v>1.5</v>
      </c>
      <c r="E285" s="13">
        <v>3</v>
      </c>
      <c r="F285" s="120">
        <v>3</v>
      </c>
      <c r="G285" s="120">
        <v>0</v>
      </c>
    </row>
    <row r="286" spans="1:7" ht="30" customHeight="1">
      <c r="A286" s="13" t="s">
        <v>3929</v>
      </c>
      <c r="B286" s="61" t="s">
        <v>2155</v>
      </c>
      <c r="C286" s="150">
        <f t="shared" si="18"/>
        <v>2.9333333333333336</v>
      </c>
      <c r="D286" s="120">
        <f t="shared" si="19"/>
        <v>0.4</v>
      </c>
      <c r="E286" s="13">
        <v>4</v>
      </c>
      <c r="F286" s="120">
        <v>0.8</v>
      </c>
      <c r="G286" s="120">
        <v>0</v>
      </c>
    </row>
    <row r="287" spans="1:7" ht="30" customHeight="1">
      <c r="A287" s="13" t="s">
        <v>3929</v>
      </c>
      <c r="B287" s="61" t="s">
        <v>1063</v>
      </c>
      <c r="C287" s="150">
        <f t="shared" si="18"/>
        <v>2.6999999999999997</v>
      </c>
      <c r="D287" s="120">
        <f t="shared" si="19"/>
        <v>0.05</v>
      </c>
      <c r="E287" s="13">
        <v>4</v>
      </c>
      <c r="F287" s="120">
        <v>0.1</v>
      </c>
      <c r="G287" s="120">
        <v>0</v>
      </c>
    </row>
    <row r="288" spans="1:7" ht="30" customHeight="1">
      <c r="A288" s="13" t="s">
        <v>3929</v>
      </c>
      <c r="B288" s="61" t="s">
        <v>3472</v>
      </c>
      <c r="C288" s="150">
        <f t="shared" si="18"/>
        <v>2.6666666666666665</v>
      </c>
      <c r="D288" s="120">
        <f t="shared" si="19"/>
        <v>1</v>
      </c>
      <c r="E288" s="13">
        <v>3</v>
      </c>
      <c r="F288" s="120">
        <v>2</v>
      </c>
      <c r="G288" s="120">
        <v>0</v>
      </c>
    </row>
    <row r="289" spans="1:7" ht="30" customHeight="1">
      <c r="A289" s="13" t="s">
        <v>3929</v>
      </c>
      <c r="B289" s="61" t="s">
        <v>2291</v>
      </c>
      <c r="C289" s="150">
        <f t="shared" si="18"/>
        <v>2.3333333333333335</v>
      </c>
      <c r="D289" s="120">
        <f t="shared" si="19"/>
        <v>2.5</v>
      </c>
      <c r="E289" s="13">
        <v>1</v>
      </c>
      <c r="F289" s="120">
        <v>5</v>
      </c>
      <c r="G289" s="120">
        <v>0</v>
      </c>
    </row>
    <row r="290" spans="1:7" ht="30" customHeight="1">
      <c r="A290" s="13" t="s">
        <v>3929</v>
      </c>
      <c r="B290" s="61" t="s">
        <v>1066</v>
      </c>
      <c r="C290" s="150">
        <f t="shared" si="18"/>
        <v>2.1666666666666665</v>
      </c>
      <c r="D290" s="120">
        <f t="shared" si="19"/>
        <v>1.25</v>
      </c>
      <c r="E290" s="13">
        <v>2</v>
      </c>
      <c r="F290" s="120">
        <v>2.5</v>
      </c>
      <c r="G290" s="120">
        <v>0</v>
      </c>
    </row>
    <row r="291" spans="1:7" ht="30" customHeight="1">
      <c r="A291" s="13" t="s">
        <v>3929</v>
      </c>
      <c r="B291" s="61" t="s">
        <v>2754</v>
      </c>
      <c r="C291" s="150">
        <f t="shared" si="18"/>
        <v>2</v>
      </c>
      <c r="D291" s="120">
        <f t="shared" si="19"/>
        <v>1</v>
      </c>
      <c r="E291" s="13">
        <v>2</v>
      </c>
      <c r="F291" s="120">
        <v>2</v>
      </c>
      <c r="G291" s="120">
        <v>0</v>
      </c>
    </row>
    <row r="292" spans="1:7" ht="30" customHeight="1">
      <c r="A292" s="13" t="s">
        <v>3929</v>
      </c>
      <c r="B292" s="157" t="s">
        <v>2660</v>
      </c>
      <c r="C292" s="150">
        <f t="shared" si="18"/>
        <v>2</v>
      </c>
      <c r="D292" s="120">
        <f t="shared" si="19"/>
        <v>1</v>
      </c>
      <c r="E292" s="13">
        <v>2</v>
      </c>
      <c r="F292" s="120">
        <v>2</v>
      </c>
      <c r="G292" s="120">
        <v>0</v>
      </c>
    </row>
    <row r="293" spans="1:7" ht="30" customHeight="1">
      <c r="A293" s="13" t="s">
        <v>3929</v>
      </c>
      <c r="B293" s="61" t="s">
        <v>4421</v>
      </c>
      <c r="C293" s="150">
        <f t="shared" si="18"/>
        <v>2</v>
      </c>
      <c r="D293" s="120">
        <f t="shared" si="19"/>
        <v>1</v>
      </c>
      <c r="E293" s="13">
        <v>2</v>
      </c>
      <c r="F293" s="120">
        <v>2</v>
      </c>
      <c r="G293" s="120">
        <v>0</v>
      </c>
    </row>
    <row r="294" spans="1:7" ht="30" customHeight="1">
      <c r="A294" s="13" t="s">
        <v>3929</v>
      </c>
      <c r="B294" s="61" t="s">
        <v>65</v>
      </c>
      <c r="C294" s="150">
        <f t="shared" si="18"/>
        <v>1.7333333333333334</v>
      </c>
      <c r="D294" s="120">
        <f t="shared" si="19"/>
        <v>2.6</v>
      </c>
      <c r="E294" s="13">
        <v>2</v>
      </c>
      <c r="F294" s="120">
        <v>1.2</v>
      </c>
      <c r="G294" s="120">
        <v>4</v>
      </c>
    </row>
    <row r="295" spans="1:7" ht="30" customHeight="1">
      <c r="A295" s="13" t="s">
        <v>3929</v>
      </c>
      <c r="B295" s="61" t="s">
        <v>841</v>
      </c>
      <c r="C295" s="150">
        <f t="shared" si="18"/>
        <v>1.5</v>
      </c>
      <c r="D295" s="120">
        <f t="shared" si="19"/>
        <v>1.25</v>
      </c>
      <c r="E295" s="13">
        <v>1</v>
      </c>
      <c r="F295" s="120">
        <v>2.5</v>
      </c>
      <c r="G295" s="120">
        <v>0</v>
      </c>
    </row>
    <row r="296" spans="1:7" ht="30" customHeight="1">
      <c r="A296" s="13" t="s">
        <v>3929</v>
      </c>
      <c r="B296" s="61" t="s">
        <v>1665</v>
      </c>
      <c r="C296" s="150">
        <f t="shared" si="18"/>
        <v>1.5</v>
      </c>
      <c r="D296" s="120">
        <f t="shared" si="19"/>
        <v>1.25</v>
      </c>
      <c r="E296" s="13">
        <v>1</v>
      </c>
      <c r="F296" s="120">
        <v>2.5</v>
      </c>
      <c r="G296" s="120">
        <v>0</v>
      </c>
    </row>
    <row r="297" spans="1:7" ht="30" customHeight="1">
      <c r="A297" s="13" t="s">
        <v>3929</v>
      </c>
      <c r="B297" s="61" t="s">
        <v>1676</v>
      </c>
      <c r="C297" s="150">
        <f t="shared" si="18"/>
        <v>1.5</v>
      </c>
      <c r="D297" s="120">
        <f t="shared" si="19"/>
        <v>1.25</v>
      </c>
      <c r="E297" s="13">
        <v>1</v>
      </c>
      <c r="F297" s="120">
        <v>2.5</v>
      </c>
      <c r="G297" s="120">
        <v>0</v>
      </c>
    </row>
    <row r="298" spans="1:7" ht="30" customHeight="1">
      <c r="A298" s="13" t="s">
        <v>3929</v>
      </c>
      <c r="B298" s="61" t="s">
        <v>1544</v>
      </c>
      <c r="C298" s="150">
        <f t="shared" si="18"/>
        <v>1.5</v>
      </c>
      <c r="D298" s="120">
        <f t="shared" si="19"/>
        <v>1.25</v>
      </c>
      <c r="E298" s="13">
        <v>1</v>
      </c>
      <c r="F298" s="120">
        <v>2.5</v>
      </c>
      <c r="G298" s="120">
        <v>0</v>
      </c>
    </row>
    <row r="299" spans="1:7" ht="30" customHeight="1">
      <c r="A299" s="13" t="s">
        <v>3929</v>
      </c>
      <c r="B299" s="61" t="s">
        <v>1099</v>
      </c>
      <c r="C299" s="150">
        <f t="shared" si="18"/>
        <v>1.5</v>
      </c>
      <c r="D299" s="120">
        <f t="shared" si="19"/>
        <v>1.25</v>
      </c>
      <c r="E299" s="13">
        <v>1</v>
      </c>
      <c r="F299" s="120">
        <v>2.5</v>
      </c>
      <c r="G299" s="120">
        <v>0</v>
      </c>
    </row>
    <row r="300" spans="1:7" ht="30" customHeight="1">
      <c r="A300" s="13" t="s">
        <v>3929</v>
      </c>
      <c r="B300" s="61" t="s">
        <v>1710</v>
      </c>
      <c r="C300" s="150">
        <f t="shared" si="18"/>
        <v>1.5</v>
      </c>
      <c r="D300" s="120">
        <f t="shared" si="19"/>
        <v>1.25</v>
      </c>
      <c r="E300" s="13">
        <v>1</v>
      </c>
      <c r="F300" s="120">
        <v>2.5</v>
      </c>
      <c r="G300" s="120">
        <v>0</v>
      </c>
    </row>
    <row r="301" spans="1:7" ht="30" customHeight="1">
      <c r="A301" s="13" t="s">
        <v>3929</v>
      </c>
      <c r="B301" s="151" t="s">
        <v>31</v>
      </c>
      <c r="C301" s="150">
        <f t="shared" si="18"/>
        <v>1.5</v>
      </c>
      <c r="D301" s="120">
        <f t="shared" si="19"/>
        <v>1.25</v>
      </c>
      <c r="E301" s="13">
        <v>1</v>
      </c>
      <c r="F301" s="120">
        <v>2.5</v>
      </c>
      <c r="G301" s="120">
        <v>0</v>
      </c>
    </row>
    <row r="302" spans="1:7" ht="30" customHeight="1">
      <c r="A302" s="13" t="s">
        <v>3929</v>
      </c>
      <c r="B302" s="111" t="s">
        <v>1077</v>
      </c>
      <c r="C302" s="150">
        <f t="shared" si="18"/>
        <v>1.5</v>
      </c>
      <c r="D302" s="120">
        <f t="shared" si="19"/>
        <v>1.25</v>
      </c>
      <c r="E302" s="13">
        <v>1</v>
      </c>
      <c r="F302" s="120">
        <v>2.5</v>
      </c>
      <c r="G302" s="120">
        <v>0</v>
      </c>
    </row>
    <row r="303" spans="1:7" ht="30" customHeight="1">
      <c r="A303" s="13" t="s">
        <v>3929</v>
      </c>
      <c r="B303" s="61" t="s">
        <v>1065</v>
      </c>
      <c r="C303" s="150">
        <f t="shared" si="18"/>
        <v>1.5</v>
      </c>
      <c r="D303" s="120">
        <f t="shared" si="19"/>
        <v>1.25</v>
      </c>
      <c r="E303" s="13">
        <v>1</v>
      </c>
      <c r="F303" s="120">
        <v>2.5</v>
      </c>
      <c r="G303" s="120">
        <v>0</v>
      </c>
    </row>
    <row r="304" spans="1:7" ht="30" customHeight="1">
      <c r="A304" s="13" t="s">
        <v>3929</v>
      </c>
      <c r="B304" s="155" t="s">
        <v>1087</v>
      </c>
      <c r="C304" s="150">
        <f t="shared" ref="C304:C335" si="20">(E304*2+F304)/3</f>
        <v>1.5</v>
      </c>
      <c r="D304" s="120">
        <f t="shared" ref="D304:D335" si="21">(F304+G304)/2</f>
        <v>1.25</v>
      </c>
      <c r="E304" s="13">
        <v>1</v>
      </c>
      <c r="F304" s="120">
        <v>2.5</v>
      </c>
      <c r="G304" s="120">
        <v>0</v>
      </c>
    </row>
    <row r="305" spans="1:7" ht="30" customHeight="1">
      <c r="A305" s="13" t="s">
        <v>3929</v>
      </c>
      <c r="B305" s="61" t="s">
        <v>1535</v>
      </c>
      <c r="C305" s="150">
        <f t="shared" si="20"/>
        <v>1.5</v>
      </c>
      <c r="D305" s="120">
        <f t="shared" si="21"/>
        <v>1.25</v>
      </c>
      <c r="E305" s="13">
        <v>1</v>
      </c>
      <c r="F305" s="120">
        <v>2.5</v>
      </c>
      <c r="G305" s="120">
        <v>0</v>
      </c>
    </row>
    <row r="306" spans="1:7" ht="30" customHeight="1">
      <c r="A306" s="13" t="s">
        <v>3929</v>
      </c>
      <c r="B306" s="61" t="s">
        <v>1095</v>
      </c>
      <c r="C306" s="150">
        <f t="shared" si="20"/>
        <v>1.5</v>
      </c>
      <c r="D306" s="120">
        <f t="shared" si="21"/>
        <v>1.25</v>
      </c>
      <c r="E306" s="13">
        <v>1</v>
      </c>
      <c r="F306" s="120">
        <v>2.5</v>
      </c>
      <c r="G306" s="120">
        <v>0</v>
      </c>
    </row>
    <row r="307" spans="1:7" ht="30" customHeight="1">
      <c r="A307" s="13" t="s">
        <v>3929</v>
      </c>
      <c r="B307" s="61" t="s">
        <v>1067</v>
      </c>
      <c r="C307" s="150">
        <f t="shared" si="20"/>
        <v>1.5</v>
      </c>
      <c r="D307" s="120">
        <f t="shared" si="21"/>
        <v>1.25</v>
      </c>
      <c r="E307" s="13">
        <v>1</v>
      </c>
      <c r="F307" s="120">
        <v>2.5</v>
      </c>
      <c r="G307" s="120">
        <v>0</v>
      </c>
    </row>
    <row r="308" spans="1:7" ht="30" customHeight="1">
      <c r="A308" s="13" t="s">
        <v>3929</v>
      </c>
      <c r="B308" s="61" t="s">
        <v>2378</v>
      </c>
      <c r="C308" s="150">
        <f t="shared" si="20"/>
        <v>1.5</v>
      </c>
      <c r="D308" s="120">
        <f t="shared" si="21"/>
        <v>0.25</v>
      </c>
      <c r="E308" s="13">
        <v>2</v>
      </c>
      <c r="F308" s="120">
        <v>0.5</v>
      </c>
      <c r="G308" s="120">
        <v>0</v>
      </c>
    </row>
    <row r="309" spans="1:7" ht="30" customHeight="1">
      <c r="A309" s="13" t="s">
        <v>3929</v>
      </c>
      <c r="B309" s="61" t="s">
        <v>2046</v>
      </c>
      <c r="C309" s="150">
        <f t="shared" si="20"/>
        <v>1.5</v>
      </c>
      <c r="D309" s="120">
        <f t="shared" si="21"/>
        <v>1.25</v>
      </c>
      <c r="E309" s="13">
        <v>1</v>
      </c>
      <c r="F309" s="120">
        <v>2.5</v>
      </c>
      <c r="G309" s="120">
        <v>0</v>
      </c>
    </row>
    <row r="310" spans="1:7" ht="30" customHeight="1">
      <c r="A310" s="13" t="s">
        <v>3929</v>
      </c>
      <c r="B310" s="61" t="s">
        <v>1073</v>
      </c>
      <c r="C310" s="150">
        <f t="shared" si="20"/>
        <v>1.5</v>
      </c>
      <c r="D310" s="120">
        <f t="shared" si="21"/>
        <v>1.25</v>
      </c>
      <c r="E310" s="13">
        <v>1</v>
      </c>
      <c r="F310" s="120">
        <v>2.5</v>
      </c>
      <c r="G310" s="120">
        <v>0</v>
      </c>
    </row>
    <row r="311" spans="1:7" ht="30" customHeight="1">
      <c r="A311" s="13" t="s">
        <v>3929</v>
      </c>
      <c r="B311" s="61" t="s">
        <v>1076</v>
      </c>
      <c r="C311" s="150">
        <f t="shared" si="20"/>
        <v>1.5</v>
      </c>
      <c r="D311" s="120">
        <f t="shared" si="21"/>
        <v>1.25</v>
      </c>
      <c r="E311" s="13">
        <v>1</v>
      </c>
      <c r="F311" s="120">
        <v>2.5</v>
      </c>
      <c r="G311" s="120">
        <v>0</v>
      </c>
    </row>
    <row r="312" spans="1:7" ht="30" customHeight="1">
      <c r="A312" s="13" t="s">
        <v>3929</v>
      </c>
      <c r="B312" s="61" t="s">
        <v>1072</v>
      </c>
      <c r="C312" s="150">
        <f t="shared" si="20"/>
        <v>1.5</v>
      </c>
      <c r="D312" s="120">
        <f t="shared" si="21"/>
        <v>1.25</v>
      </c>
      <c r="E312" s="13">
        <v>1</v>
      </c>
      <c r="F312" s="120">
        <v>2.5</v>
      </c>
      <c r="G312" s="120">
        <v>0</v>
      </c>
    </row>
    <row r="313" spans="1:7" ht="30" customHeight="1">
      <c r="A313" s="13" t="s">
        <v>3929</v>
      </c>
      <c r="B313" s="61" t="s">
        <v>1581</v>
      </c>
      <c r="C313" s="150">
        <f t="shared" si="20"/>
        <v>1.5</v>
      </c>
      <c r="D313" s="120">
        <f t="shared" si="21"/>
        <v>1.25</v>
      </c>
      <c r="E313" s="13">
        <v>1</v>
      </c>
      <c r="F313" s="120">
        <v>2.5</v>
      </c>
      <c r="G313" s="120">
        <v>0</v>
      </c>
    </row>
    <row r="314" spans="1:7" ht="30" customHeight="1">
      <c r="A314" s="13" t="s">
        <v>3929</v>
      </c>
      <c r="B314" s="61" t="s">
        <v>1057</v>
      </c>
      <c r="C314" s="150">
        <f t="shared" si="20"/>
        <v>1.5</v>
      </c>
      <c r="D314" s="120">
        <f t="shared" si="21"/>
        <v>1.25</v>
      </c>
      <c r="E314" s="13">
        <v>1</v>
      </c>
      <c r="F314" s="120">
        <v>2.5</v>
      </c>
      <c r="G314" s="120">
        <v>0</v>
      </c>
    </row>
    <row r="315" spans="1:7" ht="30" customHeight="1">
      <c r="A315" s="13" t="s">
        <v>3929</v>
      </c>
      <c r="B315" s="61" t="s">
        <v>847</v>
      </c>
      <c r="C315" s="150">
        <f t="shared" si="20"/>
        <v>1.5</v>
      </c>
      <c r="D315" s="120">
        <f t="shared" si="21"/>
        <v>1.25</v>
      </c>
      <c r="E315" s="13">
        <v>1</v>
      </c>
      <c r="F315" s="120">
        <v>2.5</v>
      </c>
      <c r="G315" s="120">
        <v>0</v>
      </c>
    </row>
    <row r="316" spans="1:7" ht="30" customHeight="1">
      <c r="A316" s="13" t="s">
        <v>3929</v>
      </c>
      <c r="B316" s="61" t="s">
        <v>1373</v>
      </c>
      <c r="C316" s="150">
        <f t="shared" si="20"/>
        <v>1.5</v>
      </c>
      <c r="D316" s="120">
        <f t="shared" si="21"/>
        <v>1.25</v>
      </c>
      <c r="E316" s="13">
        <v>1</v>
      </c>
      <c r="F316" s="120">
        <v>2.5</v>
      </c>
      <c r="G316" s="120">
        <v>0</v>
      </c>
    </row>
    <row r="317" spans="1:7" ht="30" customHeight="1">
      <c r="A317" s="13" t="s">
        <v>3929</v>
      </c>
      <c r="B317" s="61" t="s">
        <v>1071</v>
      </c>
      <c r="C317" s="150">
        <f t="shared" si="20"/>
        <v>1.5</v>
      </c>
      <c r="D317" s="120">
        <f t="shared" si="21"/>
        <v>1.25</v>
      </c>
      <c r="E317" s="13">
        <v>1</v>
      </c>
      <c r="F317" s="120">
        <v>2.5</v>
      </c>
      <c r="G317" s="120">
        <v>0</v>
      </c>
    </row>
    <row r="318" spans="1:7" ht="30" customHeight="1">
      <c r="A318" s="13" t="s">
        <v>3929</v>
      </c>
      <c r="B318" s="61" t="s">
        <v>1058</v>
      </c>
      <c r="C318" s="150">
        <f t="shared" si="20"/>
        <v>1.5</v>
      </c>
      <c r="D318" s="120">
        <f t="shared" si="21"/>
        <v>1.25</v>
      </c>
      <c r="E318" s="13">
        <v>1</v>
      </c>
      <c r="F318" s="120">
        <v>2.5</v>
      </c>
      <c r="G318" s="120">
        <v>0</v>
      </c>
    </row>
    <row r="319" spans="1:7" ht="30" customHeight="1">
      <c r="A319" s="13" t="s">
        <v>3929</v>
      </c>
      <c r="B319" s="61" t="s">
        <v>1615</v>
      </c>
      <c r="C319" s="150">
        <f t="shared" si="20"/>
        <v>1.5</v>
      </c>
      <c r="D319" s="120">
        <f t="shared" si="21"/>
        <v>1.25</v>
      </c>
      <c r="E319" s="13">
        <v>1</v>
      </c>
      <c r="F319" s="120">
        <v>2.5</v>
      </c>
      <c r="G319" s="120">
        <v>0</v>
      </c>
    </row>
    <row r="320" spans="1:7" ht="30" customHeight="1">
      <c r="A320" s="13" t="s">
        <v>3929</v>
      </c>
      <c r="B320" s="61" t="s">
        <v>1707</v>
      </c>
      <c r="C320" s="150">
        <f t="shared" si="20"/>
        <v>1.5</v>
      </c>
      <c r="D320" s="120">
        <f t="shared" si="21"/>
        <v>1.25</v>
      </c>
      <c r="E320" s="13">
        <v>1</v>
      </c>
      <c r="F320" s="120">
        <v>2.5</v>
      </c>
      <c r="G320" s="120">
        <v>0</v>
      </c>
    </row>
    <row r="321" spans="1:7" ht="30" customHeight="1">
      <c r="A321" s="13" t="s">
        <v>3929</v>
      </c>
      <c r="B321" s="61" t="s">
        <v>1894</v>
      </c>
      <c r="C321" s="150">
        <f t="shared" si="20"/>
        <v>1.5</v>
      </c>
      <c r="D321" s="120">
        <f t="shared" si="21"/>
        <v>1.25</v>
      </c>
      <c r="E321" s="13">
        <v>1</v>
      </c>
      <c r="F321" s="120">
        <v>2.5</v>
      </c>
      <c r="G321" s="120">
        <v>0</v>
      </c>
    </row>
    <row r="322" spans="1:7" ht="32.450000000000003" customHeight="1">
      <c r="A322" s="13" t="s">
        <v>3929</v>
      </c>
      <c r="B322" s="61" t="s">
        <v>1814</v>
      </c>
      <c r="C322" s="150">
        <f t="shared" si="20"/>
        <v>1.5</v>
      </c>
      <c r="D322" s="120">
        <f t="shared" si="21"/>
        <v>1.25</v>
      </c>
      <c r="E322" s="13">
        <v>1</v>
      </c>
      <c r="F322" s="120">
        <v>2.5</v>
      </c>
      <c r="G322" s="120">
        <v>0</v>
      </c>
    </row>
    <row r="323" spans="1:7" ht="30" customHeight="1">
      <c r="A323" s="13" t="s">
        <v>3929</v>
      </c>
      <c r="B323" s="61" t="s">
        <v>1068</v>
      </c>
      <c r="C323" s="150">
        <f t="shared" si="20"/>
        <v>1.5</v>
      </c>
      <c r="D323" s="120">
        <f t="shared" si="21"/>
        <v>1.25</v>
      </c>
      <c r="E323" s="13">
        <v>1</v>
      </c>
      <c r="F323" s="120">
        <v>2.5</v>
      </c>
      <c r="G323" s="120">
        <v>0</v>
      </c>
    </row>
    <row r="324" spans="1:7" ht="30" customHeight="1">
      <c r="A324" s="13" t="s">
        <v>3929</v>
      </c>
      <c r="B324" s="157" t="s">
        <v>2854</v>
      </c>
      <c r="C324" s="150">
        <f t="shared" si="20"/>
        <v>1.3333333333333333</v>
      </c>
      <c r="D324" s="120">
        <f t="shared" si="21"/>
        <v>1</v>
      </c>
      <c r="E324" s="13">
        <v>1</v>
      </c>
      <c r="F324" s="120">
        <v>2</v>
      </c>
      <c r="G324" s="120">
        <v>0</v>
      </c>
    </row>
    <row r="325" spans="1:7" ht="30" customHeight="1">
      <c r="A325" s="13" t="s">
        <v>3929</v>
      </c>
      <c r="B325" s="61" t="s">
        <v>1110</v>
      </c>
      <c r="C325" s="150">
        <f t="shared" si="20"/>
        <v>1.2</v>
      </c>
      <c r="D325" s="120">
        <f t="shared" si="21"/>
        <v>1.8</v>
      </c>
      <c r="E325" s="13">
        <v>0</v>
      </c>
      <c r="F325" s="120">
        <v>3.6</v>
      </c>
      <c r="G325" s="120">
        <v>0</v>
      </c>
    </row>
    <row r="326" spans="1:7" ht="30" customHeight="1">
      <c r="A326" s="13" t="s">
        <v>3929</v>
      </c>
      <c r="B326" s="61" t="s">
        <v>1930</v>
      </c>
      <c r="C326" s="150">
        <f t="shared" si="20"/>
        <v>1.1666666666666667</v>
      </c>
      <c r="D326" s="120">
        <f t="shared" si="21"/>
        <v>0.75</v>
      </c>
      <c r="E326" s="13">
        <v>1</v>
      </c>
      <c r="F326" s="120">
        <v>1.5</v>
      </c>
      <c r="G326" s="120">
        <v>0</v>
      </c>
    </row>
    <row r="327" spans="1:7" ht="30" customHeight="1">
      <c r="A327" s="13" t="s">
        <v>3929</v>
      </c>
      <c r="B327" s="61" t="s">
        <v>2292</v>
      </c>
      <c r="C327" s="150">
        <f t="shared" si="20"/>
        <v>1.1666666666666667</v>
      </c>
      <c r="D327" s="120">
        <f t="shared" si="21"/>
        <v>0.75</v>
      </c>
      <c r="E327" s="13">
        <v>1</v>
      </c>
      <c r="F327" s="120">
        <v>1.5</v>
      </c>
      <c r="G327" s="120">
        <v>0</v>
      </c>
    </row>
    <row r="328" spans="1:7" ht="30" customHeight="1">
      <c r="A328" s="13" t="s">
        <v>3929</v>
      </c>
      <c r="B328" s="61" t="s">
        <v>2716</v>
      </c>
      <c r="C328" s="150">
        <f t="shared" si="20"/>
        <v>1</v>
      </c>
      <c r="D328" s="120">
        <f t="shared" si="21"/>
        <v>0.5</v>
      </c>
      <c r="E328" s="13">
        <v>1</v>
      </c>
      <c r="F328" s="120">
        <v>1</v>
      </c>
      <c r="G328" s="120">
        <v>0</v>
      </c>
    </row>
    <row r="329" spans="1:7" ht="30" customHeight="1">
      <c r="A329" s="13" t="s">
        <v>3929</v>
      </c>
      <c r="B329" s="61" t="s">
        <v>2617</v>
      </c>
      <c r="C329" s="150">
        <f t="shared" si="20"/>
        <v>0.66666666666666663</v>
      </c>
      <c r="D329" s="120">
        <f t="shared" si="21"/>
        <v>0</v>
      </c>
      <c r="E329" s="13">
        <v>1</v>
      </c>
      <c r="F329" s="120">
        <v>0</v>
      </c>
      <c r="G329" s="120">
        <v>0</v>
      </c>
    </row>
    <row r="330" spans="1:7" ht="30" customHeight="1">
      <c r="A330" s="13" t="s">
        <v>3929</v>
      </c>
      <c r="B330" s="157" t="s">
        <v>857</v>
      </c>
      <c r="C330" s="150">
        <f t="shared" si="20"/>
        <v>0.56666666666666665</v>
      </c>
      <c r="D330" s="120">
        <f t="shared" si="21"/>
        <v>0.85</v>
      </c>
      <c r="E330" s="13">
        <v>0</v>
      </c>
      <c r="F330" s="120">
        <v>1.7</v>
      </c>
      <c r="G330" s="120">
        <v>0</v>
      </c>
    </row>
    <row r="331" spans="1:7" ht="30" customHeight="1">
      <c r="A331" s="13" t="s">
        <v>3929</v>
      </c>
      <c r="B331" s="61" t="s">
        <v>8151</v>
      </c>
      <c r="C331" s="150">
        <f t="shared" si="20"/>
        <v>0</v>
      </c>
      <c r="D331" s="120">
        <f t="shared" si="21"/>
        <v>0</v>
      </c>
      <c r="E331" s="13">
        <v>0</v>
      </c>
      <c r="F331" s="120">
        <v>0</v>
      </c>
      <c r="G331" s="120">
        <v>0</v>
      </c>
    </row>
    <row r="332" spans="1:7" ht="30" customHeight="1">
      <c r="A332" s="13" t="s">
        <v>3929</v>
      </c>
      <c r="B332" s="61" t="s">
        <v>8715</v>
      </c>
      <c r="C332" s="150">
        <f t="shared" si="20"/>
        <v>0</v>
      </c>
      <c r="D332" s="120">
        <f t="shared" si="21"/>
        <v>0</v>
      </c>
      <c r="E332" s="13"/>
      <c r="F332" s="120"/>
      <c r="G332" s="120"/>
    </row>
    <row r="333" spans="1:7" ht="30" customHeight="1">
      <c r="A333" s="13" t="s">
        <v>3929</v>
      </c>
      <c r="B333" s="61" t="s">
        <v>8159</v>
      </c>
      <c r="C333" s="150">
        <f t="shared" si="20"/>
        <v>0</v>
      </c>
      <c r="D333" s="120">
        <f t="shared" si="21"/>
        <v>0</v>
      </c>
      <c r="E333" s="13">
        <v>0</v>
      </c>
      <c r="F333" s="120">
        <v>0</v>
      </c>
      <c r="G333" s="120">
        <v>0</v>
      </c>
    </row>
    <row r="334" spans="1:7" ht="30" customHeight="1">
      <c r="A334" s="13" t="s">
        <v>1269</v>
      </c>
      <c r="B334" s="155" t="s">
        <v>2374</v>
      </c>
      <c r="C334" s="150">
        <f t="shared" si="20"/>
        <v>8.3333333333333339</v>
      </c>
      <c r="D334" s="120">
        <f t="shared" si="21"/>
        <v>5.5</v>
      </c>
      <c r="E334" s="13">
        <v>8</v>
      </c>
      <c r="F334" s="120">
        <v>9</v>
      </c>
      <c r="G334" s="120">
        <v>2</v>
      </c>
    </row>
    <row r="335" spans="1:7" ht="30" customHeight="1">
      <c r="A335" s="13" t="s">
        <v>1269</v>
      </c>
      <c r="B335" s="61" t="s">
        <v>2334</v>
      </c>
      <c r="C335" s="150">
        <f t="shared" si="20"/>
        <v>8.3333333333333339</v>
      </c>
      <c r="D335" s="120">
        <f t="shared" si="21"/>
        <v>5.5</v>
      </c>
      <c r="E335" s="13">
        <v>8</v>
      </c>
      <c r="F335" s="120">
        <v>9</v>
      </c>
      <c r="G335" s="120">
        <v>2</v>
      </c>
    </row>
    <row r="336" spans="1:7" ht="30" customHeight="1">
      <c r="A336" s="13" t="s">
        <v>1269</v>
      </c>
      <c r="B336" s="61" t="s">
        <v>3412</v>
      </c>
      <c r="C336" s="150">
        <f t="shared" ref="C336:C367" si="22">(E336*2+F336)/3</f>
        <v>8</v>
      </c>
      <c r="D336" s="120">
        <f t="shared" ref="D336:D367" si="23">(F336+G336)/2</f>
        <v>6.5</v>
      </c>
      <c r="E336" s="13">
        <v>8</v>
      </c>
      <c r="F336" s="120">
        <v>8</v>
      </c>
      <c r="G336" s="120">
        <v>5</v>
      </c>
    </row>
    <row r="337" spans="1:7" ht="30" customHeight="1">
      <c r="A337" s="13" t="s">
        <v>1269</v>
      </c>
      <c r="B337" s="61" t="s">
        <v>2352</v>
      </c>
      <c r="C337" s="150">
        <f t="shared" si="22"/>
        <v>7.666666666666667</v>
      </c>
      <c r="D337" s="120">
        <f t="shared" si="23"/>
        <v>6.25</v>
      </c>
      <c r="E337" s="13">
        <v>8</v>
      </c>
      <c r="F337" s="120">
        <v>7</v>
      </c>
      <c r="G337" s="120">
        <v>5.5</v>
      </c>
    </row>
    <row r="338" spans="1:7" ht="30" customHeight="1">
      <c r="A338" s="13" t="s">
        <v>1269</v>
      </c>
      <c r="B338" s="61" t="s">
        <v>1141</v>
      </c>
      <c r="C338" s="150">
        <f t="shared" si="22"/>
        <v>7.666666666666667</v>
      </c>
      <c r="D338" s="120">
        <f t="shared" si="23"/>
        <v>6.5</v>
      </c>
      <c r="E338" s="13">
        <v>7</v>
      </c>
      <c r="F338" s="120">
        <v>9</v>
      </c>
      <c r="G338" s="120">
        <v>4</v>
      </c>
    </row>
    <row r="339" spans="1:7" ht="30" customHeight="1">
      <c r="A339" s="13" t="s">
        <v>1269</v>
      </c>
      <c r="B339" s="61" t="s">
        <v>1966</v>
      </c>
      <c r="C339" s="150">
        <f t="shared" si="22"/>
        <v>7.333333333333333</v>
      </c>
      <c r="D339" s="120">
        <f t="shared" si="23"/>
        <v>6</v>
      </c>
      <c r="E339" s="13">
        <v>6</v>
      </c>
      <c r="F339" s="120">
        <v>10</v>
      </c>
      <c r="G339" s="120">
        <v>2</v>
      </c>
    </row>
    <row r="340" spans="1:7" ht="30" customHeight="1">
      <c r="A340" s="13" t="s">
        <v>1269</v>
      </c>
      <c r="B340" s="61" t="s">
        <v>1459</v>
      </c>
      <c r="C340" s="150">
        <f t="shared" si="22"/>
        <v>7.333333333333333</v>
      </c>
      <c r="D340" s="120">
        <f t="shared" si="23"/>
        <v>5.5</v>
      </c>
      <c r="E340" s="13">
        <v>8</v>
      </c>
      <c r="F340" s="120">
        <v>6</v>
      </c>
      <c r="G340" s="120">
        <v>5</v>
      </c>
    </row>
    <row r="341" spans="1:7" ht="30" customHeight="1">
      <c r="A341" s="13" t="s">
        <v>1269</v>
      </c>
      <c r="B341" s="155" t="s">
        <v>1967</v>
      </c>
      <c r="C341" s="150">
        <f t="shared" si="22"/>
        <v>7</v>
      </c>
      <c r="D341" s="120">
        <f t="shared" si="23"/>
        <v>5.5</v>
      </c>
      <c r="E341" s="13">
        <v>6</v>
      </c>
      <c r="F341" s="120">
        <v>9</v>
      </c>
      <c r="G341" s="120">
        <v>2</v>
      </c>
    </row>
    <row r="342" spans="1:7" ht="30" customHeight="1">
      <c r="A342" s="13" t="s">
        <v>1269</v>
      </c>
      <c r="B342" s="61" t="s">
        <v>1816</v>
      </c>
      <c r="C342" s="150">
        <f t="shared" si="22"/>
        <v>7</v>
      </c>
      <c r="D342" s="120">
        <f t="shared" si="23"/>
        <v>5.5</v>
      </c>
      <c r="E342" s="13">
        <v>6</v>
      </c>
      <c r="F342" s="120">
        <v>9</v>
      </c>
      <c r="G342" s="120">
        <v>2</v>
      </c>
    </row>
    <row r="343" spans="1:7" ht="30" customHeight="1">
      <c r="A343" s="13" t="s">
        <v>1269</v>
      </c>
      <c r="B343" s="61" t="s">
        <v>1323</v>
      </c>
      <c r="C343" s="150">
        <f t="shared" si="22"/>
        <v>6.666666666666667</v>
      </c>
      <c r="D343" s="120">
        <f t="shared" si="23"/>
        <v>6</v>
      </c>
      <c r="E343" s="13">
        <v>6</v>
      </c>
      <c r="F343" s="120">
        <v>8</v>
      </c>
      <c r="G343" s="120">
        <v>4</v>
      </c>
    </row>
    <row r="344" spans="1:7" ht="30" customHeight="1">
      <c r="A344" s="13" t="s">
        <v>1269</v>
      </c>
      <c r="B344" s="61" t="s">
        <v>1162</v>
      </c>
      <c r="C344" s="150">
        <f t="shared" si="22"/>
        <v>6.666666666666667</v>
      </c>
      <c r="D344" s="120">
        <f t="shared" si="23"/>
        <v>4.5</v>
      </c>
      <c r="E344" s="13">
        <v>6</v>
      </c>
      <c r="F344" s="120">
        <v>8</v>
      </c>
      <c r="G344" s="120">
        <v>1</v>
      </c>
    </row>
    <row r="345" spans="1:7" ht="30" customHeight="1">
      <c r="A345" s="13" t="s">
        <v>1269</v>
      </c>
      <c r="B345" s="61" t="s">
        <v>9</v>
      </c>
      <c r="C345" s="150">
        <f t="shared" si="22"/>
        <v>6.666666666666667</v>
      </c>
      <c r="D345" s="120">
        <f t="shared" si="23"/>
        <v>5.5</v>
      </c>
      <c r="E345" s="13">
        <v>7</v>
      </c>
      <c r="F345" s="120">
        <v>6</v>
      </c>
      <c r="G345" s="120">
        <v>5</v>
      </c>
    </row>
    <row r="346" spans="1:7" ht="30" customHeight="1">
      <c r="A346" s="13" t="s">
        <v>1269</v>
      </c>
      <c r="B346" s="155" t="s">
        <v>2372</v>
      </c>
      <c r="C346" s="150">
        <f t="shared" si="22"/>
        <v>6.333333333333333</v>
      </c>
      <c r="D346" s="120">
        <f t="shared" si="23"/>
        <v>6.5</v>
      </c>
      <c r="E346" s="13">
        <v>6</v>
      </c>
      <c r="F346" s="120">
        <v>7</v>
      </c>
      <c r="G346" s="120">
        <v>6</v>
      </c>
    </row>
    <row r="347" spans="1:7" ht="30" customHeight="1">
      <c r="A347" s="13" t="s">
        <v>1269</v>
      </c>
      <c r="B347" s="61" t="s">
        <v>604</v>
      </c>
      <c r="C347" s="150">
        <f t="shared" si="22"/>
        <v>6.333333333333333</v>
      </c>
      <c r="D347" s="120">
        <f t="shared" si="23"/>
        <v>6</v>
      </c>
      <c r="E347" s="13">
        <v>6</v>
      </c>
      <c r="F347" s="120">
        <v>7</v>
      </c>
      <c r="G347" s="120">
        <v>5</v>
      </c>
    </row>
    <row r="348" spans="1:7" ht="30" customHeight="1">
      <c r="A348" s="13" t="s">
        <v>1269</v>
      </c>
      <c r="B348" s="61" t="s">
        <v>2719</v>
      </c>
      <c r="C348" s="150">
        <f t="shared" si="22"/>
        <v>6.333333333333333</v>
      </c>
      <c r="D348" s="120">
        <f t="shared" si="23"/>
        <v>7.5</v>
      </c>
      <c r="E348" s="13">
        <v>5</v>
      </c>
      <c r="F348" s="120">
        <v>9</v>
      </c>
      <c r="G348" s="120">
        <v>6</v>
      </c>
    </row>
    <row r="349" spans="1:7" ht="30" customHeight="1">
      <c r="A349" s="13" t="s">
        <v>1269</v>
      </c>
      <c r="B349" s="61" t="s">
        <v>612</v>
      </c>
      <c r="C349" s="150">
        <f t="shared" si="22"/>
        <v>6.333333333333333</v>
      </c>
      <c r="D349" s="120">
        <f t="shared" si="23"/>
        <v>6</v>
      </c>
      <c r="E349" s="13">
        <v>6</v>
      </c>
      <c r="F349" s="120">
        <v>7</v>
      </c>
      <c r="G349" s="120">
        <v>5</v>
      </c>
    </row>
    <row r="350" spans="1:7" ht="30" customHeight="1">
      <c r="A350" s="13" t="s">
        <v>1269</v>
      </c>
      <c r="B350" s="61" t="s">
        <v>1698</v>
      </c>
      <c r="C350" s="150">
        <f t="shared" si="22"/>
        <v>6.333333333333333</v>
      </c>
      <c r="D350" s="120">
        <f t="shared" si="23"/>
        <v>5.5</v>
      </c>
      <c r="E350" s="13">
        <v>5</v>
      </c>
      <c r="F350" s="120">
        <v>9</v>
      </c>
      <c r="G350" s="120">
        <v>2</v>
      </c>
    </row>
    <row r="351" spans="1:7" ht="30" customHeight="1">
      <c r="A351" s="13" t="s">
        <v>1269</v>
      </c>
      <c r="B351" s="61" t="s">
        <v>2654</v>
      </c>
      <c r="C351" s="150">
        <f t="shared" si="22"/>
        <v>6.333333333333333</v>
      </c>
      <c r="D351" s="120">
        <f t="shared" si="23"/>
        <v>8.25</v>
      </c>
      <c r="E351" s="13">
        <v>5</v>
      </c>
      <c r="F351" s="120">
        <v>9</v>
      </c>
      <c r="G351" s="120">
        <v>7.5</v>
      </c>
    </row>
    <row r="352" spans="1:7" ht="30" customHeight="1">
      <c r="A352" s="13" t="s">
        <v>1269</v>
      </c>
      <c r="B352" s="61" t="s">
        <v>1965</v>
      </c>
      <c r="C352" s="150">
        <f t="shared" si="22"/>
        <v>6</v>
      </c>
      <c r="D352" s="120">
        <f t="shared" si="23"/>
        <v>6</v>
      </c>
      <c r="E352" s="13">
        <v>5</v>
      </c>
      <c r="F352" s="120">
        <v>8</v>
      </c>
      <c r="G352" s="120">
        <v>4</v>
      </c>
    </row>
    <row r="353" spans="1:7" ht="30" customHeight="1">
      <c r="A353" s="13" t="s">
        <v>1269</v>
      </c>
      <c r="B353" s="61" t="s">
        <v>1731</v>
      </c>
      <c r="C353" s="150">
        <f t="shared" si="22"/>
        <v>6</v>
      </c>
      <c r="D353" s="120">
        <f t="shared" si="23"/>
        <v>4</v>
      </c>
      <c r="E353" s="13">
        <v>6</v>
      </c>
      <c r="F353" s="120">
        <v>6</v>
      </c>
      <c r="G353" s="120">
        <v>2</v>
      </c>
    </row>
    <row r="354" spans="1:7" ht="30" customHeight="1">
      <c r="A354" s="13" t="s">
        <v>1269</v>
      </c>
      <c r="B354" s="61" t="s">
        <v>984</v>
      </c>
      <c r="C354" s="150">
        <f t="shared" si="22"/>
        <v>5.666666666666667</v>
      </c>
      <c r="D354" s="120">
        <f t="shared" si="23"/>
        <v>7</v>
      </c>
      <c r="E354" s="13">
        <v>5</v>
      </c>
      <c r="F354" s="120">
        <v>7</v>
      </c>
      <c r="G354" s="120">
        <v>7</v>
      </c>
    </row>
    <row r="355" spans="1:7" ht="30" customHeight="1">
      <c r="A355" s="13" t="s">
        <v>1269</v>
      </c>
      <c r="B355" s="157" t="s">
        <v>4</v>
      </c>
      <c r="C355" s="150">
        <f t="shared" si="22"/>
        <v>5.666666666666667</v>
      </c>
      <c r="D355" s="120">
        <f t="shared" si="23"/>
        <v>7</v>
      </c>
      <c r="E355" s="13">
        <v>5</v>
      </c>
      <c r="F355" s="120">
        <v>7</v>
      </c>
      <c r="G355" s="120">
        <v>7</v>
      </c>
    </row>
    <row r="356" spans="1:7" ht="30" customHeight="1">
      <c r="A356" s="13" t="s">
        <v>1269</v>
      </c>
      <c r="B356" s="157" t="s">
        <v>25</v>
      </c>
      <c r="C356" s="150">
        <f t="shared" si="22"/>
        <v>5.666666666666667</v>
      </c>
      <c r="D356" s="120">
        <f t="shared" si="23"/>
        <v>6</v>
      </c>
      <c r="E356" s="13">
        <v>5</v>
      </c>
      <c r="F356" s="120">
        <v>7</v>
      </c>
      <c r="G356" s="120">
        <v>5</v>
      </c>
    </row>
    <row r="357" spans="1:7" ht="30" customHeight="1">
      <c r="A357" s="13" t="s">
        <v>1269</v>
      </c>
      <c r="B357" s="157" t="s">
        <v>1324</v>
      </c>
      <c r="C357" s="150">
        <f t="shared" si="22"/>
        <v>5.666666666666667</v>
      </c>
      <c r="D357" s="120">
        <f t="shared" si="23"/>
        <v>6</v>
      </c>
      <c r="E357" s="13">
        <v>5</v>
      </c>
      <c r="F357" s="120">
        <v>7</v>
      </c>
      <c r="G357" s="120">
        <v>5</v>
      </c>
    </row>
    <row r="358" spans="1:7" ht="30" customHeight="1">
      <c r="A358" s="13" t="s">
        <v>1269</v>
      </c>
      <c r="B358" s="61" t="s">
        <v>3917</v>
      </c>
      <c r="C358" s="150">
        <f t="shared" si="22"/>
        <v>5.666666666666667</v>
      </c>
      <c r="D358" s="120">
        <f t="shared" si="23"/>
        <v>3.5</v>
      </c>
      <c r="E358" s="13">
        <v>5</v>
      </c>
      <c r="F358" s="120">
        <v>7</v>
      </c>
      <c r="G358" s="120">
        <v>0</v>
      </c>
    </row>
    <row r="359" spans="1:7" ht="30" customHeight="1">
      <c r="A359" s="13" t="s">
        <v>1269</v>
      </c>
      <c r="B359" s="61" t="s">
        <v>2403</v>
      </c>
      <c r="C359" s="150">
        <f t="shared" si="22"/>
        <v>5.666666666666667</v>
      </c>
      <c r="D359" s="120">
        <f t="shared" si="23"/>
        <v>6</v>
      </c>
      <c r="E359" s="13">
        <v>4</v>
      </c>
      <c r="F359" s="120">
        <v>9</v>
      </c>
      <c r="G359" s="120">
        <v>3</v>
      </c>
    </row>
    <row r="360" spans="1:7" ht="30" customHeight="1">
      <c r="A360" s="13" t="s">
        <v>1269</v>
      </c>
      <c r="B360" s="157" t="s">
        <v>7616</v>
      </c>
      <c r="C360" s="150">
        <f t="shared" si="22"/>
        <v>5.333333333333333</v>
      </c>
      <c r="D360" s="120">
        <f t="shared" si="23"/>
        <v>0</v>
      </c>
      <c r="E360" s="13">
        <v>8</v>
      </c>
      <c r="F360" s="120"/>
      <c r="G360" s="120"/>
    </row>
    <row r="361" spans="1:7" ht="30" customHeight="1">
      <c r="A361" s="13" t="s">
        <v>1269</v>
      </c>
      <c r="B361" s="61" t="s">
        <v>610</v>
      </c>
      <c r="C361" s="150">
        <f t="shared" si="22"/>
        <v>5.333333333333333</v>
      </c>
      <c r="D361" s="120">
        <f t="shared" si="23"/>
        <v>5.5</v>
      </c>
      <c r="E361" s="13">
        <v>4</v>
      </c>
      <c r="F361" s="120">
        <v>8</v>
      </c>
      <c r="G361" s="120">
        <v>3</v>
      </c>
    </row>
    <row r="362" spans="1:7" ht="30" customHeight="1">
      <c r="A362" s="13" t="s">
        <v>1269</v>
      </c>
      <c r="B362" s="61" t="s">
        <v>1397</v>
      </c>
      <c r="C362" s="150">
        <f t="shared" si="22"/>
        <v>5.333333333333333</v>
      </c>
      <c r="D362" s="120">
        <f t="shared" si="23"/>
        <v>3</v>
      </c>
      <c r="E362" s="13">
        <v>5</v>
      </c>
      <c r="F362" s="120">
        <v>6</v>
      </c>
      <c r="G362" s="120">
        <v>0</v>
      </c>
    </row>
    <row r="363" spans="1:7" ht="30" customHeight="1">
      <c r="A363" s="13" t="s">
        <v>1269</v>
      </c>
      <c r="B363" s="61" t="s">
        <v>2310</v>
      </c>
      <c r="C363" s="150">
        <f t="shared" si="22"/>
        <v>5.333333333333333</v>
      </c>
      <c r="D363" s="120">
        <f t="shared" si="23"/>
        <v>5</v>
      </c>
      <c r="E363" s="13">
        <v>4</v>
      </c>
      <c r="F363" s="120">
        <v>8</v>
      </c>
      <c r="G363" s="120">
        <v>2</v>
      </c>
    </row>
    <row r="364" spans="1:7" ht="30" customHeight="1">
      <c r="A364" s="13" t="s">
        <v>1269</v>
      </c>
      <c r="B364" s="61" t="s">
        <v>7755</v>
      </c>
      <c r="C364" s="150">
        <f t="shared" si="22"/>
        <v>5</v>
      </c>
      <c r="D364" s="120">
        <f t="shared" si="23"/>
        <v>5</v>
      </c>
      <c r="E364" s="13">
        <v>5</v>
      </c>
      <c r="F364" s="120">
        <v>5</v>
      </c>
      <c r="G364" s="120">
        <v>5</v>
      </c>
    </row>
    <row r="365" spans="1:7" ht="30" customHeight="1">
      <c r="A365" s="13" t="s">
        <v>1269</v>
      </c>
      <c r="B365" s="61" t="s">
        <v>4768</v>
      </c>
      <c r="C365" s="150">
        <f t="shared" si="22"/>
        <v>5</v>
      </c>
      <c r="D365" s="120">
        <f t="shared" si="23"/>
        <v>5</v>
      </c>
      <c r="E365" s="13">
        <v>5</v>
      </c>
      <c r="F365" s="120">
        <v>5</v>
      </c>
      <c r="G365" s="120">
        <v>5</v>
      </c>
    </row>
    <row r="366" spans="1:7" ht="30" customHeight="1">
      <c r="A366" s="13" t="s">
        <v>1269</v>
      </c>
      <c r="B366" s="155" t="s">
        <v>4793</v>
      </c>
      <c r="C366" s="150">
        <f t="shared" si="22"/>
        <v>5</v>
      </c>
      <c r="D366" s="120">
        <f t="shared" si="23"/>
        <v>5</v>
      </c>
      <c r="E366" s="13">
        <v>5</v>
      </c>
      <c r="F366" s="120">
        <v>5</v>
      </c>
      <c r="G366" s="120">
        <v>5</v>
      </c>
    </row>
    <row r="367" spans="1:7" ht="30" customHeight="1">
      <c r="A367" s="13" t="s">
        <v>1269</v>
      </c>
      <c r="B367" s="155" t="s">
        <v>4804</v>
      </c>
      <c r="C367" s="150">
        <f t="shared" si="22"/>
        <v>5</v>
      </c>
      <c r="D367" s="120">
        <f t="shared" si="23"/>
        <v>5</v>
      </c>
      <c r="E367" s="13">
        <v>5</v>
      </c>
      <c r="F367" s="120">
        <v>5</v>
      </c>
      <c r="G367" s="120">
        <v>5</v>
      </c>
    </row>
    <row r="368" spans="1:7" ht="30" customHeight="1">
      <c r="A368" s="13" t="s">
        <v>1269</v>
      </c>
      <c r="B368" s="61" t="s">
        <v>4691</v>
      </c>
      <c r="C368" s="150">
        <f t="shared" ref="C368:C399" si="24">(E368*2+F368)/3</f>
        <v>5</v>
      </c>
      <c r="D368" s="120">
        <f t="shared" ref="D368:D399" si="25">(F368+G368)/2</f>
        <v>5</v>
      </c>
      <c r="E368" s="13">
        <v>5</v>
      </c>
      <c r="F368" s="120">
        <v>5</v>
      </c>
      <c r="G368" s="120">
        <v>5</v>
      </c>
    </row>
    <row r="369" spans="1:7" ht="30" customHeight="1">
      <c r="A369" s="13" t="s">
        <v>1269</v>
      </c>
      <c r="B369" s="61" t="s">
        <v>7761</v>
      </c>
      <c r="C369" s="150">
        <f t="shared" si="24"/>
        <v>5</v>
      </c>
      <c r="D369" s="120">
        <f t="shared" si="25"/>
        <v>5</v>
      </c>
      <c r="E369" s="13">
        <v>5</v>
      </c>
      <c r="F369" s="120">
        <v>5</v>
      </c>
      <c r="G369" s="120">
        <v>5</v>
      </c>
    </row>
    <row r="370" spans="1:7" ht="30" customHeight="1">
      <c r="A370" s="13" t="s">
        <v>1269</v>
      </c>
      <c r="B370" s="155" t="s">
        <v>4794</v>
      </c>
      <c r="C370" s="150">
        <f t="shared" si="24"/>
        <v>5</v>
      </c>
      <c r="D370" s="120">
        <f t="shared" si="25"/>
        <v>5</v>
      </c>
      <c r="E370" s="13">
        <v>5</v>
      </c>
      <c r="F370" s="120">
        <v>5</v>
      </c>
      <c r="G370" s="120">
        <v>5</v>
      </c>
    </row>
    <row r="371" spans="1:7" ht="30" customHeight="1">
      <c r="A371" s="13" t="s">
        <v>1269</v>
      </c>
      <c r="B371" s="155" t="s">
        <v>4819</v>
      </c>
      <c r="C371" s="150">
        <f t="shared" si="24"/>
        <v>5</v>
      </c>
      <c r="D371" s="120">
        <f t="shared" si="25"/>
        <v>5</v>
      </c>
      <c r="E371" s="13">
        <v>5</v>
      </c>
      <c r="F371" s="120">
        <v>5</v>
      </c>
      <c r="G371" s="120">
        <v>5</v>
      </c>
    </row>
    <row r="372" spans="1:7" ht="30" customHeight="1">
      <c r="A372" s="13" t="s">
        <v>1269</v>
      </c>
      <c r="B372" s="61" t="s">
        <v>7804</v>
      </c>
      <c r="C372" s="150">
        <f t="shared" si="24"/>
        <v>5</v>
      </c>
      <c r="D372" s="120">
        <f t="shared" si="25"/>
        <v>5</v>
      </c>
      <c r="E372" s="13">
        <v>5</v>
      </c>
      <c r="F372" s="120">
        <v>5</v>
      </c>
      <c r="G372" s="120">
        <v>5</v>
      </c>
    </row>
    <row r="373" spans="1:7" ht="30" customHeight="1">
      <c r="A373" s="13" t="s">
        <v>1269</v>
      </c>
      <c r="B373" s="61" t="s">
        <v>2471</v>
      </c>
      <c r="C373" s="150">
        <f t="shared" si="24"/>
        <v>5</v>
      </c>
      <c r="D373" s="120">
        <f t="shared" si="25"/>
        <v>5.25</v>
      </c>
      <c r="E373" s="13">
        <v>5</v>
      </c>
      <c r="F373" s="120">
        <v>5</v>
      </c>
      <c r="G373" s="120">
        <v>5.5</v>
      </c>
    </row>
    <row r="374" spans="1:7" ht="30" customHeight="1">
      <c r="A374" s="13" t="s">
        <v>1269</v>
      </c>
      <c r="B374" s="61" t="s">
        <v>7806</v>
      </c>
      <c r="C374" s="150">
        <f t="shared" si="24"/>
        <v>5</v>
      </c>
      <c r="D374" s="120">
        <f t="shared" si="25"/>
        <v>5</v>
      </c>
      <c r="E374" s="13">
        <v>5</v>
      </c>
      <c r="F374" s="120">
        <v>5</v>
      </c>
      <c r="G374" s="120">
        <v>5</v>
      </c>
    </row>
    <row r="375" spans="1:7" ht="30" customHeight="1">
      <c r="A375" s="13" t="s">
        <v>1269</v>
      </c>
      <c r="B375" s="61" t="s">
        <v>2312</v>
      </c>
      <c r="C375" s="150">
        <f t="shared" si="24"/>
        <v>5</v>
      </c>
      <c r="D375" s="120">
        <f t="shared" si="25"/>
        <v>4.5</v>
      </c>
      <c r="E375" s="13">
        <v>4</v>
      </c>
      <c r="F375" s="120">
        <v>7</v>
      </c>
      <c r="G375" s="120">
        <v>2</v>
      </c>
    </row>
    <row r="376" spans="1:7" ht="30" customHeight="1">
      <c r="A376" s="13" t="s">
        <v>1269</v>
      </c>
      <c r="B376" s="61" t="s">
        <v>4648</v>
      </c>
      <c r="C376" s="150">
        <f t="shared" si="24"/>
        <v>5</v>
      </c>
      <c r="D376" s="120">
        <f t="shared" si="25"/>
        <v>5</v>
      </c>
      <c r="E376" s="13">
        <v>5</v>
      </c>
      <c r="F376" s="120">
        <v>5</v>
      </c>
      <c r="G376" s="120">
        <v>5</v>
      </c>
    </row>
    <row r="377" spans="1:7" ht="30" customHeight="1">
      <c r="A377" s="13" t="s">
        <v>1269</v>
      </c>
      <c r="B377" s="61" t="s">
        <v>1963</v>
      </c>
      <c r="C377" s="150">
        <f t="shared" si="24"/>
        <v>4.666666666666667</v>
      </c>
      <c r="D377" s="120">
        <f t="shared" si="25"/>
        <v>5.5</v>
      </c>
      <c r="E377" s="13">
        <v>4</v>
      </c>
      <c r="F377" s="120">
        <v>6</v>
      </c>
      <c r="G377" s="120">
        <v>5</v>
      </c>
    </row>
    <row r="378" spans="1:7" ht="30" customHeight="1">
      <c r="A378" s="13" t="s">
        <v>1269</v>
      </c>
      <c r="B378" s="61" t="s">
        <v>878</v>
      </c>
      <c r="C378" s="150">
        <f t="shared" si="24"/>
        <v>4.666666666666667</v>
      </c>
      <c r="D378" s="120">
        <f t="shared" si="25"/>
        <v>4.5</v>
      </c>
      <c r="E378" s="13">
        <v>4</v>
      </c>
      <c r="F378" s="120">
        <v>6</v>
      </c>
      <c r="G378" s="120">
        <v>3</v>
      </c>
    </row>
    <row r="379" spans="1:7" ht="30" customHeight="1">
      <c r="A379" s="13" t="s">
        <v>1269</v>
      </c>
      <c r="B379" s="61" t="s">
        <v>2408</v>
      </c>
      <c r="C379" s="150">
        <f t="shared" si="24"/>
        <v>4.333333333333333</v>
      </c>
      <c r="D379" s="120">
        <f t="shared" si="25"/>
        <v>5.75</v>
      </c>
      <c r="E379" s="13">
        <v>5</v>
      </c>
      <c r="F379" s="120">
        <v>3</v>
      </c>
      <c r="G379" s="120">
        <v>8.5</v>
      </c>
    </row>
    <row r="380" spans="1:7" ht="30" customHeight="1">
      <c r="A380" s="13" t="s">
        <v>1269</v>
      </c>
      <c r="B380" s="61" t="s">
        <v>2407</v>
      </c>
      <c r="C380" s="150">
        <f t="shared" si="24"/>
        <v>4.333333333333333</v>
      </c>
      <c r="D380" s="120">
        <f t="shared" si="25"/>
        <v>5.75</v>
      </c>
      <c r="E380" s="13">
        <v>5</v>
      </c>
      <c r="F380" s="120">
        <v>3</v>
      </c>
      <c r="G380" s="120">
        <v>8.5</v>
      </c>
    </row>
    <row r="381" spans="1:7" ht="30" customHeight="1">
      <c r="A381" s="13" t="s">
        <v>1269</v>
      </c>
      <c r="B381" s="61" t="s">
        <v>2401</v>
      </c>
      <c r="C381" s="150">
        <f t="shared" si="24"/>
        <v>4.333333333333333</v>
      </c>
      <c r="D381" s="120">
        <f t="shared" si="25"/>
        <v>5.75</v>
      </c>
      <c r="E381" s="13">
        <v>5</v>
      </c>
      <c r="F381" s="120">
        <v>3</v>
      </c>
      <c r="G381" s="120">
        <v>8.5</v>
      </c>
    </row>
    <row r="382" spans="1:7" ht="30" customHeight="1">
      <c r="A382" s="13" t="s">
        <v>1269</v>
      </c>
      <c r="B382" s="155" t="s">
        <v>993</v>
      </c>
      <c r="C382" s="150">
        <f t="shared" si="24"/>
        <v>4</v>
      </c>
      <c r="D382" s="120">
        <f t="shared" si="25"/>
        <v>5</v>
      </c>
      <c r="E382" s="13">
        <v>3</v>
      </c>
      <c r="F382" s="120">
        <v>6</v>
      </c>
      <c r="G382" s="120">
        <v>4</v>
      </c>
    </row>
    <row r="383" spans="1:7" ht="30" customHeight="1">
      <c r="A383" s="13" t="s">
        <v>1269</v>
      </c>
      <c r="B383" s="155" t="s">
        <v>1369</v>
      </c>
      <c r="C383" s="150">
        <f t="shared" si="24"/>
        <v>3.6666666666666665</v>
      </c>
      <c r="D383" s="120">
        <f t="shared" si="25"/>
        <v>4.5</v>
      </c>
      <c r="E383" s="13">
        <v>3</v>
      </c>
      <c r="F383" s="120">
        <v>5</v>
      </c>
      <c r="G383" s="120">
        <v>4</v>
      </c>
    </row>
    <row r="384" spans="1:7" ht="30" customHeight="1">
      <c r="A384" s="13" t="s">
        <v>1269</v>
      </c>
      <c r="B384" s="61" t="s">
        <v>1406</v>
      </c>
      <c r="C384" s="150">
        <f t="shared" si="24"/>
        <v>3.6666666666666665</v>
      </c>
      <c r="D384" s="120">
        <f t="shared" si="25"/>
        <v>4.5</v>
      </c>
      <c r="E384" s="13">
        <v>4</v>
      </c>
      <c r="F384" s="120">
        <v>3</v>
      </c>
      <c r="G384" s="120">
        <v>6</v>
      </c>
    </row>
    <row r="385" spans="1:7" ht="30" customHeight="1">
      <c r="A385" s="13" t="s">
        <v>1269</v>
      </c>
      <c r="B385" s="155" t="s">
        <v>8175</v>
      </c>
      <c r="C385" s="150">
        <f t="shared" si="24"/>
        <v>3.6666666666666665</v>
      </c>
      <c r="D385" s="120">
        <f t="shared" si="25"/>
        <v>4.5</v>
      </c>
      <c r="E385" s="13">
        <v>3</v>
      </c>
      <c r="F385" s="120">
        <v>5</v>
      </c>
      <c r="G385" s="120">
        <v>4</v>
      </c>
    </row>
    <row r="386" spans="1:7" ht="30" customHeight="1">
      <c r="A386" s="13" t="s">
        <v>1269</v>
      </c>
      <c r="B386" s="61" t="s">
        <v>1872</v>
      </c>
      <c r="C386" s="150">
        <f t="shared" si="24"/>
        <v>3.3333333333333335</v>
      </c>
      <c r="D386" s="120">
        <f t="shared" si="25"/>
        <v>5</v>
      </c>
      <c r="E386" s="13">
        <v>3</v>
      </c>
      <c r="F386" s="120">
        <v>4</v>
      </c>
      <c r="G386" s="120">
        <v>6</v>
      </c>
    </row>
    <row r="387" spans="1:7" ht="30" customHeight="1">
      <c r="A387" s="13" t="s">
        <v>1269</v>
      </c>
      <c r="B387" s="61" t="s">
        <v>2723</v>
      </c>
      <c r="C387" s="150">
        <f t="shared" si="24"/>
        <v>3.3333333333333335</v>
      </c>
      <c r="D387" s="120">
        <f t="shared" si="25"/>
        <v>9</v>
      </c>
      <c r="E387" s="13">
        <v>1</v>
      </c>
      <c r="F387" s="120">
        <v>8</v>
      </c>
      <c r="G387" s="120">
        <v>10</v>
      </c>
    </row>
    <row r="388" spans="1:7" ht="30" customHeight="1">
      <c r="A388" s="13" t="s">
        <v>1269</v>
      </c>
      <c r="B388" s="61" t="s">
        <v>17</v>
      </c>
      <c r="C388" s="150">
        <f t="shared" si="24"/>
        <v>3</v>
      </c>
      <c r="D388" s="120">
        <f t="shared" si="25"/>
        <v>4.5</v>
      </c>
      <c r="E388" s="13">
        <v>3</v>
      </c>
      <c r="F388" s="120">
        <v>3</v>
      </c>
      <c r="G388" s="120">
        <v>6</v>
      </c>
    </row>
    <row r="389" spans="1:7" ht="30" customHeight="1">
      <c r="A389" s="13" t="s">
        <v>1269</v>
      </c>
      <c r="B389" s="61" t="s">
        <v>3916</v>
      </c>
      <c r="C389" s="150">
        <f t="shared" si="24"/>
        <v>3</v>
      </c>
      <c r="D389" s="120">
        <f t="shared" si="25"/>
        <v>2.5</v>
      </c>
      <c r="E389" s="13">
        <v>2</v>
      </c>
      <c r="F389" s="120">
        <v>5</v>
      </c>
      <c r="G389" s="120">
        <v>0</v>
      </c>
    </row>
    <row r="390" spans="1:7" ht="30" customHeight="1">
      <c r="A390" s="13" t="s">
        <v>1269</v>
      </c>
      <c r="B390" s="155" t="s">
        <v>2376</v>
      </c>
      <c r="C390" s="150">
        <f t="shared" si="24"/>
        <v>3</v>
      </c>
      <c r="D390" s="120">
        <f t="shared" si="25"/>
        <v>5.5</v>
      </c>
      <c r="E390" s="13">
        <v>2</v>
      </c>
      <c r="F390" s="120">
        <v>5</v>
      </c>
      <c r="G390" s="120">
        <v>6</v>
      </c>
    </row>
    <row r="391" spans="1:7" ht="30" customHeight="1">
      <c r="A391" s="13" t="s">
        <v>1269</v>
      </c>
      <c r="B391" s="61" t="s">
        <v>13</v>
      </c>
      <c r="C391" s="150">
        <f t="shared" si="24"/>
        <v>2.6666666666666665</v>
      </c>
      <c r="D391" s="120">
        <f t="shared" si="25"/>
        <v>6.5</v>
      </c>
      <c r="E391" s="13">
        <v>2</v>
      </c>
      <c r="F391" s="120">
        <v>4</v>
      </c>
      <c r="G391" s="120">
        <v>9</v>
      </c>
    </row>
    <row r="392" spans="1:7" ht="30" customHeight="1">
      <c r="A392" s="13" t="s">
        <v>1269</v>
      </c>
      <c r="B392" s="61" t="s">
        <v>1292</v>
      </c>
      <c r="C392" s="150">
        <f t="shared" si="24"/>
        <v>2.6666666666666665</v>
      </c>
      <c r="D392" s="120">
        <f t="shared" si="25"/>
        <v>4.5</v>
      </c>
      <c r="E392" s="13">
        <v>3</v>
      </c>
      <c r="F392" s="120">
        <v>2</v>
      </c>
      <c r="G392" s="120">
        <v>7</v>
      </c>
    </row>
    <row r="393" spans="1:7" ht="30" customHeight="1">
      <c r="A393" s="13" t="s">
        <v>1269</v>
      </c>
      <c r="B393" s="61" t="s">
        <v>988</v>
      </c>
      <c r="C393" s="150">
        <f t="shared" si="24"/>
        <v>2.6666666666666665</v>
      </c>
      <c r="D393" s="120">
        <f t="shared" si="25"/>
        <v>5</v>
      </c>
      <c r="E393" s="13">
        <v>2</v>
      </c>
      <c r="F393" s="120">
        <v>4</v>
      </c>
      <c r="G393" s="120">
        <v>6</v>
      </c>
    </row>
    <row r="394" spans="1:7" ht="30" customHeight="1">
      <c r="A394" s="13" t="s">
        <v>1269</v>
      </c>
      <c r="B394" s="61" t="s">
        <v>2718</v>
      </c>
      <c r="C394" s="150">
        <f t="shared" si="24"/>
        <v>2.3333333333333335</v>
      </c>
      <c r="D394" s="120">
        <f t="shared" si="25"/>
        <v>7.5</v>
      </c>
      <c r="E394" s="13">
        <v>1</v>
      </c>
      <c r="F394" s="120">
        <v>5</v>
      </c>
      <c r="G394" s="120">
        <v>10</v>
      </c>
    </row>
    <row r="395" spans="1:7" ht="30" customHeight="1">
      <c r="A395" s="13" t="s">
        <v>1269</v>
      </c>
      <c r="B395" s="111" t="s">
        <v>40</v>
      </c>
      <c r="C395" s="150">
        <f t="shared" si="24"/>
        <v>2.3333333333333335</v>
      </c>
      <c r="D395" s="120">
        <f t="shared" si="25"/>
        <v>3.5</v>
      </c>
      <c r="E395" s="13">
        <v>2</v>
      </c>
      <c r="F395" s="120">
        <v>3</v>
      </c>
      <c r="G395" s="120">
        <v>4</v>
      </c>
    </row>
    <row r="396" spans="1:7" ht="30" customHeight="1">
      <c r="A396" s="13" t="s">
        <v>1269</v>
      </c>
      <c r="B396" s="61" t="s">
        <v>2733</v>
      </c>
      <c r="C396" s="150">
        <f t="shared" si="24"/>
        <v>2</v>
      </c>
      <c r="D396" s="120">
        <f t="shared" si="25"/>
        <v>7</v>
      </c>
      <c r="E396" s="13">
        <v>1</v>
      </c>
      <c r="F396" s="120">
        <v>4</v>
      </c>
      <c r="G396" s="120">
        <v>10</v>
      </c>
    </row>
    <row r="397" spans="1:7" ht="30" customHeight="1">
      <c r="A397" s="13" t="s">
        <v>1269</v>
      </c>
      <c r="B397" s="61" t="s">
        <v>1428</v>
      </c>
      <c r="C397" s="150">
        <f t="shared" si="24"/>
        <v>2</v>
      </c>
      <c r="D397" s="120">
        <f t="shared" si="25"/>
        <v>3</v>
      </c>
      <c r="E397" s="13">
        <v>2</v>
      </c>
      <c r="F397" s="120">
        <v>2</v>
      </c>
      <c r="G397" s="120">
        <v>4</v>
      </c>
    </row>
    <row r="398" spans="1:7" ht="30" customHeight="1">
      <c r="A398" s="13" t="s">
        <v>1269</v>
      </c>
      <c r="B398" s="61" t="s">
        <v>1764</v>
      </c>
      <c r="C398" s="150">
        <f t="shared" si="24"/>
        <v>2</v>
      </c>
      <c r="D398" s="120">
        <f t="shared" si="25"/>
        <v>5</v>
      </c>
      <c r="E398" s="13">
        <v>1</v>
      </c>
      <c r="F398" s="120">
        <v>4</v>
      </c>
      <c r="G398" s="120">
        <v>6</v>
      </c>
    </row>
    <row r="399" spans="1:7" ht="30" customHeight="1">
      <c r="A399" s="13" t="s">
        <v>1269</v>
      </c>
      <c r="B399" s="61" t="s">
        <v>1000</v>
      </c>
      <c r="C399" s="150">
        <f t="shared" si="24"/>
        <v>1.9666666666666668</v>
      </c>
      <c r="D399" s="120">
        <f t="shared" si="25"/>
        <v>3.95</v>
      </c>
      <c r="E399" s="13">
        <v>1</v>
      </c>
      <c r="F399" s="120">
        <v>3.9</v>
      </c>
      <c r="G399" s="120">
        <v>4</v>
      </c>
    </row>
    <row r="400" spans="1:7" ht="30" customHeight="1">
      <c r="A400" s="13" t="s">
        <v>1269</v>
      </c>
      <c r="B400" s="61" t="s">
        <v>2302</v>
      </c>
      <c r="C400" s="150">
        <f t="shared" ref="C400:C416" si="26">(E400*2+F400)/3</f>
        <v>1.8</v>
      </c>
      <c r="D400" s="120">
        <f t="shared" ref="D400:D416" si="27">(F400+G400)/2</f>
        <v>2.7</v>
      </c>
      <c r="E400" s="13">
        <v>2</v>
      </c>
      <c r="F400" s="120">
        <v>1.4</v>
      </c>
      <c r="G400" s="120">
        <v>4</v>
      </c>
    </row>
    <row r="401" spans="1:7" ht="30" customHeight="1">
      <c r="A401" s="13" t="s">
        <v>1269</v>
      </c>
      <c r="B401" s="61" t="s">
        <v>1134</v>
      </c>
      <c r="C401" s="150">
        <f t="shared" si="26"/>
        <v>1.3333333333333333</v>
      </c>
      <c r="D401" s="120">
        <f t="shared" si="27"/>
        <v>3.5</v>
      </c>
      <c r="E401" s="13">
        <v>1</v>
      </c>
      <c r="F401" s="120">
        <v>2</v>
      </c>
      <c r="G401" s="120">
        <v>5</v>
      </c>
    </row>
    <row r="402" spans="1:7" ht="30" customHeight="1">
      <c r="A402" s="13" t="s">
        <v>1269</v>
      </c>
      <c r="B402" s="61" t="s">
        <v>1070</v>
      </c>
      <c r="C402" s="150">
        <f t="shared" si="26"/>
        <v>1.3333333333333333</v>
      </c>
      <c r="D402" s="120">
        <f t="shared" si="27"/>
        <v>5</v>
      </c>
      <c r="E402" s="13">
        <v>1</v>
      </c>
      <c r="F402" s="120">
        <v>2</v>
      </c>
      <c r="G402" s="120">
        <v>8</v>
      </c>
    </row>
    <row r="403" spans="1:7" ht="30" customHeight="1">
      <c r="A403" s="13" t="s">
        <v>1269</v>
      </c>
      <c r="B403" s="111" t="s">
        <v>42</v>
      </c>
      <c r="C403" s="150">
        <f t="shared" si="26"/>
        <v>1.3333333333333333</v>
      </c>
      <c r="D403" s="120">
        <f t="shared" si="27"/>
        <v>4.5</v>
      </c>
      <c r="E403" s="13">
        <v>1</v>
      </c>
      <c r="F403" s="120">
        <v>2</v>
      </c>
      <c r="G403" s="120">
        <v>7</v>
      </c>
    </row>
    <row r="404" spans="1:7" ht="30" customHeight="1">
      <c r="A404" s="13" t="s">
        <v>1269</v>
      </c>
      <c r="B404" s="61" t="s">
        <v>12</v>
      </c>
      <c r="C404" s="150">
        <f t="shared" si="26"/>
        <v>1.3333333333333333</v>
      </c>
      <c r="D404" s="120">
        <f t="shared" si="27"/>
        <v>5</v>
      </c>
      <c r="E404" s="13">
        <v>1</v>
      </c>
      <c r="F404" s="120">
        <v>2</v>
      </c>
      <c r="G404" s="120">
        <v>8</v>
      </c>
    </row>
    <row r="405" spans="1:7" ht="30" customHeight="1">
      <c r="A405" s="13" t="s">
        <v>1269</v>
      </c>
      <c r="B405" s="111" t="s">
        <v>50</v>
      </c>
      <c r="C405" s="150">
        <f t="shared" si="26"/>
        <v>1.3333333333333333</v>
      </c>
      <c r="D405" s="120">
        <f t="shared" si="27"/>
        <v>4.5</v>
      </c>
      <c r="E405" s="13">
        <v>1</v>
      </c>
      <c r="F405" s="120">
        <v>2</v>
      </c>
      <c r="G405" s="120">
        <v>7</v>
      </c>
    </row>
    <row r="406" spans="1:7" ht="30" customHeight="1">
      <c r="A406" s="13" t="s">
        <v>1269</v>
      </c>
      <c r="B406" s="61" t="s">
        <v>2373</v>
      </c>
      <c r="C406" s="150">
        <f t="shared" si="26"/>
        <v>1.3333333333333333</v>
      </c>
      <c r="D406" s="120">
        <f t="shared" si="27"/>
        <v>4</v>
      </c>
      <c r="E406" s="13">
        <v>1</v>
      </c>
      <c r="F406" s="120">
        <v>2</v>
      </c>
      <c r="G406" s="120">
        <v>6</v>
      </c>
    </row>
    <row r="407" spans="1:7" ht="30" customHeight="1">
      <c r="A407" s="13" t="s">
        <v>1269</v>
      </c>
      <c r="B407" s="61" t="s">
        <v>1325</v>
      </c>
      <c r="C407" s="150">
        <f t="shared" si="26"/>
        <v>1</v>
      </c>
      <c r="D407" s="120">
        <f t="shared" si="27"/>
        <v>5</v>
      </c>
      <c r="E407" s="13">
        <v>1</v>
      </c>
      <c r="F407" s="120">
        <v>1</v>
      </c>
      <c r="G407" s="120">
        <v>9</v>
      </c>
    </row>
    <row r="408" spans="1:7" ht="30" customHeight="1">
      <c r="A408" s="13" t="s">
        <v>1269</v>
      </c>
      <c r="B408" s="61" t="s">
        <v>2587</v>
      </c>
      <c r="C408" s="150">
        <f t="shared" si="26"/>
        <v>1</v>
      </c>
      <c r="D408" s="120">
        <f t="shared" si="27"/>
        <v>2.5</v>
      </c>
      <c r="E408" s="13">
        <v>1</v>
      </c>
      <c r="F408" s="120">
        <v>1</v>
      </c>
      <c r="G408" s="120">
        <v>4</v>
      </c>
    </row>
    <row r="409" spans="1:7" ht="30" customHeight="1">
      <c r="A409" s="13" t="s">
        <v>1269</v>
      </c>
      <c r="B409" s="61" t="s">
        <v>1062</v>
      </c>
      <c r="C409" s="150">
        <f t="shared" si="26"/>
        <v>1</v>
      </c>
      <c r="D409" s="120">
        <f t="shared" si="27"/>
        <v>4.5</v>
      </c>
      <c r="E409" s="13">
        <v>1</v>
      </c>
      <c r="F409" s="120">
        <v>1</v>
      </c>
      <c r="G409" s="120">
        <v>8</v>
      </c>
    </row>
    <row r="410" spans="1:7" ht="30" customHeight="1">
      <c r="A410" s="13" t="s">
        <v>1269</v>
      </c>
      <c r="B410" s="61" t="s">
        <v>117</v>
      </c>
      <c r="C410" s="150">
        <f t="shared" si="26"/>
        <v>1</v>
      </c>
      <c r="D410" s="120">
        <f t="shared" si="27"/>
        <v>5</v>
      </c>
      <c r="E410" s="13">
        <v>1</v>
      </c>
      <c r="F410" s="120">
        <v>1</v>
      </c>
      <c r="G410" s="120">
        <v>9</v>
      </c>
    </row>
    <row r="411" spans="1:7" ht="30" customHeight="1">
      <c r="A411" s="13" t="s">
        <v>1269</v>
      </c>
      <c r="B411" s="111" t="s">
        <v>41</v>
      </c>
      <c r="C411" s="150">
        <f t="shared" si="26"/>
        <v>1</v>
      </c>
      <c r="D411" s="120">
        <f t="shared" si="27"/>
        <v>5</v>
      </c>
      <c r="E411" s="13">
        <v>1</v>
      </c>
      <c r="F411" s="120">
        <v>1</v>
      </c>
      <c r="G411" s="120">
        <v>9</v>
      </c>
    </row>
    <row r="412" spans="1:7" ht="30" customHeight="1">
      <c r="A412" s="13" t="s">
        <v>1269</v>
      </c>
      <c r="B412" s="61" t="s">
        <v>19</v>
      </c>
      <c r="C412" s="150">
        <f t="shared" si="26"/>
        <v>1</v>
      </c>
      <c r="D412" s="120">
        <f t="shared" si="27"/>
        <v>4</v>
      </c>
      <c r="E412" s="13">
        <v>1</v>
      </c>
      <c r="F412" s="120">
        <v>1</v>
      </c>
      <c r="G412" s="120">
        <v>7</v>
      </c>
    </row>
    <row r="413" spans="1:7" ht="30" customHeight="1">
      <c r="A413" s="13" t="s">
        <v>1269</v>
      </c>
      <c r="B413" s="111" t="s">
        <v>43</v>
      </c>
      <c r="C413" s="150">
        <f t="shared" si="26"/>
        <v>1</v>
      </c>
      <c r="D413" s="120">
        <f t="shared" si="27"/>
        <v>1.5</v>
      </c>
      <c r="E413" s="13">
        <v>1</v>
      </c>
      <c r="F413" s="120">
        <v>1</v>
      </c>
      <c r="G413" s="120">
        <v>2</v>
      </c>
    </row>
    <row r="414" spans="1:7" ht="30" customHeight="1">
      <c r="A414" s="13" t="s">
        <v>1269</v>
      </c>
      <c r="B414" s="111" t="s">
        <v>1056</v>
      </c>
      <c r="C414" s="150">
        <f t="shared" si="26"/>
        <v>1</v>
      </c>
      <c r="D414" s="120">
        <f t="shared" si="27"/>
        <v>3.5</v>
      </c>
      <c r="E414" s="13">
        <v>1</v>
      </c>
      <c r="F414" s="120">
        <v>1</v>
      </c>
      <c r="G414" s="120">
        <v>6</v>
      </c>
    </row>
    <row r="415" spans="1:7" ht="30" customHeight="1">
      <c r="A415" s="13" t="s">
        <v>1269</v>
      </c>
      <c r="B415" s="111" t="s">
        <v>57</v>
      </c>
      <c r="C415" s="150">
        <f t="shared" si="26"/>
        <v>1</v>
      </c>
      <c r="D415" s="120">
        <f t="shared" si="27"/>
        <v>4</v>
      </c>
      <c r="E415" s="13">
        <v>1</v>
      </c>
      <c r="F415" s="120">
        <v>1</v>
      </c>
      <c r="G415" s="120">
        <v>7</v>
      </c>
    </row>
    <row r="416" spans="1:7" ht="30" customHeight="1">
      <c r="A416" s="13" t="s">
        <v>1269</v>
      </c>
      <c r="B416" s="61" t="s">
        <v>7932</v>
      </c>
      <c r="C416" s="150">
        <f t="shared" si="26"/>
        <v>0</v>
      </c>
      <c r="D416" s="120">
        <f t="shared" si="27"/>
        <v>0</v>
      </c>
      <c r="E416" s="13">
        <v>0</v>
      </c>
      <c r="F416" s="120">
        <v>0</v>
      </c>
      <c r="G416" s="120">
        <v>0</v>
      </c>
    </row>
    <row r="417" spans="1:7" ht="30" customHeight="1">
      <c r="A417" s="13" t="s">
        <v>1269</v>
      </c>
      <c r="B417" s="155" t="s">
        <v>7948</v>
      </c>
      <c r="C417" s="150"/>
      <c r="D417" s="120"/>
      <c r="E417" s="13"/>
      <c r="F417" s="120"/>
      <c r="G417" s="120"/>
    </row>
    <row r="418" spans="1:7" ht="30" customHeight="1">
      <c r="A418" s="13" t="s">
        <v>2002</v>
      </c>
      <c r="B418" s="61" t="s">
        <v>836</v>
      </c>
      <c r="C418" s="150">
        <f t="shared" ref="C418:C449" si="28">(E418*2+F418)/3</f>
        <v>6.666666666666667</v>
      </c>
      <c r="D418" s="120">
        <f t="shared" ref="D418:D449" si="29">(F418+G418)/2</f>
        <v>5</v>
      </c>
      <c r="E418" s="13">
        <v>6</v>
      </c>
      <c r="F418" s="120">
        <v>8</v>
      </c>
      <c r="G418" s="120">
        <v>2</v>
      </c>
    </row>
    <row r="419" spans="1:7" ht="30" customHeight="1">
      <c r="A419" s="13" t="s">
        <v>2002</v>
      </c>
      <c r="B419" s="61" t="s">
        <v>1892</v>
      </c>
      <c r="C419" s="150">
        <f t="shared" si="28"/>
        <v>6.666666666666667</v>
      </c>
      <c r="D419" s="120">
        <f t="shared" si="29"/>
        <v>3</v>
      </c>
      <c r="E419" s="13">
        <v>8</v>
      </c>
      <c r="F419" s="120">
        <v>4</v>
      </c>
      <c r="G419" s="120">
        <v>2</v>
      </c>
    </row>
    <row r="420" spans="1:7" ht="30" customHeight="1">
      <c r="A420" s="13" t="s">
        <v>2002</v>
      </c>
      <c r="B420" s="61" t="s">
        <v>2158</v>
      </c>
      <c r="C420" s="150">
        <f t="shared" si="28"/>
        <v>6</v>
      </c>
      <c r="D420" s="120">
        <f t="shared" si="29"/>
        <v>5.5</v>
      </c>
      <c r="E420" s="13">
        <v>6</v>
      </c>
      <c r="F420" s="120">
        <v>6</v>
      </c>
      <c r="G420" s="120">
        <v>5</v>
      </c>
    </row>
    <row r="421" spans="1:7" ht="30" customHeight="1">
      <c r="A421" s="13" t="s">
        <v>2002</v>
      </c>
      <c r="B421" s="155" t="s">
        <v>1757</v>
      </c>
      <c r="C421" s="150">
        <f t="shared" si="28"/>
        <v>6</v>
      </c>
      <c r="D421" s="120">
        <f t="shared" si="29"/>
        <v>5.5</v>
      </c>
      <c r="E421" s="13">
        <v>5</v>
      </c>
      <c r="F421" s="120">
        <v>8</v>
      </c>
      <c r="G421" s="120">
        <v>3</v>
      </c>
    </row>
    <row r="422" spans="1:7" ht="30" customHeight="1">
      <c r="A422" s="13" t="s">
        <v>2002</v>
      </c>
      <c r="B422" s="155" t="s">
        <v>1810</v>
      </c>
      <c r="C422" s="150">
        <f t="shared" si="28"/>
        <v>6</v>
      </c>
      <c r="D422" s="120">
        <f t="shared" si="29"/>
        <v>5.5</v>
      </c>
      <c r="E422" s="13">
        <v>5</v>
      </c>
      <c r="F422" s="120">
        <v>8</v>
      </c>
      <c r="G422" s="120">
        <v>3</v>
      </c>
    </row>
    <row r="423" spans="1:7" ht="30" customHeight="1">
      <c r="A423" s="13" t="s">
        <v>2002</v>
      </c>
      <c r="B423" s="61" t="s">
        <v>1604</v>
      </c>
      <c r="C423" s="150">
        <f t="shared" si="28"/>
        <v>5.666666666666667</v>
      </c>
      <c r="D423" s="120">
        <f t="shared" si="29"/>
        <v>4</v>
      </c>
      <c r="E423" s="13">
        <v>6</v>
      </c>
      <c r="F423" s="120">
        <v>5</v>
      </c>
      <c r="G423" s="120">
        <v>3</v>
      </c>
    </row>
    <row r="424" spans="1:7" ht="30" customHeight="1">
      <c r="A424" s="13" t="s">
        <v>2002</v>
      </c>
      <c r="B424" s="61" t="s">
        <v>2728</v>
      </c>
      <c r="C424" s="150">
        <f t="shared" si="28"/>
        <v>5.666666666666667</v>
      </c>
      <c r="D424" s="120">
        <f t="shared" si="29"/>
        <v>4</v>
      </c>
      <c r="E424" s="13">
        <v>6</v>
      </c>
      <c r="F424" s="120">
        <v>5</v>
      </c>
      <c r="G424" s="120">
        <v>3</v>
      </c>
    </row>
    <row r="425" spans="1:7" ht="30" customHeight="1">
      <c r="A425" s="13" t="s">
        <v>2002</v>
      </c>
      <c r="B425" s="61" t="s">
        <v>1142</v>
      </c>
      <c r="C425" s="150">
        <f t="shared" si="28"/>
        <v>5.666666666666667</v>
      </c>
      <c r="D425" s="120">
        <f t="shared" si="29"/>
        <v>4.5</v>
      </c>
      <c r="E425" s="13">
        <v>5</v>
      </c>
      <c r="F425" s="120">
        <v>7</v>
      </c>
      <c r="G425" s="120">
        <v>2</v>
      </c>
    </row>
    <row r="426" spans="1:7" ht="30" customHeight="1">
      <c r="A426" s="13" t="s">
        <v>2002</v>
      </c>
      <c r="B426" s="61" t="s">
        <v>1145</v>
      </c>
      <c r="C426" s="150">
        <f t="shared" si="28"/>
        <v>5.666666666666667</v>
      </c>
      <c r="D426" s="120">
        <f t="shared" si="29"/>
        <v>6</v>
      </c>
      <c r="E426" s="13">
        <v>6</v>
      </c>
      <c r="F426" s="120">
        <v>5</v>
      </c>
      <c r="G426" s="120">
        <v>7</v>
      </c>
    </row>
    <row r="427" spans="1:7" ht="30" customHeight="1">
      <c r="A427" s="13" t="s">
        <v>2002</v>
      </c>
      <c r="B427" s="61" t="s">
        <v>3500</v>
      </c>
      <c r="C427" s="150">
        <f t="shared" si="28"/>
        <v>5.333333333333333</v>
      </c>
      <c r="D427" s="120">
        <f t="shared" si="29"/>
        <v>7</v>
      </c>
      <c r="E427" s="13">
        <v>5</v>
      </c>
      <c r="F427" s="120">
        <v>6</v>
      </c>
      <c r="G427" s="120">
        <v>8</v>
      </c>
    </row>
    <row r="428" spans="1:7" ht="30" customHeight="1">
      <c r="A428" s="13" t="s">
        <v>2002</v>
      </c>
      <c r="B428" s="61" t="s">
        <v>1933</v>
      </c>
      <c r="C428" s="150">
        <f t="shared" si="28"/>
        <v>5.333333333333333</v>
      </c>
      <c r="D428" s="120">
        <f t="shared" si="29"/>
        <v>5</v>
      </c>
      <c r="E428" s="13">
        <v>4</v>
      </c>
      <c r="F428" s="120">
        <v>8</v>
      </c>
      <c r="G428" s="120">
        <v>2</v>
      </c>
    </row>
    <row r="429" spans="1:7" ht="30" customHeight="1">
      <c r="A429" s="13" t="s">
        <v>2002</v>
      </c>
      <c r="B429" s="61" t="s">
        <v>2693</v>
      </c>
      <c r="C429" s="150">
        <f t="shared" si="28"/>
        <v>5.333333333333333</v>
      </c>
      <c r="D429" s="120">
        <f t="shared" si="29"/>
        <v>7.75</v>
      </c>
      <c r="E429" s="13">
        <v>5</v>
      </c>
      <c r="F429" s="120">
        <v>6</v>
      </c>
      <c r="G429" s="120">
        <v>9.5</v>
      </c>
    </row>
    <row r="430" spans="1:7" ht="30" customHeight="1">
      <c r="A430" s="13" t="s">
        <v>2002</v>
      </c>
      <c r="B430" s="61" t="s">
        <v>2180</v>
      </c>
      <c r="C430" s="150">
        <f t="shared" si="28"/>
        <v>5.333333333333333</v>
      </c>
      <c r="D430" s="120">
        <f t="shared" si="29"/>
        <v>4</v>
      </c>
      <c r="E430" s="13">
        <v>6</v>
      </c>
      <c r="F430" s="120">
        <v>4</v>
      </c>
      <c r="G430" s="120">
        <v>4</v>
      </c>
    </row>
    <row r="431" spans="1:7" ht="30" customHeight="1">
      <c r="A431" s="13" t="s">
        <v>2002</v>
      </c>
      <c r="B431" s="61" t="s">
        <v>4485</v>
      </c>
      <c r="C431" s="150">
        <f t="shared" si="28"/>
        <v>5</v>
      </c>
      <c r="D431" s="120">
        <f t="shared" si="29"/>
        <v>5</v>
      </c>
      <c r="E431" s="13">
        <v>5</v>
      </c>
      <c r="F431" s="120">
        <v>5</v>
      </c>
      <c r="G431" s="120">
        <v>5</v>
      </c>
    </row>
    <row r="432" spans="1:7" ht="30" customHeight="1">
      <c r="A432" s="13" t="s">
        <v>2002</v>
      </c>
      <c r="B432" s="61" t="s">
        <v>1509</v>
      </c>
      <c r="C432" s="150">
        <f t="shared" si="28"/>
        <v>5</v>
      </c>
      <c r="D432" s="120">
        <f t="shared" si="29"/>
        <v>4.5</v>
      </c>
      <c r="E432" s="13">
        <v>4</v>
      </c>
      <c r="F432" s="120">
        <v>7</v>
      </c>
      <c r="G432" s="120">
        <v>2</v>
      </c>
    </row>
    <row r="433" spans="1:7" ht="30" customHeight="1">
      <c r="A433" s="13" t="s">
        <v>2002</v>
      </c>
      <c r="B433" s="61" t="s">
        <v>7765</v>
      </c>
      <c r="C433" s="150">
        <f t="shared" si="28"/>
        <v>5</v>
      </c>
      <c r="D433" s="120">
        <f t="shared" si="29"/>
        <v>5</v>
      </c>
      <c r="E433" s="13">
        <v>5</v>
      </c>
      <c r="F433" s="120">
        <v>5</v>
      </c>
      <c r="G433" s="120">
        <v>5</v>
      </c>
    </row>
    <row r="434" spans="1:7" ht="30" customHeight="1">
      <c r="A434" s="13" t="s">
        <v>2002</v>
      </c>
      <c r="B434" s="155" t="s">
        <v>4817</v>
      </c>
      <c r="C434" s="150">
        <f t="shared" si="28"/>
        <v>5</v>
      </c>
      <c r="D434" s="120">
        <f t="shared" si="29"/>
        <v>5</v>
      </c>
      <c r="E434" s="13">
        <v>5</v>
      </c>
      <c r="F434" s="120">
        <v>5</v>
      </c>
      <c r="G434" s="120">
        <v>5</v>
      </c>
    </row>
    <row r="435" spans="1:7" ht="30" customHeight="1">
      <c r="A435" s="13" t="s">
        <v>2002</v>
      </c>
      <c r="B435" s="61" t="s">
        <v>4543</v>
      </c>
      <c r="C435" s="150">
        <f t="shared" si="28"/>
        <v>5</v>
      </c>
      <c r="D435" s="120">
        <f t="shared" si="29"/>
        <v>5</v>
      </c>
      <c r="E435" s="13">
        <v>5</v>
      </c>
      <c r="F435" s="120">
        <v>5</v>
      </c>
      <c r="G435" s="120">
        <v>5</v>
      </c>
    </row>
    <row r="436" spans="1:7" ht="30" customHeight="1">
      <c r="A436" s="13" t="s">
        <v>2002</v>
      </c>
      <c r="B436" s="61" t="s">
        <v>7762</v>
      </c>
      <c r="C436" s="150">
        <f t="shared" si="28"/>
        <v>5</v>
      </c>
      <c r="D436" s="120">
        <f t="shared" si="29"/>
        <v>5</v>
      </c>
      <c r="E436" s="13">
        <v>5</v>
      </c>
      <c r="F436" s="120">
        <v>5</v>
      </c>
      <c r="G436" s="120">
        <v>5</v>
      </c>
    </row>
    <row r="437" spans="1:7" ht="30" customHeight="1">
      <c r="A437" s="13" t="s">
        <v>2002</v>
      </c>
      <c r="B437" s="61" t="s">
        <v>2783</v>
      </c>
      <c r="C437" s="150">
        <f t="shared" si="28"/>
        <v>5</v>
      </c>
      <c r="D437" s="120">
        <f t="shared" si="29"/>
        <v>5</v>
      </c>
      <c r="E437" s="13">
        <v>5</v>
      </c>
      <c r="F437" s="120">
        <v>5</v>
      </c>
      <c r="G437" s="120">
        <v>5</v>
      </c>
    </row>
    <row r="438" spans="1:7" ht="30" customHeight="1">
      <c r="A438" s="13" t="s">
        <v>2002</v>
      </c>
      <c r="B438" s="61" t="s">
        <v>1970</v>
      </c>
      <c r="C438" s="150">
        <f t="shared" si="28"/>
        <v>5</v>
      </c>
      <c r="D438" s="120">
        <f t="shared" si="29"/>
        <v>5</v>
      </c>
      <c r="E438" s="13">
        <v>5</v>
      </c>
      <c r="F438" s="120">
        <v>5</v>
      </c>
      <c r="G438" s="120">
        <v>5</v>
      </c>
    </row>
    <row r="439" spans="1:7" ht="30" customHeight="1">
      <c r="A439" s="13" t="s">
        <v>2002</v>
      </c>
      <c r="B439" s="61" t="s">
        <v>2780</v>
      </c>
      <c r="C439" s="150">
        <f t="shared" si="28"/>
        <v>5</v>
      </c>
      <c r="D439" s="120">
        <f t="shared" si="29"/>
        <v>5</v>
      </c>
      <c r="E439" s="13">
        <v>5</v>
      </c>
      <c r="F439" s="120">
        <v>5</v>
      </c>
      <c r="G439" s="120">
        <v>5</v>
      </c>
    </row>
    <row r="440" spans="1:7" ht="30" customHeight="1">
      <c r="A440" s="13" t="s">
        <v>2002</v>
      </c>
      <c r="B440" s="61" t="s">
        <v>4477</v>
      </c>
      <c r="C440" s="150">
        <f t="shared" si="28"/>
        <v>5</v>
      </c>
      <c r="D440" s="120">
        <f t="shared" si="29"/>
        <v>5</v>
      </c>
      <c r="E440" s="13">
        <v>5</v>
      </c>
      <c r="F440" s="120">
        <v>5</v>
      </c>
      <c r="G440" s="120">
        <v>5</v>
      </c>
    </row>
    <row r="441" spans="1:7" ht="30" customHeight="1">
      <c r="A441" s="13" t="s">
        <v>2002</v>
      </c>
      <c r="B441" s="61" t="s">
        <v>4544</v>
      </c>
      <c r="C441" s="150">
        <f t="shared" si="28"/>
        <v>5</v>
      </c>
      <c r="D441" s="120">
        <f t="shared" si="29"/>
        <v>5</v>
      </c>
      <c r="E441" s="13">
        <v>5</v>
      </c>
      <c r="F441" s="120">
        <v>5</v>
      </c>
      <c r="G441" s="120">
        <v>5</v>
      </c>
    </row>
    <row r="442" spans="1:7" ht="30" customHeight="1">
      <c r="A442" s="13" t="s">
        <v>2002</v>
      </c>
      <c r="B442" s="61" t="s">
        <v>4742</v>
      </c>
      <c r="C442" s="150">
        <f t="shared" si="28"/>
        <v>5</v>
      </c>
      <c r="D442" s="120">
        <f t="shared" si="29"/>
        <v>5</v>
      </c>
      <c r="E442" s="13">
        <v>5</v>
      </c>
      <c r="F442" s="120">
        <v>5</v>
      </c>
      <c r="G442" s="120">
        <v>5</v>
      </c>
    </row>
    <row r="443" spans="1:7" ht="30" customHeight="1">
      <c r="A443" s="13" t="s">
        <v>2002</v>
      </c>
      <c r="B443" s="61" t="s">
        <v>4575</v>
      </c>
      <c r="C443" s="150">
        <f t="shared" si="28"/>
        <v>5</v>
      </c>
      <c r="D443" s="120">
        <f t="shared" si="29"/>
        <v>5</v>
      </c>
      <c r="E443" s="13">
        <v>5</v>
      </c>
      <c r="F443" s="120">
        <v>5</v>
      </c>
      <c r="G443" s="120">
        <v>5</v>
      </c>
    </row>
    <row r="444" spans="1:7" ht="30" customHeight="1">
      <c r="A444" s="13" t="s">
        <v>2002</v>
      </c>
      <c r="B444" s="61" t="s">
        <v>7561</v>
      </c>
      <c r="C444" s="150">
        <f t="shared" si="28"/>
        <v>5</v>
      </c>
      <c r="D444" s="120">
        <f t="shared" si="29"/>
        <v>5</v>
      </c>
      <c r="E444" s="13">
        <v>5</v>
      </c>
      <c r="F444" s="120">
        <v>5</v>
      </c>
      <c r="G444" s="120">
        <v>5</v>
      </c>
    </row>
    <row r="445" spans="1:7" ht="30" customHeight="1">
      <c r="A445" s="13" t="s">
        <v>2002</v>
      </c>
      <c r="B445" s="61" t="s">
        <v>4462</v>
      </c>
      <c r="C445" s="150">
        <f t="shared" si="28"/>
        <v>5</v>
      </c>
      <c r="D445" s="120">
        <f t="shared" si="29"/>
        <v>2.5</v>
      </c>
      <c r="E445" s="13">
        <v>5</v>
      </c>
      <c r="F445" s="120">
        <v>5</v>
      </c>
      <c r="G445" s="120">
        <v>0</v>
      </c>
    </row>
    <row r="446" spans="1:7" ht="30" customHeight="1">
      <c r="A446" s="13" t="s">
        <v>2002</v>
      </c>
      <c r="B446" s="61" t="s">
        <v>7763</v>
      </c>
      <c r="C446" s="150">
        <f t="shared" si="28"/>
        <v>5</v>
      </c>
      <c r="D446" s="120">
        <f t="shared" si="29"/>
        <v>5</v>
      </c>
      <c r="E446" s="13">
        <v>5</v>
      </c>
      <c r="F446" s="120">
        <v>5</v>
      </c>
      <c r="G446" s="120">
        <v>5</v>
      </c>
    </row>
    <row r="447" spans="1:7" ht="30" customHeight="1">
      <c r="A447" s="13" t="s">
        <v>2002</v>
      </c>
      <c r="B447" s="155" t="s">
        <v>9191</v>
      </c>
      <c r="C447" s="150">
        <f t="shared" si="28"/>
        <v>5</v>
      </c>
      <c r="D447" s="120">
        <f t="shared" si="29"/>
        <v>5</v>
      </c>
      <c r="E447" s="13">
        <v>5</v>
      </c>
      <c r="F447" s="120">
        <v>5</v>
      </c>
      <c r="G447" s="120">
        <v>5</v>
      </c>
    </row>
    <row r="448" spans="1:7" ht="30" customHeight="1">
      <c r="A448" s="13" t="s">
        <v>2002</v>
      </c>
      <c r="B448" s="155" t="s">
        <v>9185</v>
      </c>
      <c r="C448" s="150">
        <f t="shared" si="28"/>
        <v>5</v>
      </c>
      <c r="D448" s="120">
        <f t="shared" si="29"/>
        <v>5</v>
      </c>
      <c r="E448" s="13">
        <v>5</v>
      </c>
      <c r="F448" s="120">
        <v>5</v>
      </c>
      <c r="G448" s="120">
        <v>5</v>
      </c>
    </row>
    <row r="449" spans="1:7" ht="30" customHeight="1">
      <c r="A449" s="13" t="s">
        <v>2002</v>
      </c>
      <c r="B449" s="61" t="s">
        <v>4672</v>
      </c>
      <c r="C449" s="150">
        <f t="shared" si="28"/>
        <v>5</v>
      </c>
      <c r="D449" s="120">
        <f t="shared" si="29"/>
        <v>5</v>
      </c>
      <c r="E449" s="13">
        <v>5</v>
      </c>
      <c r="F449" s="120">
        <v>5</v>
      </c>
      <c r="G449" s="120">
        <v>5</v>
      </c>
    </row>
    <row r="450" spans="1:7" ht="30" customHeight="1">
      <c r="A450" s="13" t="s">
        <v>2002</v>
      </c>
      <c r="B450" s="61" t="s">
        <v>7764</v>
      </c>
      <c r="C450" s="150">
        <f t="shared" ref="C450:C485" si="30">(E450*2+F450)/3</f>
        <v>5</v>
      </c>
      <c r="D450" s="120">
        <f t="shared" ref="D450:D485" si="31">(F450+G450)/2</f>
        <v>5</v>
      </c>
      <c r="E450" s="13">
        <v>5</v>
      </c>
      <c r="F450" s="120">
        <v>5</v>
      </c>
      <c r="G450" s="120">
        <v>5</v>
      </c>
    </row>
    <row r="451" spans="1:7" ht="30" customHeight="1">
      <c r="A451" s="13" t="s">
        <v>2002</v>
      </c>
      <c r="B451" s="155" t="s">
        <v>4542</v>
      </c>
      <c r="C451" s="150">
        <f t="shared" si="30"/>
        <v>5</v>
      </c>
      <c r="D451" s="120">
        <f t="shared" si="31"/>
        <v>5</v>
      </c>
      <c r="E451" s="13">
        <v>5</v>
      </c>
      <c r="F451" s="120">
        <v>5</v>
      </c>
      <c r="G451" s="120">
        <v>5</v>
      </c>
    </row>
    <row r="452" spans="1:7" ht="30" customHeight="1">
      <c r="A452" s="13" t="s">
        <v>2002</v>
      </c>
      <c r="B452" s="61" t="s">
        <v>1255</v>
      </c>
      <c r="C452" s="150">
        <f t="shared" si="30"/>
        <v>4.666666666666667</v>
      </c>
      <c r="D452" s="120">
        <f t="shared" si="31"/>
        <v>4</v>
      </c>
      <c r="E452" s="13">
        <v>4</v>
      </c>
      <c r="F452" s="120">
        <v>6</v>
      </c>
      <c r="G452" s="120">
        <v>2</v>
      </c>
    </row>
    <row r="453" spans="1:7" ht="30" customHeight="1">
      <c r="A453" s="13" t="s">
        <v>2002</v>
      </c>
      <c r="B453" s="61" t="s">
        <v>1929</v>
      </c>
      <c r="C453" s="150">
        <f t="shared" si="30"/>
        <v>4.666666666666667</v>
      </c>
      <c r="D453" s="120">
        <f t="shared" si="31"/>
        <v>6</v>
      </c>
      <c r="E453" s="13">
        <v>3</v>
      </c>
      <c r="F453" s="120">
        <v>8</v>
      </c>
      <c r="G453" s="120">
        <v>4</v>
      </c>
    </row>
    <row r="454" spans="1:7" ht="30" customHeight="1">
      <c r="A454" s="13" t="s">
        <v>2002</v>
      </c>
      <c r="B454" s="155" t="s">
        <v>4378</v>
      </c>
      <c r="C454" s="150">
        <f t="shared" si="30"/>
        <v>4.666666666666667</v>
      </c>
      <c r="D454" s="120">
        <f t="shared" si="31"/>
        <v>3</v>
      </c>
      <c r="E454" s="13">
        <v>4</v>
      </c>
      <c r="F454" s="120">
        <v>6</v>
      </c>
      <c r="G454" s="120">
        <v>0</v>
      </c>
    </row>
    <row r="455" spans="1:7" ht="30" customHeight="1">
      <c r="A455" s="13" t="s">
        <v>2002</v>
      </c>
      <c r="B455" s="61" t="s">
        <v>963</v>
      </c>
      <c r="C455" s="150">
        <f t="shared" si="30"/>
        <v>4.666666666666667</v>
      </c>
      <c r="D455" s="120">
        <f t="shared" si="31"/>
        <v>5.5</v>
      </c>
      <c r="E455" s="13">
        <v>4</v>
      </c>
      <c r="F455" s="120">
        <v>6</v>
      </c>
      <c r="G455" s="120">
        <v>5</v>
      </c>
    </row>
    <row r="456" spans="1:7" ht="30" customHeight="1">
      <c r="A456" s="13" t="s">
        <v>2002</v>
      </c>
      <c r="B456" s="61" t="s">
        <v>1276</v>
      </c>
      <c r="C456" s="150">
        <f t="shared" si="30"/>
        <v>4.333333333333333</v>
      </c>
      <c r="D456" s="120">
        <f t="shared" si="31"/>
        <v>4.5</v>
      </c>
      <c r="E456" s="13">
        <v>3</v>
      </c>
      <c r="F456" s="120">
        <v>7</v>
      </c>
      <c r="G456" s="120">
        <v>2</v>
      </c>
    </row>
    <row r="457" spans="1:7" ht="30" customHeight="1">
      <c r="A457" s="13" t="s">
        <v>2002</v>
      </c>
      <c r="B457" s="61" t="s">
        <v>1143</v>
      </c>
      <c r="C457" s="150">
        <f t="shared" si="30"/>
        <v>4.333333333333333</v>
      </c>
      <c r="D457" s="120">
        <f t="shared" si="31"/>
        <v>3.5</v>
      </c>
      <c r="E457" s="13">
        <v>4</v>
      </c>
      <c r="F457" s="120">
        <v>5</v>
      </c>
      <c r="G457" s="120">
        <v>2</v>
      </c>
    </row>
    <row r="458" spans="1:7" ht="30" customHeight="1">
      <c r="A458" s="13" t="s">
        <v>2002</v>
      </c>
      <c r="B458" s="61" t="s">
        <v>877</v>
      </c>
      <c r="C458" s="150">
        <f t="shared" si="30"/>
        <v>4</v>
      </c>
      <c r="D458" s="120">
        <f t="shared" si="31"/>
        <v>3.5</v>
      </c>
      <c r="E458" s="13">
        <v>3</v>
      </c>
      <c r="F458" s="120">
        <v>6</v>
      </c>
      <c r="G458" s="120">
        <v>1</v>
      </c>
    </row>
    <row r="459" spans="1:7" ht="30" customHeight="1">
      <c r="A459" s="13" t="s">
        <v>2002</v>
      </c>
      <c r="B459" s="61" t="s">
        <v>1185</v>
      </c>
      <c r="C459" s="150">
        <f t="shared" si="30"/>
        <v>4</v>
      </c>
      <c r="D459" s="120">
        <f t="shared" si="31"/>
        <v>5</v>
      </c>
      <c r="E459" s="13">
        <v>3</v>
      </c>
      <c r="F459" s="120">
        <v>6</v>
      </c>
      <c r="G459" s="120">
        <v>4</v>
      </c>
    </row>
    <row r="460" spans="1:7" ht="30" customHeight="1">
      <c r="A460" s="13" t="s">
        <v>2002</v>
      </c>
      <c r="B460" s="61" t="s">
        <v>2724</v>
      </c>
      <c r="C460" s="150">
        <f t="shared" si="30"/>
        <v>4</v>
      </c>
      <c r="D460" s="120">
        <f t="shared" si="31"/>
        <v>3</v>
      </c>
      <c r="E460" s="13">
        <v>4</v>
      </c>
      <c r="F460" s="120">
        <v>4</v>
      </c>
      <c r="G460" s="120">
        <v>2</v>
      </c>
    </row>
    <row r="461" spans="1:7" ht="30" customHeight="1">
      <c r="A461" s="13" t="s">
        <v>2002</v>
      </c>
      <c r="B461" s="61" t="s">
        <v>2692</v>
      </c>
      <c r="C461" s="150">
        <f t="shared" si="30"/>
        <v>4</v>
      </c>
      <c r="D461" s="120">
        <f t="shared" si="31"/>
        <v>6.25</v>
      </c>
      <c r="E461" s="13">
        <v>3</v>
      </c>
      <c r="F461" s="120">
        <v>6</v>
      </c>
      <c r="G461" s="120">
        <v>6.5</v>
      </c>
    </row>
    <row r="462" spans="1:7" ht="30" customHeight="1">
      <c r="A462" s="13" t="s">
        <v>2002</v>
      </c>
      <c r="B462" s="61" t="s">
        <v>2689</v>
      </c>
      <c r="C462" s="150">
        <f t="shared" si="30"/>
        <v>4</v>
      </c>
      <c r="D462" s="120">
        <f t="shared" si="31"/>
        <v>3</v>
      </c>
      <c r="E462" s="13">
        <v>4</v>
      </c>
      <c r="F462" s="120">
        <v>4</v>
      </c>
      <c r="G462" s="120">
        <v>2</v>
      </c>
    </row>
    <row r="463" spans="1:7" ht="30" customHeight="1">
      <c r="A463" s="13" t="s">
        <v>2002</v>
      </c>
      <c r="B463" s="61" t="s">
        <v>2835</v>
      </c>
      <c r="C463" s="150">
        <f t="shared" si="30"/>
        <v>3.6666666666666665</v>
      </c>
      <c r="D463" s="120">
        <f t="shared" si="31"/>
        <v>3</v>
      </c>
      <c r="E463" s="13">
        <v>4</v>
      </c>
      <c r="F463" s="120">
        <v>3</v>
      </c>
      <c r="G463" s="120">
        <v>3</v>
      </c>
    </row>
    <row r="464" spans="1:7" ht="30" customHeight="1">
      <c r="A464" s="13" t="s">
        <v>2002</v>
      </c>
      <c r="B464" s="111" t="s">
        <v>49</v>
      </c>
      <c r="C464" s="150">
        <f t="shared" si="30"/>
        <v>3.6666666666666665</v>
      </c>
      <c r="D464" s="120">
        <f t="shared" si="31"/>
        <v>4</v>
      </c>
      <c r="E464" s="13">
        <v>3</v>
      </c>
      <c r="F464" s="120">
        <v>5</v>
      </c>
      <c r="G464" s="120">
        <v>3</v>
      </c>
    </row>
    <row r="465" spans="1:7" ht="30" customHeight="1">
      <c r="A465" s="13" t="s">
        <v>2002</v>
      </c>
      <c r="B465" s="61" t="s">
        <v>2843</v>
      </c>
      <c r="C465" s="150">
        <f t="shared" si="30"/>
        <v>3.6666666666666665</v>
      </c>
      <c r="D465" s="120">
        <f t="shared" si="31"/>
        <v>3</v>
      </c>
      <c r="E465" s="13">
        <v>4</v>
      </c>
      <c r="F465" s="120">
        <v>3</v>
      </c>
      <c r="G465" s="120">
        <v>3</v>
      </c>
    </row>
    <row r="466" spans="1:7" ht="30" customHeight="1">
      <c r="A466" s="13" t="s">
        <v>2002</v>
      </c>
      <c r="B466" s="61" t="s">
        <v>2844</v>
      </c>
      <c r="C466" s="150">
        <f t="shared" si="30"/>
        <v>3.6666666666666665</v>
      </c>
      <c r="D466" s="120">
        <f t="shared" si="31"/>
        <v>3</v>
      </c>
      <c r="E466" s="13">
        <v>4</v>
      </c>
      <c r="F466" s="120">
        <v>3</v>
      </c>
      <c r="G466" s="120">
        <v>3</v>
      </c>
    </row>
    <row r="467" spans="1:7" ht="30" customHeight="1">
      <c r="A467" s="13" t="s">
        <v>2002</v>
      </c>
      <c r="B467" s="61" t="s">
        <v>2842</v>
      </c>
      <c r="C467" s="150">
        <f t="shared" si="30"/>
        <v>3.6666666666666665</v>
      </c>
      <c r="D467" s="120">
        <f t="shared" si="31"/>
        <v>3</v>
      </c>
      <c r="E467" s="13">
        <v>4</v>
      </c>
      <c r="F467" s="120">
        <v>3</v>
      </c>
      <c r="G467" s="120">
        <v>3</v>
      </c>
    </row>
    <row r="468" spans="1:7" ht="30" customHeight="1">
      <c r="A468" s="13" t="s">
        <v>2002</v>
      </c>
      <c r="B468" s="61" t="s">
        <v>2840</v>
      </c>
      <c r="C468" s="150">
        <f t="shared" si="30"/>
        <v>3.6666666666666665</v>
      </c>
      <c r="D468" s="120">
        <f t="shared" si="31"/>
        <v>3</v>
      </c>
      <c r="E468" s="13">
        <v>4</v>
      </c>
      <c r="F468" s="120">
        <v>3</v>
      </c>
      <c r="G468" s="120">
        <v>3</v>
      </c>
    </row>
    <row r="469" spans="1:7" ht="30" customHeight="1">
      <c r="A469" s="13" t="s">
        <v>2002</v>
      </c>
      <c r="B469" s="61" t="s">
        <v>2837</v>
      </c>
      <c r="C469" s="150">
        <f t="shared" si="30"/>
        <v>3.6666666666666665</v>
      </c>
      <c r="D469" s="120">
        <f t="shared" si="31"/>
        <v>3</v>
      </c>
      <c r="E469" s="13">
        <v>4</v>
      </c>
      <c r="F469" s="120">
        <v>3</v>
      </c>
      <c r="G469" s="120">
        <v>3</v>
      </c>
    </row>
    <row r="470" spans="1:7" ht="30" customHeight="1">
      <c r="A470" s="13" t="s">
        <v>2002</v>
      </c>
      <c r="B470" s="61" t="s">
        <v>2838</v>
      </c>
      <c r="C470" s="150">
        <f t="shared" si="30"/>
        <v>3.6666666666666665</v>
      </c>
      <c r="D470" s="120">
        <f t="shared" si="31"/>
        <v>3</v>
      </c>
      <c r="E470" s="13">
        <v>4</v>
      </c>
      <c r="F470" s="120">
        <v>3</v>
      </c>
      <c r="G470" s="120">
        <v>3</v>
      </c>
    </row>
    <row r="471" spans="1:7" ht="30" customHeight="1">
      <c r="A471" s="13" t="s">
        <v>2002</v>
      </c>
      <c r="B471" s="61" t="s">
        <v>2841</v>
      </c>
      <c r="C471" s="150">
        <f t="shared" si="30"/>
        <v>3.6666666666666665</v>
      </c>
      <c r="D471" s="120">
        <f t="shared" si="31"/>
        <v>3</v>
      </c>
      <c r="E471" s="13">
        <v>4</v>
      </c>
      <c r="F471" s="120">
        <v>3</v>
      </c>
      <c r="G471" s="120">
        <v>3</v>
      </c>
    </row>
    <row r="472" spans="1:7" ht="30" customHeight="1">
      <c r="A472" s="13" t="s">
        <v>2002</v>
      </c>
      <c r="B472" s="61" t="s">
        <v>2836</v>
      </c>
      <c r="C472" s="150">
        <f t="shared" si="30"/>
        <v>3.6666666666666665</v>
      </c>
      <c r="D472" s="120">
        <f t="shared" si="31"/>
        <v>3</v>
      </c>
      <c r="E472" s="13">
        <v>4</v>
      </c>
      <c r="F472" s="120">
        <v>3</v>
      </c>
      <c r="G472" s="120">
        <v>3</v>
      </c>
    </row>
    <row r="473" spans="1:7" ht="30" customHeight="1">
      <c r="A473" s="13" t="s">
        <v>2002</v>
      </c>
      <c r="B473" s="61" t="s">
        <v>2839</v>
      </c>
      <c r="C473" s="150">
        <f t="shared" si="30"/>
        <v>3.6666666666666665</v>
      </c>
      <c r="D473" s="120">
        <f t="shared" si="31"/>
        <v>3</v>
      </c>
      <c r="E473" s="13">
        <v>4</v>
      </c>
      <c r="F473" s="120">
        <v>3</v>
      </c>
      <c r="G473" s="120">
        <v>3</v>
      </c>
    </row>
    <row r="474" spans="1:7" ht="30" customHeight="1">
      <c r="A474" s="13" t="s">
        <v>2002</v>
      </c>
      <c r="B474" s="61" t="s">
        <v>1600</v>
      </c>
      <c r="C474" s="150">
        <f t="shared" si="30"/>
        <v>3</v>
      </c>
      <c r="D474" s="120">
        <f t="shared" si="31"/>
        <v>4.5</v>
      </c>
      <c r="E474" s="13">
        <v>3</v>
      </c>
      <c r="F474" s="120">
        <v>3</v>
      </c>
      <c r="G474" s="120">
        <v>6</v>
      </c>
    </row>
    <row r="475" spans="1:7" ht="30" customHeight="1">
      <c r="A475" s="13" t="s">
        <v>2002</v>
      </c>
      <c r="B475" s="61" t="s">
        <v>2726</v>
      </c>
      <c r="C475" s="150">
        <f t="shared" si="30"/>
        <v>2.6666666666666665</v>
      </c>
      <c r="D475" s="120">
        <f t="shared" si="31"/>
        <v>2</v>
      </c>
      <c r="E475" s="13">
        <v>3</v>
      </c>
      <c r="F475" s="120">
        <v>2</v>
      </c>
      <c r="G475" s="120">
        <v>2</v>
      </c>
    </row>
    <row r="476" spans="1:7" ht="30" customHeight="1">
      <c r="A476" s="13" t="s">
        <v>2002</v>
      </c>
      <c r="B476" s="61" t="s">
        <v>1599</v>
      </c>
      <c r="C476" s="150">
        <f t="shared" si="30"/>
        <v>2.6666666666666665</v>
      </c>
      <c r="D476" s="120">
        <f t="shared" si="31"/>
        <v>3.5</v>
      </c>
      <c r="E476" s="13">
        <v>3</v>
      </c>
      <c r="F476" s="120">
        <v>2</v>
      </c>
      <c r="G476" s="120">
        <v>5</v>
      </c>
    </row>
    <row r="477" spans="1:7" ht="30" customHeight="1">
      <c r="A477" s="13" t="s">
        <v>2002</v>
      </c>
      <c r="B477" s="61" t="s">
        <v>2725</v>
      </c>
      <c r="C477" s="150">
        <f t="shared" si="30"/>
        <v>2.6666666666666665</v>
      </c>
      <c r="D477" s="120">
        <f t="shared" si="31"/>
        <v>2</v>
      </c>
      <c r="E477" s="13">
        <v>3</v>
      </c>
      <c r="F477" s="120">
        <v>2</v>
      </c>
      <c r="G477" s="120">
        <v>2</v>
      </c>
    </row>
    <row r="478" spans="1:7" ht="30" customHeight="1">
      <c r="A478" s="13" t="s">
        <v>2002</v>
      </c>
      <c r="B478" s="61" t="s">
        <v>2727</v>
      </c>
      <c r="C478" s="150">
        <f t="shared" si="30"/>
        <v>2.6666666666666665</v>
      </c>
      <c r="D478" s="120">
        <f t="shared" si="31"/>
        <v>2</v>
      </c>
      <c r="E478" s="13">
        <v>3</v>
      </c>
      <c r="F478" s="120">
        <v>2</v>
      </c>
      <c r="G478" s="120">
        <v>2</v>
      </c>
    </row>
    <row r="479" spans="1:7" ht="30" customHeight="1">
      <c r="A479" s="13" t="s">
        <v>2002</v>
      </c>
      <c r="B479" s="157" t="s">
        <v>2026</v>
      </c>
      <c r="C479" s="150">
        <f t="shared" si="30"/>
        <v>2.3333333333333335</v>
      </c>
      <c r="D479" s="120">
        <f t="shared" si="31"/>
        <v>4.5</v>
      </c>
      <c r="E479" s="13">
        <v>2</v>
      </c>
      <c r="F479" s="120">
        <v>3</v>
      </c>
      <c r="G479" s="120">
        <v>6</v>
      </c>
    </row>
    <row r="480" spans="1:7" ht="30" customHeight="1">
      <c r="A480" s="13" t="s">
        <v>2002</v>
      </c>
      <c r="B480" s="157" t="s">
        <v>1861</v>
      </c>
      <c r="C480" s="150">
        <f t="shared" si="30"/>
        <v>2</v>
      </c>
      <c r="D480" s="120">
        <f t="shared" si="31"/>
        <v>3</v>
      </c>
      <c r="E480" s="13">
        <v>2</v>
      </c>
      <c r="F480" s="120">
        <v>2</v>
      </c>
      <c r="G480" s="120">
        <v>4</v>
      </c>
    </row>
    <row r="481" spans="1:7" ht="30" customHeight="1">
      <c r="A481" s="13" t="s">
        <v>2002</v>
      </c>
      <c r="B481" s="157" t="s">
        <v>8166</v>
      </c>
      <c r="C481" s="150">
        <f t="shared" si="30"/>
        <v>0</v>
      </c>
      <c r="D481" s="120">
        <f t="shared" si="31"/>
        <v>0</v>
      </c>
      <c r="E481" s="13">
        <v>0</v>
      </c>
      <c r="F481" s="120">
        <v>0</v>
      </c>
      <c r="G481" s="120">
        <v>0</v>
      </c>
    </row>
    <row r="482" spans="1:7" ht="30" customHeight="1">
      <c r="A482" s="13" t="s">
        <v>2002</v>
      </c>
      <c r="B482" s="157" t="s">
        <v>8153</v>
      </c>
      <c r="C482" s="150">
        <f t="shared" si="30"/>
        <v>0</v>
      </c>
      <c r="D482" s="120">
        <f t="shared" si="31"/>
        <v>0</v>
      </c>
      <c r="E482" s="13">
        <v>0</v>
      </c>
      <c r="F482" s="120">
        <v>0</v>
      </c>
      <c r="G482" s="120">
        <v>0</v>
      </c>
    </row>
    <row r="483" spans="1:7" ht="30" customHeight="1">
      <c r="A483" s="13" t="s">
        <v>2002</v>
      </c>
      <c r="B483" s="157" t="s">
        <v>7945</v>
      </c>
      <c r="C483" s="150">
        <f t="shared" si="30"/>
        <v>0</v>
      </c>
      <c r="D483" s="120">
        <f t="shared" si="31"/>
        <v>0</v>
      </c>
      <c r="E483" s="13">
        <v>0</v>
      </c>
      <c r="F483" s="120">
        <v>0</v>
      </c>
      <c r="G483" s="120">
        <v>0</v>
      </c>
    </row>
    <row r="484" spans="1:7" ht="30" customHeight="1">
      <c r="A484" s="13" t="s">
        <v>2002</v>
      </c>
      <c r="B484" s="157" t="s">
        <v>8145</v>
      </c>
      <c r="C484" s="150">
        <f t="shared" si="30"/>
        <v>0</v>
      </c>
      <c r="D484" s="120">
        <f t="shared" si="31"/>
        <v>0</v>
      </c>
      <c r="E484" s="13">
        <v>0</v>
      </c>
      <c r="F484" s="120">
        <v>0</v>
      </c>
      <c r="G484" s="120">
        <v>0</v>
      </c>
    </row>
    <row r="485" spans="1:7" ht="30" customHeight="1">
      <c r="A485" s="13" t="s">
        <v>2002</v>
      </c>
      <c r="B485" s="157" t="s">
        <v>8124</v>
      </c>
      <c r="C485" s="150">
        <f t="shared" si="30"/>
        <v>0</v>
      </c>
      <c r="D485" s="120">
        <f t="shared" si="31"/>
        <v>0</v>
      </c>
      <c r="E485" s="13">
        <v>0</v>
      </c>
      <c r="F485" s="120">
        <v>0</v>
      </c>
      <c r="G485" s="120">
        <v>0</v>
      </c>
    </row>
    <row r="486" spans="1:7" ht="30" customHeight="1">
      <c r="A486" s="13" t="s">
        <v>2002</v>
      </c>
      <c r="B486" s="157" t="s">
        <v>8487</v>
      </c>
      <c r="C486" s="150"/>
      <c r="D486" s="120"/>
      <c r="E486" s="13"/>
      <c r="F486" s="120"/>
      <c r="G486" s="120"/>
    </row>
    <row r="487" spans="1:7" ht="30" customHeight="1">
      <c r="A487" s="13" t="s">
        <v>9024</v>
      </c>
      <c r="B487" s="157" t="s">
        <v>9025</v>
      </c>
      <c r="C487" s="150"/>
      <c r="D487" s="120"/>
      <c r="E487" s="13"/>
      <c r="F487" s="120"/>
      <c r="G487" s="120"/>
    </row>
    <row r="488" spans="1:7" ht="30" customHeight="1">
      <c r="A488" s="13" t="s">
        <v>180</v>
      </c>
      <c r="B488" s="338" t="s">
        <v>9297</v>
      </c>
      <c r="C488" s="150">
        <f t="shared" ref="C488:C519" si="32">(E488*2+F488)/3</f>
        <v>5</v>
      </c>
      <c r="D488" s="120">
        <f t="shared" ref="D488:D519" si="33">(F488+G488)/2</f>
        <v>5</v>
      </c>
      <c r="E488" s="13">
        <v>5</v>
      </c>
      <c r="F488" s="120">
        <v>5</v>
      </c>
      <c r="G488" s="120">
        <v>5</v>
      </c>
    </row>
    <row r="489" spans="1:7" ht="30" customHeight="1">
      <c r="A489" s="13" t="s">
        <v>180</v>
      </c>
      <c r="B489" s="338" t="s">
        <v>9163</v>
      </c>
      <c r="C489" s="150">
        <f t="shared" si="32"/>
        <v>5</v>
      </c>
      <c r="D489" s="120">
        <f t="shared" si="33"/>
        <v>5</v>
      </c>
      <c r="E489" s="13">
        <v>5</v>
      </c>
      <c r="F489" s="120">
        <v>5</v>
      </c>
      <c r="G489" s="120">
        <v>5</v>
      </c>
    </row>
    <row r="490" spans="1:7" ht="30" customHeight="1">
      <c r="A490" s="13" t="s">
        <v>180</v>
      </c>
      <c r="B490" s="338" t="s">
        <v>7577</v>
      </c>
      <c r="C490" s="150">
        <f t="shared" si="32"/>
        <v>5</v>
      </c>
      <c r="D490" s="120">
        <f t="shared" si="33"/>
        <v>5</v>
      </c>
      <c r="E490" s="13">
        <v>5</v>
      </c>
      <c r="F490" s="120">
        <v>5</v>
      </c>
      <c r="G490" s="120">
        <v>5</v>
      </c>
    </row>
    <row r="491" spans="1:7" ht="30" customHeight="1">
      <c r="A491" s="121" t="s">
        <v>2084</v>
      </c>
      <c r="B491" s="152" t="s">
        <v>3549</v>
      </c>
      <c r="C491" s="146">
        <f t="shared" si="32"/>
        <v>5.333333333333333</v>
      </c>
      <c r="D491" s="124">
        <f t="shared" si="33"/>
        <v>0</v>
      </c>
      <c r="E491" s="121">
        <v>8</v>
      </c>
      <c r="F491" s="124">
        <v>0</v>
      </c>
      <c r="G491" s="124">
        <v>0</v>
      </c>
    </row>
    <row r="492" spans="1:7" ht="30" customHeight="1">
      <c r="A492" s="121" t="s">
        <v>2300</v>
      </c>
      <c r="B492" s="152" t="s">
        <v>3413</v>
      </c>
      <c r="C492" s="146">
        <f t="shared" si="32"/>
        <v>9</v>
      </c>
      <c r="D492" s="124">
        <f t="shared" si="33"/>
        <v>4.5</v>
      </c>
      <c r="E492" s="121">
        <v>9</v>
      </c>
      <c r="F492" s="124">
        <v>9</v>
      </c>
      <c r="G492" s="124">
        <v>0</v>
      </c>
    </row>
    <row r="493" spans="1:7" ht="30" customHeight="1">
      <c r="A493" s="121" t="s">
        <v>2300</v>
      </c>
      <c r="B493" s="152" t="s">
        <v>2214</v>
      </c>
      <c r="C493" s="146">
        <f t="shared" si="32"/>
        <v>3.8000000000000003</v>
      </c>
      <c r="D493" s="124">
        <f t="shared" si="33"/>
        <v>0.7</v>
      </c>
      <c r="E493" s="121">
        <v>5</v>
      </c>
      <c r="F493" s="124">
        <v>1.4</v>
      </c>
      <c r="G493" s="124">
        <v>0</v>
      </c>
    </row>
    <row r="494" spans="1:7" ht="30" customHeight="1">
      <c r="A494" s="121" t="s">
        <v>1301</v>
      </c>
      <c r="B494" s="168" t="s">
        <v>3504</v>
      </c>
      <c r="C494" s="146">
        <f t="shared" si="32"/>
        <v>10</v>
      </c>
      <c r="D494" s="124">
        <f t="shared" si="33"/>
        <v>9</v>
      </c>
      <c r="E494" s="121">
        <v>10</v>
      </c>
      <c r="F494" s="124">
        <v>10</v>
      </c>
      <c r="G494" s="124">
        <v>8</v>
      </c>
    </row>
    <row r="495" spans="1:7" ht="30" customHeight="1">
      <c r="A495" s="121" t="s">
        <v>1301</v>
      </c>
      <c r="B495" s="152" t="s">
        <v>3544</v>
      </c>
      <c r="C495" s="146">
        <f t="shared" si="32"/>
        <v>8</v>
      </c>
      <c r="D495" s="124">
        <f t="shared" si="33"/>
        <v>4.5</v>
      </c>
      <c r="E495" s="121">
        <v>8</v>
      </c>
      <c r="F495" s="124">
        <v>8</v>
      </c>
      <c r="G495" s="124">
        <v>1</v>
      </c>
    </row>
    <row r="496" spans="1:7" ht="30" customHeight="1">
      <c r="A496" s="121" t="s">
        <v>1301</v>
      </c>
      <c r="B496" s="168" t="s">
        <v>3649</v>
      </c>
      <c r="C496" s="146">
        <f t="shared" si="32"/>
        <v>7.333333333333333</v>
      </c>
      <c r="D496" s="124">
        <f t="shared" si="33"/>
        <v>5.5</v>
      </c>
      <c r="E496" s="121">
        <v>7</v>
      </c>
      <c r="F496" s="124">
        <v>8</v>
      </c>
      <c r="G496" s="124">
        <v>3</v>
      </c>
    </row>
    <row r="497" spans="1:7" ht="30" customHeight="1">
      <c r="A497" s="121" t="s">
        <v>1301</v>
      </c>
      <c r="B497" s="152" t="s">
        <v>3648</v>
      </c>
      <c r="C497" s="146">
        <f t="shared" si="32"/>
        <v>6.666666666666667</v>
      </c>
      <c r="D497" s="124">
        <f t="shared" si="33"/>
        <v>5.5</v>
      </c>
      <c r="E497" s="121">
        <v>6</v>
      </c>
      <c r="F497" s="124">
        <v>8</v>
      </c>
      <c r="G497" s="124">
        <v>3</v>
      </c>
    </row>
    <row r="498" spans="1:7" ht="30" customHeight="1">
      <c r="A498" s="121" t="s">
        <v>1301</v>
      </c>
      <c r="B498" s="152" t="s">
        <v>3713</v>
      </c>
      <c r="C498" s="146">
        <f t="shared" si="32"/>
        <v>5</v>
      </c>
      <c r="D498" s="124">
        <f t="shared" si="33"/>
        <v>5</v>
      </c>
      <c r="E498" s="121">
        <v>5</v>
      </c>
      <c r="F498" s="124">
        <v>5</v>
      </c>
      <c r="G498" s="124">
        <v>5</v>
      </c>
    </row>
    <row r="499" spans="1:7" ht="30" customHeight="1">
      <c r="A499" s="121" t="s">
        <v>1301</v>
      </c>
      <c r="B499" s="152" t="s">
        <v>3651</v>
      </c>
      <c r="C499" s="146">
        <f t="shared" si="32"/>
        <v>5</v>
      </c>
      <c r="D499" s="124">
        <f t="shared" si="33"/>
        <v>5.5</v>
      </c>
      <c r="E499" s="121">
        <v>5</v>
      </c>
      <c r="F499" s="124">
        <v>5</v>
      </c>
      <c r="G499" s="124">
        <v>6</v>
      </c>
    </row>
    <row r="500" spans="1:7" ht="30" customHeight="1">
      <c r="A500" s="121" t="s">
        <v>1301</v>
      </c>
      <c r="B500" s="152" t="s">
        <v>3546</v>
      </c>
      <c r="C500" s="146">
        <f t="shared" si="32"/>
        <v>4.333333333333333</v>
      </c>
      <c r="D500" s="124">
        <f t="shared" si="33"/>
        <v>3</v>
      </c>
      <c r="E500" s="121">
        <v>4</v>
      </c>
      <c r="F500" s="124">
        <v>5</v>
      </c>
      <c r="G500" s="124">
        <v>1</v>
      </c>
    </row>
    <row r="501" spans="1:7" ht="30" customHeight="1">
      <c r="A501" s="121" t="s">
        <v>3979</v>
      </c>
      <c r="B501" s="152" t="s">
        <v>3980</v>
      </c>
      <c r="C501" s="146">
        <f t="shared" si="32"/>
        <v>5.333333333333333</v>
      </c>
      <c r="D501" s="124">
        <f t="shared" si="33"/>
        <v>0</v>
      </c>
      <c r="E501" s="121">
        <v>8</v>
      </c>
      <c r="F501" s="124">
        <v>0</v>
      </c>
      <c r="G501" s="124">
        <v>0</v>
      </c>
    </row>
    <row r="502" spans="1:7" ht="30" customHeight="1">
      <c r="A502" s="121" t="s">
        <v>3978</v>
      </c>
      <c r="B502" s="152" t="s">
        <v>4487</v>
      </c>
      <c r="C502" s="146">
        <f t="shared" si="32"/>
        <v>5</v>
      </c>
      <c r="D502" s="124">
        <f t="shared" si="33"/>
        <v>5</v>
      </c>
      <c r="E502" s="121">
        <v>5</v>
      </c>
      <c r="F502" s="124">
        <v>5</v>
      </c>
      <c r="G502" s="124">
        <v>5</v>
      </c>
    </row>
    <row r="503" spans="1:7" ht="30" customHeight="1">
      <c r="A503" s="121" t="s">
        <v>2478</v>
      </c>
      <c r="B503" s="152" t="s">
        <v>2486</v>
      </c>
      <c r="C503" s="146">
        <f t="shared" si="32"/>
        <v>6</v>
      </c>
      <c r="D503" s="124">
        <f t="shared" si="33"/>
        <v>0</v>
      </c>
      <c r="E503" s="121">
        <v>9</v>
      </c>
      <c r="F503" s="124">
        <v>0</v>
      </c>
      <c r="G503" s="124">
        <v>0</v>
      </c>
    </row>
    <row r="504" spans="1:7" ht="30" customHeight="1">
      <c r="A504" s="121" t="s">
        <v>2478</v>
      </c>
      <c r="B504" s="152" t="s">
        <v>7740</v>
      </c>
      <c r="C504" s="146">
        <f t="shared" si="32"/>
        <v>5</v>
      </c>
      <c r="D504" s="124">
        <f t="shared" si="33"/>
        <v>5</v>
      </c>
      <c r="E504" s="121">
        <v>5</v>
      </c>
      <c r="F504" s="124">
        <v>5</v>
      </c>
      <c r="G504" s="124">
        <v>5</v>
      </c>
    </row>
    <row r="505" spans="1:7" ht="30" customHeight="1">
      <c r="A505" s="121" t="s">
        <v>2478</v>
      </c>
      <c r="B505" s="152" t="s">
        <v>4574</v>
      </c>
      <c r="C505" s="146">
        <f t="shared" si="32"/>
        <v>5</v>
      </c>
      <c r="D505" s="124">
        <f t="shared" si="33"/>
        <v>5</v>
      </c>
      <c r="E505" s="121">
        <v>5</v>
      </c>
      <c r="F505" s="124">
        <v>5</v>
      </c>
      <c r="G505" s="124">
        <v>5</v>
      </c>
    </row>
    <row r="506" spans="1:7" ht="30" customHeight="1">
      <c r="A506" s="121" t="s">
        <v>2478</v>
      </c>
      <c r="B506" s="152" t="s">
        <v>4535</v>
      </c>
      <c r="C506" s="146">
        <f t="shared" si="32"/>
        <v>5</v>
      </c>
      <c r="D506" s="124">
        <f t="shared" si="33"/>
        <v>5</v>
      </c>
      <c r="E506" s="121">
        <v>5</v>
      </c>
      <c r="F506" s="124">
        <v>5</v>
      </c>
      <c r="G506" s="124">
        <v>5</v>
      </c>
    </row>
    <row r="507" spans="1:7" ht="30" customHeight="1">
      <c r="A507" s="121" t="s">
        <v>2478</v>
      </c>
      <c r="B507" s="152" t="s">
        <v>2487</v>
      </c>
      <c r="C507" s="146">
        <f t="shared" si="32"/>
        <v>4</v>
      </c>
      <c r="D507" s="124">
        <f t="shared" si="33"/>
        <v>0</v>
      </c>
      <c r="E507" s="121">
        <v>6</v>
      </c>
      <c r="F507" s="124">
        <v>0</v>
      </c>
      <c r="G507" s="124">
        <v>0</v>
      </c>
    </row>
    <row r="508" spans="1:7" ht="30" customHeight="1">
      <c r="A508" s="121" t="s">
        <v>87</v>
      </c>
      <c r="B508" s="152" t="s">
        <v>2580</v>
      </c>
      <c r="C508" s="146">
        <f t="shared" si="32"/>
        <v>4.666666666666667</v>
      </c>
      <c r="D508" s="124">
        <f t="shared" si="33"/>
        <v>0</v>
      </c>
      <c r="E508" s="121">
        <v>7</v>
      </c>
      <c r="F508" s="124">
        <v>0</v>
      </c>
      <c r="G508" s="124">
        <v>0</v>
      </c>
    </row>
    <row r="509" spans="1:7" ht="30" customHeight="1">
      <c r="A509" s="121" t="s">
        <v>2321</v>
      </c>
      <c r="B509" s="152" t="s">
        <v>2639</v>
      </c>
      <c r="C509" s="146">
        <f t="shared" si="32"/>
        <v>5.333333333333333</v>
      </c>
      <c r="D509" s="124">
        <f t="shared" si="33"/>
        <v>0</v>
      </c>
      <c r="E509" s="121">
        <v>8</v>
      </c>
      <c r="F509" s="124">
        <v>0</v>
      </c>
      <c r="G509" s="124">
        <v>0</v>
      </c>
    </row>
    <row r="510" spans="1:7" ht="30" customHeight="1">
      <c r="A510" s="121" t="s">
        <v>494</v>
      </c>
      <c r="B510" s="152" t="s">
        <v>2440</v>
      </c>
      <c r="C510" s="146">
        <f t="shared" si="32"/>
        <v>4</v>
      </c>
      <c r="D510" s="124">
        <f t="shared" si="33"/>
        <v>0</v>
      </c>
      <c r="E510" s="121">
        <v>6</v>
      </c>
      <c r="F510" s="124">
        <v>0</v>
      </c>
      <c r="G510" s="124">
        <v>0</v>
      </c>
    </row>
    <row r="511" spans="1:7" ht="30" customHeight="1">
      <c r="A511" s="121" t="s">
        <v>494</v>
      </c>
      <c r="B511" s="152" t="s">
        <v>2626</v>
      </c>
      <c r="C511" s="146">
        <f t="shared" si="32"/>
        <v>3.3333333333333335</v>
      </c>
      <c r="D511" s="124">
        <f t="shared" si="33"/>
        <v>0</v>
      </c>
      <c r="E511" s="121">
        <v>5</v>
      </c>
      <c r="F511" s="124">
        <v>0</v>
      </c>
      <c r="G511" s="124">
        <v>0</v>
      </c>
    </row>
    <row r="512" spans="1:7" ht="30" customHeight="1">
      <c r="A512" s="121" t="s">
        <v>494</v>
      </c>
      <c r="B512" s="152" t="s">
        <v>2624</v>
      </c>
      <c r="C512" s="146">
        <f t="shared" si="32"/>
        <v>2</v>
      </c>
      <c r="D512" s="124">
        <f t="shared" si="33"/>
        <v>0</v>
      </c>
      <c r="E512" s="121">
        <v>3</v>
      </c>
      <c r="F512" s="124">
        <v>0</v>
      </c>
      <c r="G512" s="124">
        <v>0</v>
      </c>
    </row>
    <row r="513" spans="1:7" ht="30" customHeight="1">
      <c r="A513" s="121" t="s">
        <v>353</v>
      </c>
      <c r="B513" s="152" t="s">
        <v>3545</v>
      </c>
      <c r="C513" s="146">
        <f t="shared" si="32"/>
        <v>6.666666666666667</v>
      </c>
      <c r="D513" s="124">
        <f t="shared" si="33"/>
        <v>6</v>
      </c>
      <c r="E513" s="121">
        <v>7</v>
      </c>
      <c r="F513" s="124">
        <v>6</v>
      </c>
      <c r="G513" s="124">
        <v>6</v>
      </c>
    </row>
    <row r="514" spans="1:7" ht="30" customHeight="1">
      <c r="A514" s="121" t="s">
        <v>353</v>
      </c>
      <c r="B514" s="152" t="s">
        <v>3793</v>
      </c>
      <c r="C514" s="146">
        <f t="shared" si="32"/>
        <v>6.333333333333333</v>
      </c>
      <c r="D514" s="124">
        <f t="shared" si="33"/>
        <v>3</v>
      </c>
      <c r="E514" s="121">
        <v>7</v>
      </c>
      <c r="F514" s="124">
        <v>5</v>
      </c>
      <c r="G514" s="124">
        <v>1</v>
      </c>
    </row>
    <row r="515" spans="1:7" ht="30" customHeight="1">
      <c r="A515" s="121" t="s">
        <v>353</v>
      </c>
      <c r="B515" s="152" t="s">
        <v>3786</v>
      </c>
      <c r="C515" s="146">
        <f t="shared" si="32"/>
        <v>6.333333333333333</v>
      </c>
      <c r="D515" s="124">
        <f t="shared" si="33"/>
        <v>6</v>
      </c>
      <c r="E515" s="121">
        <v>6</v>
      </c>
      <c r="F515" s="124">
        <v>7</v>
      </c>
      <c r="G515" s="124">
        <v>5</v>
      </c>
    </row>
    <row r="516" spans="1:7" ht="30" customHeight="1">
      <c r="A516" s="121" t="s">
        <v>353</v>
      </c>
      <c r="B516" s="152" t="s">
        <v>3858</v>
      </c>
      <c r="C516" s="146">
        <f t="shared" si="32"/>
        <v>6</v>
      </c>
      <c r="D516" s="124">
        <f t="shared" si="33"/>
        <v>4</v>
      </c>
      <c r="E516" s="121">
        <v>6</v>
      </c>
      <c r="F516" s="124">
        <v>6</v>
      </c>
      <c r="G516" s="124">
        <v>2</v>
      </c>
    </row>
    <row r="517" spans="1:7" ht="30" customHeight="1">
      <c r="A517" s="121" t="s">
        <v>353</v>
      </c>
      <c r="B517" s="152" t="s">
        <v>3797</v>
      </c>
      <c r="C517" s="146">
        <f t="shared" si="32"/>
        <v>5.666666666666667</v>
      </c>
      <c r="D517" s="124">
        <f t="shared" si="33"/>
        <v>3.5</v>
      </c>
      <c r="E517" s="121">
        <v>6</v>
      </c>
      <c r="F517" s="124">
        <v>5</v>
      </c>
      <c r="G517" s="124">
        <v>2</v>
      </c>
    </row>
    <row r="518" spans="1:7" ht="30" customHeight="1">
      <c r="A518" s="121" t="s">
        <v>180</v>
      </c>
      <c r="B518" s="152" t="s">
        <v>1714</v>
      </c>
      <c r="C518" s="146">
        <f t="shared" si="32"/>
        <v>9</v>
      </c>
      <c r="D518" s="124">
        <f t="shared" si="33"/>
        <v>6.5</v>
      </c>
      <c r="E518" s="121">
        <v>9</v>
      </c>
      <c r="F518" s="124">
        <v>9</v>
      </c>
      <c r="G518" s="124">
        <v>4</v>
      </c>
    </row>
    <row r="519" spans="1:7" ht="30" customHeight="1">
      <c r="A519" s="121" t="s">
        <v>180</v>
      </c>
      <c r="B519" s="152" t="s">
        <v>3947</v>
      </c>
      <c r="C519" s="146">
        <f t="shared" si="32"/>
        <v>7</v>
      </c>
      <c r="D519" s="124">
        <f t="shared" si="33"/>
        <v>3.5</v>
      </c>
      <c r="E519" s="121">
        <v>7</v>
      </c>
      <c r="F519" s="124">
        <v>7</v>
      </c>
      <c r="G519" s="124">
        <v>0</v>
      </c>
    </row>
    <row r="520" spans="1:7" ht="30" customHeight="1">
      <c r="A520" s="121" t="s">
        <v>180</v>
      </c>
      <c r="B520" s="152" t="s">
        <v>3508</v>
      </c>
      <c r="C520" s="146">
        <f t="shared" ref="C520:C548" si="34">(E520*2+F520)/3</f>
        <v>6.333333333333333</v>
      </c>
      <c r="D520" s="124">
        <f t="shared" ref="D520:D548" si="35">(F520+G520)/2</f>
        <v>7.5</v>
      </c>
      <c r="E520" s="121">
        <v>6</v>
      </c>
      <c r="F520" s="124">
        <v>7</v>
      </c>
      <c r="G520" s="124">
        <v>8</v>
      </c>
    </row>
    <row r="521" spans="1:7" ht="30" customHeight="1">
      <c r="A521" s="121" t="s">
        <v>180</v>
      </c>
      <c r="B521" s="152" t="s">
        <v>3640</v>
      </c>
      <c r="C521" s="146">
        <f t="shared" si="34"/>
        <v>6</v>
      </c>
      <c r="D521" s="124">
        <f t="shared" si="35"/>
        <v>4.5</v>
      </c>
      <c r="E521" s="121">
        <v>6</v>
      </c>
      <c r="F521" s="124">
        <v>6</v>
      </c>
      <c r="G521" s="124">
        <v>3</v>
      </c>
    </row>
    <row r="522" spans="1:7" ht="30" customHeight="1">
      <c r="A522" s="121" t="s">
        <v>180</v>
      </c>
      <c r="B522" s="152" t="s">
        <v>3787</v>
      </c>
      <c r="C522" s="146">
        <f t="shared" si="34"/>
        <v>6</v>
      </c>
      <c r="D522" s="124">
        <f t="shared" si="35"/>
        <v>5</v>
      </c>
      <c r="E522" s="121">
        <v>6</v>
      </c>
      <c r="F522" s="124">
        <v>6</v>
      </c>
      <c r="G522" s="124">
        <v>4</v>
      </c>
    </row>
    <row r="523" spans="1:7" ht="30" customHeight="1">
      <c r="A523" s="121" t="s">
        <v>180</v>
      </c>
      <c r="B523" s="152" t="s">
        <v>3636</v>
      </c>
      <c r="C523" s="146">
        <f t="shared" si="34"/>
        <v>5.666666666666667</v>
      </c>
      <c r="D523" s="124">
        <f t="shared" si="35"/>
        <v>3.5</v>
      </c>
      <c r="E523" s="121">
        <v>6</v>
      </c>
      <c r="F523" s="124">
        <v>5</v>
      </c>
      <c r="G523" s="124">
        <v>2</v>
      </c>
    </row>
    <row r="524" spans="1:7" ht="30" customHeight="1">
      <c r="A524" s="121" t="s">
        <v>180</v>
      </c>
      <c r="B524" s="152" t="s">
        <v>3788</v>
      </c>
      <c r="C524" s="146">
        <f t="shared" si="34"/>
        <v>5.333333333333333</v>
      </c>
      <c r="D524" s="124">
        <f t="shared" si="35"/>
        <v>5</v>
      </c>
      <c r="E524" s="121">
        <v>5</v>
      </c>
      <c r="F524" s="124">
        <v>6</v>
      </c>
      <c r="G524" s="124">
        <v>4</v>
      </c>
    </row>
    <row r="525" spans="1:7" ht="30" customHeight="1">
      <c r="A525" s="121" t="s">
        <v>180</v>
      </c>
      <c r="B525" s="152" t="s">
        <v>4473</v>
      </c>
      <c r="C525" s="146">
        <f t="shared" si="34"/>
        <v>5</v>
      </c>
      <c r="D525" s="124">
        <f t="shared" si="35"/>
        <v>5</v>
      </c>
      <c r="E525" s="121">
        <v>5</v>
      </c>
      <c r="F525" s="124">
        <v>5</v>
      </c>
      <c r="G525" s="124">
        <v>5</v>
      </c>
    </row>
    <row r="526" spans="1:7" ht="30" customHeight="1">
      <c r="A526" s="121" t="s">
        <v>180</v>
      </c>
      <c r="B526" s="152" t="s">
        <v>7566</v>
      </c>
      <c r="C526" s="146">
        <f t="shared" si="34"/>
        <v>5</v>
      </c>
      <c r="D526" s="124">
        <f t="shared" si="35"/>
        <v>5</v>
      </c>
      <c r="E526" s="121">
        <v>5</v>
      </c>
      <c r="F526" s="124">
        <v>5</v>
      </c>
      <c r="G526" s="124">
        <v>5</v>
      </c>
    </row>
    <row r="527" spans="1:7" ht="30" customHeight="1">
      <c r="A527" s="121" t="s">
        <v>180</v>
      </c>
      <c r="B527" s="152" t="s">
        <v>7580</v>
      </c>
      <c r="C527" s="146">
        <f t="shared" si="34"/>
        <v>5</v>
      </c>
      <c r="D527" s="124">
        <f t="shared" si="35"/>
        <v>5</v>
      </c>
      <c r="E527" s="121">
        <v>5</v>
      </c>
      <c r="F527" s="124">
        <v>5</v>
      </c>
      <c r="G527" s="124">
        <v>5</v>
      </c>
    </row>
    <row r="528" spans="1:7" ht="30" customHeight="1">
      <c r="A528" s="121" t="s">
        <v>180</v>
      </c>
      <c r="B528" s="152" t="s">
        <v>9240</v>
      </c>
      <c r="C528" s="146">
        <f t="shared" si="34"/>
        <v>5</v>
      </c>
      <c r="D528" s="124">
        <f t="shared" si="35"/>
        <v>5</v>
      </c>
      <c r="E528" s="121">
        <v>5</v>
      </c>
      <c r="F528" s="124">
        <v>5</v>
      </c>
      <c r="G528" s="124">
        <v>5</v>
      </c>
    </row>
    <row r="529" spans="1:7" ht="30" customHeight="1">
      <c r="A529" s="213" t="s">
        <v>180</v>
      </c>
      <c r="B529" s="168" t="s">
        <v>3921</v>
      </c>
      <c r="C529" s="215">
        <f t="shared" si="34"/>
        <v>5</v>
      </c>
      <c r="D529" s="216">
        <f t="shared" si="35"/>
        <v>2.5</v>
      </c>
      <c r="E529" s="213">
        <v>5</v>
      </c>
      <c r="F529" s="216">
        <v>5</v>
      </c>
      <c r="G529" s="216">
        <v>0</v>
      </c>
    </row>
    <row r="530" spans="1:7" ht="30" customHeight="1">
      <c r="A530" s="281" t="s">
        <v>180</v>
      </c>
      <c r="B530" s="152" t="s">
        <v>4684</v>
      </c>
      <c r="C530" s="283">
        <f t="shared" si="34"/>
        <v>5</v>
      </c>
      <c r="D530" s="284">
        <f t="shared" si="35"/>
        <v>5</v>
      </c>
      <c r="E530" s="281">
        <v>5</v>
      </c>
      <c r="F530" s="284">
        <v>5</v>
      </c>
      <c r="G530" s="284">
        <v>5</v>
      </c>
    </row>
    <row r="531" spans="1:7" ht="30" customHeight="1">
      <c r="A531" s="121" t="s">
        <v>180</v>
      </c>
      <c r="B531" s="152" t="s">
        <v>7809</v>
      </c>
      <c r="C531" s="146">
        <f t="shared" si="34"/>
        <v>5</v>
      </c>
      <c r="D531" s="124">
        <f t="shared" si="35"/>
        <v>5</v>
      </c>
      <c r="E531" s="121">
        <v>5</v>
      </c>
      <c r="F531" s="124">
        <v>5</v>
      </c>
      <c r="G531" s="124">
        <v>5</v>
      </c>
    </row>
    <row r="532" spans="1:7" ht="30" customHeight="1">
      <c r="A532" s="121" t="s">
        <v>180</v>
      </c>
      <c r="B532" s="152" t="s">
        <v>4810</v>
      </c>
      <c r="C532" s="146">
        <f t="shared" si="34"/>
        <v>5</v>
      </c>
      <c r="D532" s="124">
        <f t="shared" si="35"/>
        <v>5</v>
      </c>
      <c r="E532" s="121">
        <v>5</v>
      </c>
      <c r="F532" s="124">
        <v>5</v>
      </c>
      <c r="G532" s="124">
        <v>5</v>
      </c>
    </row>
    <row r="533" spans="1:7" ht="30" customHeight="1">
      <c r="A533" s="121" t="s">
        <v>180</v>
      </c>
      <c r="B533" s="152" t="s">
        <v>4666</v>
      </c>
      <c r="C533" s="146">
        <f t="shared" si="34"/>
        <v>5</v>
      </c>
      <c r="D533" s="124">
        <f t="shared" si="35"/>
        <v>5</v>
      </c>
      <c r="E533" s="121">
        <v>5</v>
      </c>
      <c r="F533" s="124">
        <v>5</v>
      </c>
      <c r="G533" s="124">
        <v>5</v>
      </c>
    </row>
    <row r="534" spans="1:7" ht="30" customHeight="1">
      <c r="A534" s="121" t="s">
        <v>180</v>
      </c>
      <c r="B534" s="152" t="s">
        <v>9165</v>
      </c>
      <c r="C534" s="146">
        <f t="shared" si="34"/>
        <v>5</v>
      </c>
      <c r="D534" s="124">
        <f t="shared" si="35"/>
        <v>5</v>
      </c>
      <c r="E534" s="121">
        <v>5</v>
      </c>
      <c r="F534" s="124">
        <v>5</v>
      </c>
      <c r="G534" s="124">
        <v>5</v>
      </c>
    </row>
    <row r="535" spans="1:7" ht="30" customHeight="1">
      <c r="A535" s="121" t="s">
        <v>180</v>
      </c>
      <c r="B535" s="152" t="s">
        <v>7578</v>
      </c>
      <c r="C535" s="146">
        <f t="shared" si="34"/>
        <v>5</v>
      </c>
      <c r="D535" s="124">
        <f t="shared" si="35"/>
        <v>5</v>
      </c>
      <c r="E535" s="121">
        <v>5</v>
      </c>
      <c r="F535" s="124">
        <v>5</v>
      </c>
      <c r="G535" s="124">
        <v>5</v>
      </c>
    </row>
    <row r="536" spans="1:7" ht="30" customHeight="1">
      <c r="A536" s="121" t="s">
        <v>180</v>
      </c>
      <c r="B536" s="152" t="s">
        <v>7570</v>
      </c>
      <c r="C536" s="146">
        <f t="shared" si="34"/>
        <v>5</v>
      </c>
      <c r="D536" s="124">
        <f t="shared" si="35"/>
        <v>5</v>
      </c>
      <c r="E536" s="121">
        <v>5</v>
      </c>
      <c r="F536" s="124">
        <v>5</v>
      </c>
      <c r="G536" s="124">
        <v>5</v>
      </c>
    </row>
    <row r="537" spans="1:7" ht="30" customHeight="1">
      <c r="A537" s="121" t="s">
        <v>180</v>
      </c>
      <c r="B537" s="152" t="s">
        <v>7567</v>
      </c>
      <c r="C537" s="146">
        <f t="shared" si="34"/>
        <v>5</v>
      </c>
      <c r="D537" s="124">
        <f t="shared" si="35"/>
        <v>5</v>
      </c>
      <c r="E537" s="121">
        <v>5</v>
      </c>
      <c r="F537" s="124">
        <v>5</v>
      </c>
      <c r="G537" s="124">
        <v>5</v>
      </c>
    </row>
    <row r="538" spans="1:7" ht="30" customHeight="1">
      <c r="A538" s="218" t="s">
        <v>180</v>
      </c>
      <c r="B538" s="152" t="s">
        <v>4663</v>
      </c>
      <c r="C538" s="146">
        <f t="shared" si="34"/>
        <v>5</v>
      </c>
      <c r="D538" s="124">
        <f t="shared" si="35"/>
        <v>5</v>
      </c>
      <c r="E538" s="121">
        <v>5</v>
      </c>
      <c r="F538" s="124">
        <v>5</v>
      </c>
      <c r="G538" s="124">
        <v>5</v>
      </c>
    </row>
    <row r="539" spans="1:7" ht="30" customHeight="1">
      <c r="A539" s="121" t="s">
        <v>180</v>
      </c>
      <c r="B539" s="152" t="s">
        <v>4677</v>
      </c>
      <c r="C539" s="146">
        <f t="shared" si="34"/>
        <v>5</v>
      </c>
      <c r="D539" s="124">
        <f t="shared" si="35"/>
        <v>5</v>
      </c>
      <c r="E539" s="121">
        <v>5</v>
      </c>
      <c r="F539" s="124">
        <v>5</v>
      </c>
      <c r="G539" s="124">
        <v>5</v>
      </c>
    </row>
    <row r="540" spans="1:7" ht="30" customHeight="1">
      <c r="A540" s="121" t="s">
        <v>180</v>
      </c>
      <c r="B540" s="152" t="s">
        <v>3630</v>
      </c>
      <c r="C540" s="146">
        <f t="shared" si="34"/>
        <v>4</v>
      </c>
      <c r="D540" s="124">
        <f t="shared" si="35"/>
        <v>3.5</v>
      </c>
      <c r="E540" s="121">
        <v>4</v>
      </c>
      <c r="F540" s="124">
        <v>4</v>
      </c>
      <c r="G540" s="124">
        <v>3</v>
      </c>
    </row>
    <row r="541" spans="1:7" ht="30" customHeight="1">
      <c r="A541" s="121" t="s">
        <v>180</v>
      </c>
      <c r="B541" s="152" t="s">
        <v>8008</v>
      </c>
      <c r="C541" s="146">
        <f t="shared" si="34"/>
        <v>3.1666666666666665</v>
      </c>
      <c r="D541" s="124">
        <f t="shared" si="35"/>
        <v>6</v>
      </c>
      <c r="E541" s="121">
        <v>3</v>
      </c>
      <c r="F541" s="124">
        <v>3.5</v>
      </c>
      <c r="G541" s="124">
        <v>8.5</v>
      </c>
    </row>
    <row r="542" spans="1:7" ht="30" customHeight="1">
      <c r="A542" s="121" t="s">
        <v>180</v>
      </c>
      <c r="B542" s="152" t="s">
        <v>1485</v>
      </c>
      <c r="C542" s="146">
        <f t="shared" si="34"/>
        <v>3.0666666666666664</v>
      </c>
      <c r="D542" s="124">
        <f t="shared" si="35"/>
        <v>2.6</v>
      </c>
      <c r="E542" s="121">
        <v>4</v>
      </c>
      <c r="F542" s="124">
        <v>1.2</v>
      </c>
      <c r="G542" s="124">
        <v>4</v>
      </c>
    </row>
    <row r="543" spans="1:7" ht="30" customHeight="1">
      <c r="A543" s="121" t="s">
        <v>180</v>
      </c>
      <c r="B543" s="152" t="s">
        <v>8009</v>
      </c>
      <c r="C543" s="146">
        <f t="shared" si="34"/>
        <v>1.6666666666666667</v>
      </c>
      <c r="D543" s="124">
        <f t="shared" si="35"/>
        <v>3.5</v>
      </c>
      <c r="E543" s="121">
        <v>2</v>
      </c>
      <c r="F543" s="124">
        <v>1</v>
      </c>
      <c r="G543" s="124">
        <v>6</v>
      </c>
    </row>
    <row r="544" spans="1:7" ht="30" customHeight="1">
      <c r="A544" s="121" t="s">
        <v>180</v>
      </c>
      <c r="B544" s="152" t="s">
        <v>2561</v>
      </c>
      <c r="C544" s="146">
        <f t="shared" si="34"/>
        <v>1.3333333333333333</v>
      </c>
      <c r="D544" s="124">
        <f t="shared" si="35"/>
        <v>2.5</v>
      </c>
      <c r="E544" s="121">
        <v>1</v>
      </c>
      <c r="F544" s="124">
        <v>2</v>
      </c>
      <c r="G544" s="124">
        <v>3</v>
      </c>
    </row>
    <row r="545" spans="1:214" ht="30" customHeight="1">
      <c r="A545" s="121" t="s">
        <v>180</v>
      </c>
      <c r="B545" s="152" t="s">
        <v>8150</v>
      </c>
      <c r="C545" s="146">
        <f t="shared" si="34"/>
        <v>0</v>
      </c>
      <c r="D545" s="124">
        <f t="shared" si="35"/>
        <v>0</v>
      </c>
      <c r="E545" s="121">
        <v>0</v>
      </c>
      <c r="F545" s="124">
        <v>0</v>
      </c>
      <c r="G545" s="124">
        <v>0</v>
      </c>
    </row>
    <row r="546" spans="1:214" ht="30" customHeight="1">
      <c r="A546" s="121" t="s">
        <v>180</v>
      </c>
      <c r="B546" s="152" t="s">
        <v>8720</v>
      </c>
      <c r="C546" s="146">
        <f t="shared" si="34"/>
        <v>0</v>
      </c>
      <c r="D546" s="124">
        <f t="shared" si="35"/>
        <v>0</v>
      </c>
    </row>
    <row r="547" spans="1:214" ht="30" customHeight="1">
      <c r="A547" s="121" t="s">
        <v>180</v>
      </c>
      <c r="B547" s="152" t="s">
        <v>8148</v>
      </c>
      <c r="C547" s="146">
        <f t="shared" si="34"/>
        <v>0</v>
      </c>
      <c r="D547" s="124">
        <f t="shared" si="35"/>
        <v>0</v>
      </c>
      <c r="E547" s="121">
        <v>0</v>
      </c>
      <c r="F547" s="124">
        <v>0</v>
      </c>
      <c r="G547" s="124">
        <v>0</v>
      </c>
    </row>
    <row r="548" spans="1:214" ht="30" customHeight="1">
      <c r="A548" s="121" t="s">
        <v>180</v>
      </c>
      <c r="B548" s="152" t="s">
        <v>7934</v>
      </c>
      <c r="C548" s="146">
        <f t="shared" si="34"/>
        <v>0</v>
      </c>
      <c r="D548" s="124">
        <f t="shared" si="35"/>
        <v>0</v>
      </c>
      <c r="E548" s="121">
        <v>0</v>
      </c>
      <c r="F548" s="124">
        <v>0</v>
      </c>
      <c r="G548" s="124">
        <v>0</v>
      </c>
    </row>
    <row r="549" spans="1:214" ht="30" customHeight="1">
      <c r="A549" s="121" t="s">
        <v>180</v>
      </c>
      <c r="B549" s="152" t="s">
        <v>9028</v>
      </c>
    </row>
    <row r="550" spans="1:214" ht="30" customHeight="1">
      <c r="A550" s="121" t="s">
        <v>180</v>
      </c>
      <c r="B550" s="152" t="s">
        <v>9046</v>
      </c>
    </row>
    <row r="551" spans="1:214" ht="30" customHeight="1">
      <c r="A551" s="121" t="s">
        <v>68</v>
      </c>
      <c r="B551" s="152" t="s">
        <v>2808</v>
      </c>
      <c r="C551" s="146">
        <f t="shared" ref="C551:C582" si="36">(E551*2+F551)/3</f>
        <v>10</v>
      </c>
      <c r="D551" s="124" t="e">
        <f>F551*(110%-(#REF!*10%))</f>
        <v>#REF!</v>
      </c>
      <c r="E551" s="121">
        <v>10</v>
      </c>
      <c r="F551" s="124">
        <v>10</v>
      </c>
    </row>
    <row r="552" spans="1:214" ht="30" customHeight="1">
      <c r="A552" s="121" t="s">
        <v>68</v>
      </c>
      <c r="B552" s="152" t="s">
        <v>2856</v>
      </c>
      <c r="C552" s="146">
        <f t="shared" si="36"/>
        <v>10</v>
      </c>
      <c r="D552" s="124" t="e">
        <f>F552*(110%-(#REF!*10%))</f>
        <v>#REF!</v>
      </c>
      <c r="E552" s="121">
        <v>10</v>
      </c>
      <c r="F552" s="124">
        <v>10</v>
      </c>
    </row>
    <row r="553" spans="1:214" ht="30" customHeight="1">
      <c r="A553" s="121" t="s">
        <v>68</v>
      </c>
      <c r="B553" s="152" t="s">
        <v>2688</v>
      </c>
      <c r="C553" s="146">
        <f t="shared" si="36"/>
        <v>7.666666666666667</v>
      </c>
      <c r="D553" s="124">
        <f t="shared" ref="D553:D582" si="37">(F553+G553)/2</f>
        <v>5.25</v>
      </c>
      <c r="E553" s="121">
        <v>10</v>
      </c>
      <c r="F553" s="124">
        <v>3</v>
      </c>
      <c r="G553" s="124">
        <v>7.5</v>
      </c>
    </row>
    <row r="554" spans="1:214" ht="30" customHeight="1">
      <c r="A554" s="121" t="s">
        <v>68</v>
      </c>
      <c r="B554" s="152" t="s">
        <v>2807</v>
      </c>
      <c r="C554" s="146">
        <f t="shared" si="36"/>
        <v>7.333333333333333</v>
      </c>
      <c r="D554" s="124">
        <f t="shared" si="37"/>
        <v>7</v>
      </c>
      <c r="E554" s="121">
        <v>8</v>
      </c>
      <c r="F554" s="124">
        <v>6</v>
      </c>
      <c r="G554" s="124">
        <v>8</v>
      </c>
    </row>
    <row r="555" spans="1:214" ht="30" customHeight="1">
      <c r="A555" s="121" t="s">
        <v>68</v>
      </c>
      <c r="B555" s="152" t="s">
        <v>3589</v>
      </c>
      <c r="C555" s="146">
        <f t="shared" si="36"/>
        <v>7.333333333333333</v>
      </c>
      <c r="D555" s="124">
        <f t="shared" si="37"/>
        <v>10</v>
      </c>
      <c r="E555" s="121">
        <v>6</v>
      </c>
      <c r="F555" s="124">
        <v>10</v>
      </c>
      <c r="G555" s="124">
        <v>10</v>
      </c>
    </row>
    <row r="556" spans="1:214" ht="30" customHeight="1">
      <c r="A556" s="121" t="s">
        <v>68</v>
      </c>
      <c r="B556" s="152" t="s">
        <v>2335</v>
      </c>
      <c r="C556" s="146">
        <f t="shared" si="36"/>
        <v>6.166666666666667</v>
      </c>
      <c r="D556" s="124">
        <f t="shared" si="37"/>
        <v>5</v>
      </c>
      <c r="E556" s="121">
        <v>8</v>
      </c>
      <c r="F556" s="124">
        <v>2.5</v>
      </c>
      <c r="G556" s="124">
        <v>7.5</v>
      </c>
    </row>
    <row r="557" spans="1:214" ht="30" customHeight="1">
      <c r="A557" s="121" t="s">
        <v>68</v>
      </c>
      <c r="B557" s="152" t="s">
        <v>3862</v>
      </c>
      <c r="C557" s="146">
        <f t="shared" si="36"/>
        <v>6</v>
      </c>
      <c r="D557" s="124">
        <f t="shared" si="37"/>
        <v>3</v>
      </c>
      <c r="E557" s="121">
        <v>7</v>
      </c>
      <c r="F557" s="124">
        <v>4</v>
      </c>
      <c r="G557" s="124">
        <v>2</v>
      </c>
    </row>
    <row r="558" spans="1:214" ht="30" customHeight="1">
      <c r="A558" s="121" t="s">
        <v>68</v>
      </c>
      <c r="B558" s="152" t="s">
        <v>3470</v>
      </c>
      <c r="C558" s="146">
        <f t="shared" si="36"/>
        <v>6</v>
      </c>
      <c r="D558" s="124">
        <f t="shared" si="37"/>
        <v>6</v>
      </c>
      <c r="E558" s="121">
        <v>6</v>
      </c>
      <c r="F558" s="124">
        <v>6</v>
      </c>
      <c r="G558" s="124">
        <v>6</v>
      </c>
    </row>
    <row r="559" spans="1:214" ht="30" customHeight="1">
      <c r="A559" s="121" t="s">
        <v>68</v>
      </c>
      <c r="B559" s="152" t="s">
        <v>3411</v>
      </c>
      <c r="C559" s="146">
        <f t="shared" si="36"/>
        <v>5</v>
      </c>
      <c r="D559" s="124">
        <f t="shared" si="37"/>
        <v>3</v>
      </c>
      <c r="E559" s="121">
        <v>6</v>
      </c>
      <c r="F559" s="124">
        <v>3</v>
      </c>
      <c r="G559" s="124">
        <v>3</v>
      </c>
      <c r="H559" s="213"/>
      <c r="I559" s="213"/>
      <c r="J559" s="213"/>
      <c r="K559" s="213"/>
      <c r="L559" s="213"/>
      <c r="M559" s="213"/>
      <c r="N559" s="213"/>
      <c r="O559" s="214"/>
      <c r="P559" s="214"/>
      <c r="Q559" s="214"/>
      <c r="R559" s="214"/>
      <c r="S559" s="214"/>
      <c r="T559" s="214"/>
      <c r="U559" s="214"/>
      <c r="V559" s="214"/>
      <c r="W559" s="214"/>
      <c r="X559" s="214"/>
      <c r="Y559" s="214"/>
      <c r="Z559" s="214"/>
      <c r="AA559" s="214"/>
      <c r="AB559" s="214"/>
      <c r="AC559" s="214"/>
      <c r="AD559" s="214"/>
      <c r="AE559" s="214"/>
      <c r="AF559" s="214"/>
      <c r="AG559" s="214"/>
      <c r="AH559" s="214"/>
      <c r="AI559" s="214"/>
      <c r="AJ559" s="214"/>
      <c r="AK559" s="214"/>
      <c r="AL559" s="214"/>
      <c r="AM559" s="214"/>
      <c r="AN559" s="214"/>
      <c r="AO559" s="214"/>
      <c r="AP559" s="214"/>
      <c r="AQ559" s="214"/>
      <c r="AR559" s="214"/>
      <c r="AS559" s="214"/>
      <c r="AT559" s="214"/>
      <c r="AU559" s="214"/>
      <c r="AV559" s="214"/>
      <c r="AW559" s="214"/>
      <c r="AX559" s="214"/>
      <c r="AY559" s="214"/>
      <c r="AZ559" s="214"/>
      <c r="BA559" s="214"/>
      <c r="BB559" s="214"/>
      <c r="BC559" s="214"/>
      <c r="BD559" s="214"/>
      <c r="BE559" s="214"/>
      <c r="BF559" s="214"/>
      <c r="BG559" s="214"/>
      <c r="BH559" s="214"/>
      <c r="BI559" s="214"/>
      <c r="BJ559" s="214"/>
      <c r="BK559" s="214"/>
      <c r="BL559" s="214"/>
      <c r="BM559" s="214"/>
      <c r="BN559" s="214"/>
      <c r="BO559" s="214"/>
      <c r="BP559" s="214"/>
      <c r="BQ559" s="214"/>
      <c r="BR559" s="214"/>
      <c r="BS559" s="214"/>
      <c r="BT559" s="214"/>
      <c r="BU559" s="214"/>
      <c r="BV559" s="214"/>
      <c r="BW559" s="214"/>
      <c r="BX559" s="214"/>
      <c r="BY559" s="214"/>
      <c r="BZ559" s="214"/>
      <c r="CA559" s="214"/>
      <c r="CB559" s="214"/>
      <c r="CC559" s="214"/>
      <c r="CD559" s="214"/>
      <c r="CE559" s="214"/>
      <c r="CF559" s="214"/>
      <c r="CG559" s="214"/>
      <c r="CH559" s="214"/>
      <c r="CI559" s="214"/>
      <c r="CJ559" s="214"/>
      <c r="CK559" s="214"/>
      <c r="CL559" s="214"/>
      <c r="CM559" s="214"/>
      <c r="CN559" s="214"/>
      <c r="CO559" s="214"/>
      <c r="CP559" s="214"/>
      <c r="CQ559" s="214"/>
      <c r="CR559" s="214"/>
      <c r="CS559" s="214"/>
      <c r="CT559" s="214"/>
      <c r="CU559" s="214"/>
      <c r="CV559" s="214"/>
      <c r="CW559" s="214"/>
      <c r="CX559" s="214"/>
      <c r="CY559" s="214"/>
      <c r="CZ559" s="214"/>
      <c r="DA559" s="214"/>
      <c r="DB559" s="214"/>
      <c r="DC559" s="214"/>
      <c r="DD559" s="214"/>
      <c r="DE559" s="214"/>
      <c r="DF559" s="214"/>
      <c r="DG559" s="214"/>
      <c r="DH559" s="214"/>
      <c r="DI559" s="214"/>
      <c r="DJ559" s="214"/>
      <c r="DK559" s="214"/>
      <c r="DL559" s="214"/>
      <c r="DM559" s="214"/>
      <c r="DN559" s="214"/>
      <c r="DO559" s="214"/>
      <c r="DP559" s="214"/>
      <c r="DQ559" s="214"/>
      <c r="DR559" s="214"/>
      <c r="DS559" s="214"/>
      <c r="DT559" s="214"/>
      <c r="DU559" s="214"/>
      <c r="DV559" s="214"/>
      <c r="DW559" s="214"/>
      <c r="DX559" s="214"/>
      <c r="DY559" s="214"/>
      <c r="DZ559" s="214"/>
      <c r="EA559" s="214"/>
      <c r="EB559" s="214"/>
      <c r="EC559" s="214"/>
      <c r="ED559" s="214"/>
      <c r="EE559" s="214"/>
      <c r="EF559" s="214"/>
      <c r="EG559" s="214"/>
      <c r="EH559" s="214"/>
      <c r="EI559" s="214"/>
      <c r="EJ559" s="214"/>
      <c r="EK559" s="214"/>
      <c r="EL559" s="214"/>
      <c r="EM559" s="214"/>
      <c r="EN559" s="214"/>
      <c r="EO559" s="214"/>
      <c r="EP559" s="214"/>
      <c r="EQ559" s="214"/>
      <c r="ER559" s="214"/>
      <c r="ES559" s="214"/>
      <c r="ET559" s="214"/>
      <c r="EU559" s="214"/>
      <c r="EV559" s="214"/>
      <c r="EW559" s="214"/>
      <c r="EX559" s="214"/>
      <c r="EY559" s="214"/>
      <c r="EZ559" s="214"/>
      <c r="FA559" s="214"/>
      <c r="FB559" s="214"/>
      <c r="FC559" s="214"/>
      <c r="FD559" s="214"/>
      <c r="FE559" s="214"/>
      <c r="FF559" s="214"/>
      <c r="FG559" s="214"/>
      <c r="FH559" s="214"/>
      <c r="FI559" s="214"/>
      <c r="FJ559" s="214"/>
      <c r="FK559" s="214"/>
      <c r="FL559" s="214"/>
      <c r="FM559" s="214"/>
      <c r="FN559" s="214"/>
      <c r="FO559" s="214"/>
      <c r="FP559" s="214"/>
      <c r="FQ559" s="214"/>
      <c r="FR559" s="214"/>
      <c r="FS559" s="214"/>
      <c r="FT559" s="214"/>
      <c r="FU559" s="214"/>
      <c r="FV559" s="214"/>
      <c r="FW559" s="214"/>
      <c r="FX559" s="214"/>
      <c r="FY559" s="214"/>
      <c r="FZ559" s="214"/>
      <c r="GA559" s="214"/>
      <c r="GB559" s="214"/>
      <c r="GC559" s="214"/>
      <c r="GD559" s="214"/>
      <c r="GE559" s="214"/>
      <c r="GF559" s="214"/>
      <c r="GG559" s="214"/>
      <c r="GH559" s="214"/>
      <c r="GI559" s="214"/>
      <c r="GJ559" s="214"/>
      <c r="GK559" s="214"/>
      <c r="GL559" s="214"/>
      <c r="GM559" s="214"/>
      <c r="GN559" s="214"/>
      <c r="GO559" s="214"/>
      <c r="GP559" s="214"/>
      <c r="GQ559" s="214"/>
      <c r="GR559" s="214"/>
      <c r="GS559" s="214"/>
      <c r="GT559" s="214"/>
      <c r="GU559" s="214"/>
      <c r="GV559" s="214"/>
      <c r="GW559" s="214"/>
      <c r="GX559" s="214"/>
      <c r="GY559" s="214"/>
      <c r="GZ559" s="214"/>
      <c r="HA559" s="214"/>
      <c r="HB559" s="214"/>
      <c r="HC559" s="214"/>
      <c r="HD559" s="214"/>
      <c r="HE559" s="214"/>
      <c r="HF559" s="214"/>
    </row>
    <row r="560" spans="1:214" ht="30" customHeight="1">
      <c r="A560" s="121" t="s">
        <v>68</v>
      </c>
      <c r="B560" s="152" t="s">
        <v>3791</v>
      </c>
      <c r="C560" s="146">
        <f t="shared" si="36"/>
        <v>4.666666666666667</v>
      </c>
      <c r="D560" s="124">
        <f t="shared" si="37"/>
        <v>3.5</v>
      </c>
      <c r="E560" s="121">
        <v>6</v>
      </c>
      <c r="F560" s="124">
        <v>2</v>
      </c>
      <c r="G560" s="124">
        <v>5</v>
      </c>
    </row>
    <row r="561" spans="1:214" ht="30" customHeight="1">
      <c r="A561" s="121" t="s">
        <v>68</v>
      </c>
      <c r="B561" s="152" t="s">
        <v>3799</v>
      </c>
      <c r="C561" s="146">
        <f t="shared" si="36"/>
        <v>4.333333333333333</v>
      </c>
      <c r="D561" s="124">
        <f t="shared" si="37"/>
        <v>2.5</v>
      </c>
      <c r="E561" s="121">
        <v>5</v>
      </c>
      <c r="F561" s="124">
        <v>3</v>
      </c>
      <c r="G561" s="124">
        <v>2</v>
      </c>
    </row>
    <row r="562" spans="1:214" ht="30" customHeight="1">
      <c r="A562" s="121" t="s">
        <v>68</v>
      </c>
      <c r="B562" s="152" t="s">
        <v>3745</v>
      </c>
      <c r="C562" s="146">
        <f t="shared" si="36"/>
        <v>4</v>
      </c>
      <c r="D562" s="124">
        <f t="shared" si="37"/>
        <v>2</v>
      </c>
      <c r="E562" s="121">
        <v>4</v>
      </c>
      <c r="F562" s="124">
        <v>4</v>
      </c>
      <c r="G562" s="124">
        <v>0</v>
      </c>
    </row>
    <row r="563" spans="1:214" ht="30" customHeight="1">
      <c r="A563" s="121" t="s">
        <v>68</v>
      </c>
      <c r="B563" s="152" t="s">
        <v>3827</v>
      </c>
      <c r="C563" s="146">
        <f t="shared" si="36"/>
        <v>3.6666666666666665</v>
      </c>
      <c r="D563" s="124">
        <f t="shared" si="37"/>
        <v>5.5</v>
      </c>
      <c r="E563" s="121">
        <v>3</v>
      </c>
      <c r="F563" s="124">
        <v>5</v>
      </c>
      <c r="G563" s="124">
        <v>6</v>
      </c>
    </row>
    <row r="564" spans="1:214" ht="30" customHeight="1">
      <c r="A564" s="121" t="s">
        <v>68</v>
      </c>
      <c r="B564" s="152" t="s">
        <v>3587</v>
      </c>
      <c r="C564" s="146">
        <f t="shared" si="36"/>
        <v>3.3333333333333335</v>
      </c>
      <c r="D564" s="124">
        <f t="shared" si="37"/>
        <v>7</v>
      </c>
      <c r="E564" s="121">
        <v>3</v>
      </c>
      <c r="F564" s="124">
        <v>4</v>
      </c>
      <c r="G564" s="124">
        <v>10</v>
      </c>
    </row>
    <row r="565" spans="1:214" ht="30" customHeight="1">
      <c r="A565" s="121" t="s">
        <v>68</v>
      </c>
      <c r="B565" s="152" t="s">
        <v>3873</v>
      </c>
      <c r="C565" s="146">
        <f t="shared" si="36"/>
        <v>2.6666666666666665</v>
      </c>
      <c r="D565" s="124">
        <f t="shared" si="37"/>
        <v>2</v>
      </c>
      <c r="E565" s="121">
        <v>3</v>
      </c>
      <c r="F565" s="124">
        <v>2</v>
      </c>
      <c r="G565" s="124">
        <v>2</v>
      </c>
      <c r="H565" s="213"/>
      <c r="I565" s="213"/>
      <c r="J565" s="213"/>
      <c r="K565" s="213"/>
      <c r="L565" s="213"/>
      <c r="M565" s="213"/>
      <c r="N565" s="213"/>
      <c r="O565" s="214"/>
      <c r="P565" s="214"/>
      <c r="Q565" s="214"/>
      <c r="R565" s="214"/>
      <c r="S565" s="214"/>
      <c r="T565" s="214"/>
      <c r="U565" s="214"/>
      <c r="V565" s="214"/>
      <c r="W565" s="214"/>
      <c r="X565" s="214"/>
      <c r="Y565" s="214"/>
      <c r="Z565" s="214"/>
      <c r="AA565" s="214"/>
      <c r="AB565" s="214"/>
      <c r="AC565" s="214"/>
      <c r="AD565" s="214"/>
      <c r="AE565" s="214"/>
      <c r="AF565" s="214"/>
      <c r="AG565" s="214"/>
      <c r="AH565" s="214"/>
      <c r="AI565" s="214"/>
      <c r="AJ565" s="214"/>
      <c r="AK565" s="214"/>
      <c r="AL565" s="214"/>
      <c r="AM565" s="214"/>
      <c r="AN565" s="214"/>
      <c r="AO565" s="214"/>
      <c r="AP565" s="214"/>
      <c r="AQ565" s="214"/>
      <c r="AR565" s="214"/>
      <c r="AS565" s="214"/>
      <c r="AT565" s="214"/>
      <c r="AU565" s="214"/>
      <c r="AV565" s="214"/>
      <c r="AW565" s="214"/>
      <c r="AX565" s="214"/>
      <c r="AY565" s="214"/>
      <c r="AZ565" s="214"/>
      <c r="BA565" s="214"/>
      <c r="BB565" s="214"/>
      <c r="BC565" s="214"/>
      <c r="BD565" s="214"/>
      <c r="BE565" s="214"/>
      <c r="BF565" s="214"/>
      <c r="BG565" s="214"/>
      <c r="BH565" s="214"/>
      <c r="BI565" s="214"/>
      <c r="BJ565" s="214"/>
      <c r="BK565" s="214"/>
      <c r="BL565" s="214"/>
      <c r="BM565" s="214"/>
      <c r="BN565" s="214"/>
      <c r="BO565" s="214"/>
      <c r="BP565" s="214"/>
      <c r="BQ565" s="214"/>
      <c r="BR565" s="214"/>
      <c r="BS565" s="214"/>
      <c r="BT565" s="214"/>
      <c r="BU565" s="214"/>
      <c r="BV565" s="214"/>
      <c r="BW565" s="214"/>
      <c r="BX565" s="214"/>
      <c r="BY565" s="214"/>
      <c r="BZ565" s="214"/>
      <c r="CA565" s="214"/>
      <c r="CB565" s="214"/>
      <c r="CC565" s="214"/>
      <c r="CD565" s="214"/>
      <c r="CE565" s="214"/>
      <c r="CF565" s="214"/>
      <c r="CG565" s="214"/>
      <c r="CH565" s="214"/>
      <c r="CI565" s="214"/>
      <c r="CJ565" s="214"/>
      <c r="CK565" s="214"/>
      <c r="CL565" s="214"/>
      <c r="CM565" s="214"/>
      <c r="CN565" s="214"/>
      <c r="CO565" s="214"/>
      <c r="CP565" s="214"/>
      <c r="CQ565" s="214"/>
      <c r="CR565" s="214"/>
      <c r="CS565" s="214"/>
      <c r="CT565" s="214"/>
      <c r="CU565" s="214"/>
      <c r="CV565" s="214"/>
      <c r="CW565" s="214"/>
      <c r="CX565" s="214"/>
      <c r="CY565" s="214"/>
      <c r="CZ565" s="214"/>
      <c r="DA565" s="214"/>
      <c r="DB565" s="214"/>
      <c r="DC565" s="214"/>
      <c r="DD565" s="214"/>
      <c r="DE565" s="214"/>
      <c r="DF565" s="214"/>
      <c r="DG565" s="214"/>
      <c r="DH565" s="214"/>
      <c r="DI565" s="214"/>
      <c r="DJ565" s="214"/>
      <c r="DK565" s="214"/>
      <c r="DL565" s="214"/>
      <c r="DM565" s="214"/>
      <c r="DN565" s="214"/>
      <c r="DO565" s="214"/>
      <c r="DP565" s="214"/>
      <c r="DQ565" s="214"/>
      <c r="DR565" s="214"/>
      <c r="DS565" s="214"/>
      <c r="DT565" s="214"/>
      <c r="DU565" s="214"/>
      <c r="DV565" s="214"/>
      <c r="DW565" s="214"/>
      <c r="DX565" s="214"/>
      <c r="DY565" s="214"/>
      <c r="DZ565" s="214"/>
      <c r="EA565" s="214"/>
      <c r="EB565" s="214"/>
      <c r="EC565" s="214"/>
      <c r="ED565" s="214"/>
      <c r="EE565" s="214"/>
      <c r="EF565" s="214"/>
      <c r="EG565" s="214"/>
      <c r="EH565" s="214"/>
      <c r="EI565" s="214"/>
      <c r="EJ565" s="214"/>
      <c r="EK565" s="214"/>
      <c r="EL565" s="214"/>
      <c r="EM565" s="214"/>
      <c r="EN565" s="214"/>
      <c r="EO565" s="214"/>
      <c r="EP565" s="214"/>
      <c r="EQ565" s="214"/>
      <c r="ER565" s="214"/>
      <c r="ES565" s="214"/>
      <c r="ET565" s="214"/>
      <c r="EU565" s="214"/>
      <c r="EV565" s="214"/>
      <c r="EW565" s="214"/>
      <c r="EX565" s="214"/>
      <c r="EY565" s="214"/>
      <c r="EZ565" s="214"/>
      <c r="FA565" s="214"/>
      <c r="FB565" s="214"/>
      <c r="FC565" s="214"/>
      <c r="FD565" s="214"/>
      <c r="FE565" s="214"/>
      <c r="FF565" s="214"/>
      <c r="FG565" s="214"/>
      <c r="FH565" s="214"/>
      <c r="FI565" s="214"/>
      <c r="FJ565" s="214"/>
      <c r="FK565" s="214"/>
      <c r="FL565" s="214"/>
      <c r="FM565" s="214"/>
      <c r="FN565" s="214"/>
      <c r="FO565" s="214"/>
      <c r="FP565" s="214"/>
      <c r="FQ565" s="214"/>
      <c r="FR565" s="214"/>
      <c r="FS565" s="214"/>
      <c r="FT565" s="214"/>
      <c r="FU565" s="214"/>
      <c r="FV565" s="214"/>
      <c r="FW565" s="214"/>
      <c r="FX565" s="214"/>
      <c r="FY565" s="214"/>
      <c r="FZ565" s="214"/>
      <c r="GA565" s="214"/>
      <c r="GB565" s="214"/>
      <c r="GC565" s="214"/>
      <c r="GD565" s="214"/>
      <c r="GE565" s="214"/>
      <c r="GF565" s="214"/>
      <c r="GG565" s="214"/>
      <c r="GH565" s="214"/>
      <c r="GI565" s="214"/>
      <c r="GJ565" s="214"/>
      <c r="GK565" s="214"/>
      <c r="GL565" s="214"/>
      <c r="GM565" s="214"/>
      <c r="GN565" s="214"/>
      <c r="GO565" s="214"/>
      <c r="GP565" s="214"/>
      <c r="GQ565" s="214"/>
      <c r="GR565" s="214"/>
      <c r="GS565" s="214"/>
      <c r="GT565" s="214"/>
      <c r="GU565" s="214"/>
      <c r="GV565" s="214"/>
      <c r="GW565" s="214"/>
      <c r="GX565" s="214"/>
      <c r="GY565" s="214"/>
      <c r="GZ565" s="214"/>
      <c r="HA565" s="214"/>
      <c r="HB565" s="214"/>
      <c r="HC565" s="214"/>
      <c r="HD565" s="214"/>
      <c r="HE565" s="214"/>
      <c r="HF565" s="214"/>
    </row>
    <row r="566" spans="1:214" ht="30" customHeight="1">
      <c r="A566" s="121" t="s">
        <v>68</v>
      </c>
      <c r="B566" s="152" t="s">
        <v>3872</v>
      </c>
      <c r="C566" s="146">
        <f t="shared" si="36"/>
        <v>2.6666666666666665</v>
      </c>
      <c r="D566" s="124">
        <f t="shared" si="37"/>
        <v>2</v>
      </c>
      <c r="E566" s="121">
        <v>3</v>
      </c>
      <c r="F566" s="124">
        <v>2</v>
      </c>
      <c r="G566" s="124">
        <v>2</v>
      </c>
    </row>
    <row r="567" spans="1:214" ht="30" customHeight="1">
      <c r="A567" s="121" t="s">
        <v>68</v>
      </c>
      <c r="B567" s="152" t="s">
        <v>3870</v>
      </c>
      <c r="C567" s="146">
        <f t="shared" si="36"/>
        <v>1.6666666666666667</v>
      </c>
      <c r="D567" s="124">
        <f t="shared" si="37"/>
        <v>1.5</v>
      </c>
      <c r="E567" s="121">
        <v>2</v>
      </c>
      <c r="F567" s="124">
        <v>1</v>
      </c>
      <c r="G567" s="124">
        <v>2</v>
      </c>
    </row>
    <row r="568" spans="1:214" ht="30" customHeight="1">
      <c r="A568" s="121" t="s">
        <v>68</v>
      </c>
      <c r="B568" s="152" t="s">
        <v>2293</v>
      </c>
      <c r="C568" s="146">
        <f t="shared" si="36"/>
        <v>1.1666666666666667</v>
      </c>
      <c r="D568" s="124">
        <f t="shared" si="37"/>
        <v>0.75</v>
      </c>
      <c r="E568" s="121">
        <v>1</v>
      </c>
      <c r="F568" s="124">
        <v>1.5</v>
      </c>
      <c r="G568" s="124">
        <v>0</v>
      </c>
      <c r="H568" s="213"/>
      <c r="I568" s="213"/>
      <c r="J568" s="213"/>
      <c r="K568" s="213"/>
      <c r="L568" s="213"/>
      <c r="M568" s="213"/>
      <c r="N568" s="213"/>
      <c r="O568" s="214"/>
      <c r="P568" s="214"/>
      <c r="Q568" s="214"/>
      <c r="R568" s="214"/>
      <c r="S568" s="214"/>
      <c r="T568" s="214"/>
      <c r="U568" s="214"/>
      <c r="V568" s="214"/>
      <c r="W568" s="214"/>
      <c r="X568" s="214"/>
      <c r="Y568" s="214"/>
      <c r="Z568" s="214"/>
      <c r="AA568" s="214"/>
      <c r="AB568" s="214"/>
      <c r="AC568" s="214"/>
      <c r="AD568" s="214"/>
      <c r="AE568" s="214"/>
      <c r="AF568" s="214"/>
      <c r="AG568" s="214"/>
      <c r="AH568" s="214"/>
      <c r="AI568" s="214"/>
      <c r="AJ568" s="214"/>
      <c r="AK568" s="214"/>
      <c r="AL568" s="214"/>
      <c r="AM568" s="214"/>
      <c r="AN568" s="214"/>
      <c r="AO568" s="214"/>
      <c r="AP568" s="214"/>
      <c r="AQ568" s="214"/>
      <c r="AR568" s="214"/>
      <c r="AS568" s="214"/>
      <c r="AT568" s="214"/>
      <c r="AU568" s="214"/>
      <c r="AV568" s="214"/>
      <c r="AW568" s="214"/>
      <c r="AX568" s="214"/>
      <c r="AY568" s="214"/>
      <c r="AZ568" s="214"/>
      <c r="BA568" s="214"/>
      <c r="BB568" s="214"/>
      <c r="BC568" s="214"/>
      <c r="BD568" s="214"/>
      <c r="BE568" s="214"/>
      <c r="BF568" s="214"/>
      <c r="BG568" s="214"/>
      <c r="BH568" s="214"/>
      <c r="BI568" s="214"/>
      <c r="BJ568" s="214"/>
      <c r="BK568" s="214"/>
      <c r="BL568" s="214"/>
      <c r="BM568" s="214"/>
      <c r="BN568" s="214"/>
      <c r="BO568" s="214"/>
      <c r="BP568" s="214"/>
      <c r="BQ568" s="214"/>
      <c r="BR568" s="214"/>
      <c r="BS568" s="214"/>
      <c r="BT568" s="214"/>
      <c r="BU568" s="214"/>
      <c r="BV568" s="214"/>
      <c r="BW568" s="214"/>
      <c r="BX568" s="214"/>
      <c r="BY568" s="214"/>
      <c r="BZ568" s="214"/>
      <c r="CA568" s="214"/>
      <c r="CB568" s="214"/>
      <c r="CC568" s="214"/>
      <c r="CD568" s="214"/>
      <c r="CE568" s="214"/>
      <c r="CF568" s="214"/>
      <c r="CG568" s="214"/>
      <c r="CH568" s="214"/>
      <c r="CI568" s="214"/>
      <c r="CJ568" s="214"/>
      <c r="CK568" s="214"/>
      <c r="CL568" s="214"/>
      <c r="CM568" s="214"/>
      <c r="CN568" s="214"/>
      <c r="CO568" s="214"/>
      <c r="CP568" s="214"/>
      <c r="CQ568" s="214"/>
      <c r="CR568" s="214"/>
      <c r="CS568" s="214"/>
      <c r="CT568" s="214"/>
      <c r="CU568" s="214"/>
      <c r="CV568" s="214"/>
      <c r="CW568" s="214"/>
      <c r="CX568" s="214"/>
      <c r="CY568" s="214"/>
      <c r="CZ568" s="214"/>
      <c r="DA568" s="214"/>
      <c r="DB568" s="214"/>
      <c r="DC568" s="214"/>
      <c r="DD568" s="214"/>
      <c r="DE568" s="214"/>
      <c r="DF568" s="214"/>
      <c r="DG568" s="214"/>
      <c r="DH568" s="214"/>
      <c r="DI568" s="214"/>
      <c r="DJ568" s="214"/>
      <c r="DK568" s="214"/>
      <c r="DL568" s="214"/>
      <c r="DM568" s="214"/>
      <c r="DN568" s="214"/>
      <c r="DO568" s="214"/>
      <c r="DP568" s="214"/>
      <c r="DQ568" s="214"/>
      <c r="DR568" s="214"/>
      <c r="DS568" s="214"/>
      <c r="DT568" s="214"/>
      <c r="DU568" s="214"/>
      <c r="DV568" s="214"/>
      <c r="DW568" s="214"/>
      <c r="DX568" s="214"/>
      <c r="DY568" s="214"/>
      <c r="DZ568" s="214"/>
      <c r="EA568" s="214"/>
      <c r="EB568" s="214"/>
      <c r="EC568" s="214"/>
      <c r="ED568" s="214"/>
      <c r="EE568" s="214"/>
      <c r="EF568" s="214"/>
      <c r="EG568" s="214"/>
      <c r="EH568" s="214"/>
      <c r="EI568" s="214"/>
      <c r="EJ568" s="214"/>
      <c r="EK568" s="214"/>
      <c r="EL568" s="214"/>
      <c r="EM568" s="214"/>
      <c r="EN568" s="214"/>
      <c r="EO568" s="214"/>
      <c r="EP568" s="214"/>
      <c r="EQ568" s="214"/>
      <c r="ER568" s="214"/>
      <c r="ES568" s="214"/>
      <c r="ET568" s="214"/>
      <c r="EU568" s="214"/>
      <c r="EV568" s="214"/>
      <c r="EW568" s="214"/>
      <c r="EX568" s="214"/>
      <c r="EY568" s="214"/>
      <c r="EZ568" s="214"/>
      <c r="FA568" s="214"/>
      <c r="FB568" s="214"/>
      <c r="FC568" s="214"/>
      <c r="FD568" s="214"/>
      <c r="FE568" s="214"/>
      <c r="FF568" s="214"/>
      <c r="FG568" s="214"/>
      <c r="FH568" s="214"/>
      <c r="FI568" s="214"/>
      <c r="FJ568" s="214"/>
      <c r="FK568" s="214"/>
      <c r="FL568" s="214"/>
      <c r="FM568" s="214"/>
      <c r="FN568" s="214"/>
      <c r="FO568" s="214"/>
      <c r="FP568" s="214"/>
      <c r="FQ568" s="214"/>
      <c r="FR568" s="214"/>
      <c r="FS568" s="214"/>
      <c r="FT568" s="214"/>
      <c r="FU568" s="214"/>
      <c r="FV568" s="214"/>
      <c r="FW568" s="214"/>
      <c r="FX568" s="214"/>
      <c r="FY568" s="214"/>
      <c r="FZ568" s="214"/>
      <c r="GA568" s="214"/>
      <c r="GB568" s="214"/>
      <c r="GC568" s="214"/>
      <c r="GD568" s="214"/>
      <c r="GE568" s="214"/>
      <c r="GF568" s="214"/>
      <c r="GG568" s="214"/>
      <c r="GH568" s="214"/>
      <c r="GI568" s="214"/>
      <c r="GJ568" s="214"/>
      <c r="GK568" s="214"/>
      <c r="GL568" s="214"/>
      <c r="GM568" s="214"/>
      <c r="GN568" s="214"/>
      <c r="GO568" s="214"/>
      <c r="GP568" s="214"/>
      <c r="GQ568" s="214"/>
      <c r="GR568" s="214"/>
      <c r="GS568" s="214"/>
      <c r="GT568" s="214"/>
      <c r="GU568" s="214"/>
      <c r="GV568" s="214"/>
      <c r="GW568" s="214"/>
      <c r="GX568" s="214"/>
      <c r="GY568" s="214"/>
      <c r="GZ568" s="214"/>
      <c r="HA568" s="214"/>
      <c r="HB568" s="214"/>
      <c r="HC568" s="214"/>
      <c r="HD568" s="214"/>
      <c r="HE568" s="214"/>
      <c r="HF568" s="214"/>
    </row>
    <row r="569" spans="1:214" ht="30" customHeight="1">
      <c r="A569" s="121" t="s">
        <v>1300</v>
      </c>
      <c r="B569" s="168" t="s">
        <v>3526</v>
      </c>
      <c r="C569" s="146">
        <f t="shared" si="36"/>
        <v>9.6666666666666661</v>
      </c>
      <c r="D569" s="124">
        <f t="shared" si="37"/>
        <v>8.75</v>
      </c>
      <c r="E569" s="121">
        <v>10</v>
      </c>
      <c r="F569" s="124">
        <v>9</v>
      </c>
      <c r="G569" s="124">
        <v>8.5</v>
      </c>
    </row>
    <row r="570" spans="1:214" ht="30" customHeight="1">
      <c r="A570" s="121" t="s">
        <v>1300</v>
      </c>
      <c r="B570" s="168" t="s">
        <v>4374</v>
      </c>
      <c r="C570" s="146">
        <f t="shared" si="36"/>
        <v>8.6666666666666661</v>
      </c>
      <c r="D570" s="124">
        <f t="shared" si="37"/>
        <v>4</v>
      </c>
      <c r="E570" s="121">
        <v>9</v>
      </c>
      <c r="F570" s="124">
        <v>8</v>
      </c>
      <c r="G570" s="124">
        <v>0</v>
      </c>
    </row>
    <row r="571" spans="1:214" ht="30" customHeight="1">
      <c r="A571" s="121" t="s">
        <v>1300</v>
      </c>
      <c r="B571" s="152" t="s">
        <v>4379</v>
      </c>
      <c r="C571" s="146">
        <f t="shared" si="36"/>
        <v>8</v>
      </c>
      <c r="D571" s="124">
        <f t="shared" si="37"/>
        <v>4</v>
      </c>
      <c r="E571" s="121">
        <v>8</v>
      </c>
      <c r="F571" s="124">
        <v>8</v>
      </c>
      <c r="G571" s="124">
        <v>0</v>
      </c>
    </row>
    <row r="572" spans="1:214" ht="30" customHeight="1">
      <c r="A572" s="121" t="s">
        <v>1300</v>
      </c>
      <c r="B572" s="152" t="s">
        <v>3718</v>
      </c>
      <c r="C572" s="146">
        <f t="shared" si="36"/>
        <v>7.666666666666667</v>
      </c>
      <c r="D572" s="124">
        <f t="shared" si="37"/>
        <v>6</v>
      </c>
      <c r="E572" s="121">
        <v>8</v>
      </c>
      <c r="F572" s="124">
        <v>7</v>
      </c>
      <c r="G572" s="124">
        <v>5</v>
      </c>
    </row>
    <row r="573" spans="1:214" ht="30" customHeight="1">
      <c r="A573" s="121" t="s">
        <v>1300</v>
      </c>
      <c r="B573" s="152" t="s">
        <v>3673</v>
      </c>
      <c r="C573" s="146">
        <f t="shared" si="36"/>
        <v>6.666666666666667</v>
      </c>
      <c r="D573" s="124">
        <f t="shared" si="37"/>
        <v>4.5</v>
      </c>
      <c r="E573" s="121">
        <v>7</v>
      </c>
      <c r="F573" s="124">
        <v>6</v>
      </c>
      <c r="G573" s="124">
        <v>3</v>
      </c>
    </row>
    <row r="574" spans="1:214" ht="30" customHeight="1">
      <c r="A574" s="121" t="s">
        <v>1300</v>
      </c>
      <c r="B574" s="152" t="s">
        <v>3643</v>
      </c>
      <c r="C574" s="146">
        <f t="shared" si="36"/>
        <v>6.666666666666667</v>
      </c>
      <c r="D574" s="124">
        <f t="shared" si="37"/>
        <v>3</v>
      </c>
      <c r="E574" s="121">
        <v>8</v>
      </c>
      <c r="F574" s="124">
        <v>4</v>
      </c>
      <c r="G574" s="124">
        <v>2</v>
      </c>
    </row>
    <row r="575" spans="1:214" ht="30" customHeight="1">
      <c r="A575" s="121" t="s">
        <v>1300</v>
      </c>
      <c r="B575" s="152" t="s">
        <v>3637</v>
      </c>
      <c r="C575" s="146">
        <f t="shared" si="36"/>
        <v>6.666666666666667</v>
      </c>
      <c r="D575" s="124">
        <f t="shared" si="37"/>
        <v>4</v>
      </c>
      <c r="E575" s="121">
        <v>7</v>
      </c>
      <c r="F575" s="124">
        <v>6</v>
      </c>
      <c r="G575" s="124">
        <v>2</v>
      </c>
    </row>
    <row r="576" spans="1:214" ht="30" customHeight="1">
      <c r="A576" s="121" t="s">
        <v>1300</v>
      </c>
      <c r="B576" s="168" t="s">
        <v>3954</v>
      </c>
      <c r="C576" s="146">
        <f t="shared" si="36"/>
        <v>6.333333333333333</v>
      </c>
      <c r="D576" s="124">
        <f t="shared" si="37"/>
        <v>3.5</v>
      </c>
      <c r="E576" s="121">
        <v>6</v>
      </c>
      <c r="F576" s="124">
        <v>7</v>
      </c>
      <c r="G576" s="124">
        <v>0</v>
      </c>
    </row>
    <row r="577" spans="1:7" ht="30" customHeight="1">
      <c r="A577" s="121" t="s">
        <v>1300</v>
      </c>
      <c r="B577" s="152" t="s">
        <v>3642</v>
      </c>
      <c r="C577" s="146">
        <f t="shared" si="36"/>
        <v>6.333333333333333</v>
      </c>
      <c r="D577" s="124">
        <f t="shared" si="37"/>
        <v>2</v>
      </c>
      <c r="E577" s="121">
        <v>8</v>
      </c>
      <c r="F577" s="124">
        <v>3</v>
      </c>
      <c r="G577" s="124">
        <v>1</v>
      </c>
    </row>
    <row r="578" spans="1:7" ht="30" customHeight="1">
      <c r="A578" s="121" t="s">
        <v>1300</v>
      </c>
      <c r="B578" s="168" t="s">
        <v>4365</v>
      </c>
      <c r="C578" s="146">
        <f t="shared" si="36"/>
        <v>6</v>
      </c>
      <c r="D578" s="124">
        <f t="shared" si="37"/>
        <v>3</v>
      </c>
      <c r="E578" s="121">
        <v>6</v>
      </c>
      <c r="F578" s="124">
        <v>6</v>
      </c>
      <c r="G578" s="124">
        <v>0</v>
      </c>
    </row>
    <row r="579" spans="1:7" ht="30" customHeight="1">
      <c r="A579" s="121" t="s">
        <v>1300</v>
      </c>
      <c r="B579" s="152" t="s">
        <v>3724</v>
      </c>
      <c r="C579" s="146">
        <f t="shared" si="36"/>
        <v>5.666666666666667</v>
      </c>
      <c r="D579" s="124">
        <f t="shared" si="37"/>
        <v>6</v>
      </c>
      <c r="E579" s="121">
        <v>4</v>
      </c>
      <c r="F579" s="124">
        <v>9</v>
      </c>
      <c r="G579" s="124">
        <v>3</v>
      </c>
    </row>
    <row r="580" spans="1:7" ht="30" customHeight="1">
      <c r="A580" s="121" t="s">
        <v>1300</v>
      </c>
      <c r="B580" s="152" t="s">
        <v>3694</v>
      </c>
      <c r="C580" s="146">
        <f t="shared" si="36"/>
        <v>5.666666666666667</v>
      </c>
      <c r="D580" s="124">
        <f t="shared" si="37"/>
        <v>5.5</v>
      </c>
      <c r="E580" s="121">
        <v>7</v>
      </c>
      <c r="F580" s="124">
        <v>3</v>
      </c>
      <c r="G580" s="124">
        <v>8</v>
      </c>
    </row>
    <row r="581" spans="1:7" ht="30" customHeight="1">
      <c r="A581" s="121" t="s">
        <v>1300</v>
      </c>
      <c r="B581" s="152" t="s">
        <v>9212</v>
      </c>
      <c r="C581" s="146">
        <f t="shared" si="36"/>
        <v>5</v>
      </c>
      <c r="D581" s="124">
        <f t="shared" si="37"/>
        <v>5</v>
      </c>
      <c r="E581" s="121">
        <v>5</v>
      </c>
      <c r="F581" s="124">
        <v>5</v>
      </c>
      <c r="G581" s="124">
        <v>5</v>
      </c>
    </row>
    <row r="582" spans="1:7" ht="30" customHeight="1">
      <c r="A582" s="121" t="s">
        <v>1300</v>
      </c>
      <c r="B582" s="152" t="s">
        <v>4537</v>
      </c>
      <c r="C582" s="146">
        <f t="shared" si="36"/>
        <v>5</v>
      </c>
      <c r="D582" s="124">
        <f t="shared" si="37"/>
        <v>5</v>
      </c>
      <c r="E582" s="121">
        <v>5</v>
      </c>
      <c r="F582" s="124">
        <v>5</v>
      </c>
      <c r="G582" s="124">
        <v>5</v>
      </c>
    </row>
    <row r="583" spans="1:7" ht="30" customHeight="1">
      <c r="A583" s="121" t="s">
        <v>1300</v>
      </c>
      <c r="B583" s="152" t="s">
        <v>2414</v>
      </c>
      <c r="C583" s="146">
        <f>AVERAGE(E583,F583)</f>
        <v>4</v>
      </c>
      <c r="D583" s="124" t="e">
        <f>F583*(110%-(#REF!*10%))</f>
        <v>#REF!</v>
      </c>
      <c r="E583" s="121">
        <v>5</v>
      </c>
      <c r="F583" s="124">
        <v>3</v>
      </c>
    </row>
    <row r="584" spans="1:7" ht="30" customHeight="1">
      <c r="A584" s="121" t="s">
        <v>1300</v>
      </c>
      <c r="B584" s="152" t="s">
        <v>8723</v>
      </c>
      <c r="C584" s="146">
        <f>(E584*2+F584)/3</f>
        <v>0</v>
      </c>
      <c r="D584" s="124">
        <f>(F584+G584)/2</f>
        <v>0</v>
      </c>
    </row>
    <row r="585" spans="1:7" ht="30" customHeight="1">
      <c r="A585" s="121" t="s">
        <v>1300</v>
      </c>
      <c r="B585" s="152" t="s">
        <v>8718</v>
      </c>
      <c r="C585" s="146">
        <f>(E585*2+F585)/3</f>
        <v>0</v>
      </c>
      <c r="D585" s="124">
        <f>(F585+G585)/2</f>
        <v>0</v>
      </c>
    </row>
    <row r="586" spans="1:7" ht="30" customHeight="1">
      <c r="A586" s="121" t="s">
        <v>1300</v>
      </c>
      <c r="B586" s="152" t="s">
        <v>8144</v>
      </c>
      <c r="C586" s="146">
        <f>(E586*2+F586)/3</f>
        <v>0</v>
      </c>
      <c r="D586" s="124">
        <f>(F586+G586)/2</f>
        <v>0</v>
      </c>
      <c r="E586" s="121">
        <v>0</v>
      </c>
      <c r="F586" s="124">
        <v>0</v>
      </c>
      <c r="G586" s="124">
        <v>0</v>
      </c>
    </row>
    <row r="587" spans="1:7" ht="30" customHeight="1">
      <c r="A587" s="121" t="s">
        <v>1300</v>
      </c>
      <c r="B587" s="168" t="s">
        <v>9026</v>
      </c>
    </row>
    <row r="588" spans="1:7" ht="30" customHeight="1">
      <c r="A588" s="121" t="s">
        <v>1300</v>
      </c>
      <c r="B588" s="168" t="s">
        <v>9029</v>
      </c>
    </row>
    <row r="589" spans="1:7" ht="30" customHeight="1">
      <c r="A589" s="121" t="s">
        <v>1300</v>
      </c>
      <c r="B589" s="152" t="s">
        <v>8494</v>
      </c>
    </row>
    <row r="590" spans="1:7" ht="30" customHeight="1">
      <c r="A590" s="121" t="s">
        <v>1300</v>
      </c>
      <c r="B590" s="152" t="s">
        <v>9047</v>
      </c>
    </row>
    <row r="591" spans="1:7" ht="30" customHeight="1">
      <c r="A591" s="121" t="s">
        <v>1300</v>
      </c>
      <c r="B591" s="152" t="s">
        <v>9039</v>
      </c>
    </row>
    <row r="592" spans="1:7" ht="30" customHeight="1">
      <c r="A592" s="121" t="s">
        <v>1300</v>
      </c>
      <c r="B592" s="152" t="s">
        <v>9022</v>
      </c>
    </row>
    <row r="593" spans="1:7" ht="30" customHeight="1">
      <c r="A593" s="121" t="s">
        <v>1300</v>
      </c>
      <c r="B593" s="152" t="s">
        <v>8491</v>
      </c>
    </row>
    <row r="594" spans="1:7" ht="30" customHeight="1">
      <c r="A594" s="121" t="s">
        <v>1934</v>
      </c>
      <c r="B594" s="152" t="s">
        <v>3857</v>
      </c>
      <c r="C594" s="146">
        <f t="shared" ref="C594:C613" si="38">(E594*2+F594)/3</f>
        <v>10</v>
      </c>
      <c r="D594" s="124">
        <f t="shared" ref="D594:D613" si="39">(F594+G594)/2</f>
        <v>6</v>
      </c>
      <c r="E594" s="121">
        <v>10</v>
      </c>
      <c r="F594" s="124">
        <v>10</v>
      </c>
      <c r="G594" s="124">
        <v>2</v>
      </c>
    </row>
    <row r="595" spans="1:7" ht="30" customHeight="1">
      <c r="A595" s="121" t="s">
        <v>1934</v>
      </c>
      <c r="B595" s="152" t="s">
        <v>2857</v>
      </c>
      <c r="C595" s="146">
        <f t="shared" si="38"/>
        <v>10</v>
      </c>
      <c r="D595" s="124">
        <f t="shared" si="39"/>
        <v>5</v>
      </c>
      <c r="E595" s="121">
        <v>10</v>
      </c>
      <c r="F595" s="124">
        <v>10</v>
      </c>
      <c r="G595" s="124">
        <v>0</v>
      </c>
    </row>
    <row r="596" spans="1:7" ht="30" customHeight="1">
      <c r="A596" s="121" t="s">
        <v>1934</v>
      </c>
      <c r="B596" s="152" t="s">
        <v>3871</v>
      </c>
      <c r="C596" s="146">
        <f t="shared" si="38"/>
        <v>9.6666666666666661</v>
      </c>
      <c r="D596" s="124">
        <f t="shared" si="39"/>
        <v>5.5</v>
      </c>
      <c r="E596" s="121">
        <v>10</v>
      </c>
      <c r="F596" s="124">
        <v>9</v>
      </c>
      <c r="G596" s="124">
        <v>2</v>
      </c>
    </row>
    <row r="597" spans="1:7" ht="30" customHeight="1">
      <c r="A597" s="121" t="s">
        <v>1934</v>
      </c>
      <c r="B597" s="168" t="s">
        <v>3924</v>
      </c>
      <c r="C597" s="146">
        <f t="shared" si="38"/>
        <v>9</v>
      </c>
      <c r="D597" s="124">
        <f t="shared" si="39"/>
        <v>4.5</v>
      </c>
      <c r="E597" s="121">
        <v>9</v>
      </c>
      <c r="F597" s="124">
        <v>9</v>
      </c>
      <c r="G597" s="124">
        <v>0</v>
      </c>
    </row>
    <row r="598" spans="1:7" ht="30" customHeight="1">
      <c r="A598" s="121" t="s">
        <v>1934</v>
      </c>
      <c r="B598" s="152" t="s">
        <v>3677</v>
      </c>
      <c r="C598" s="146">
        <f t="shared" si="38"/>
        <v>9</v>
      </c>
      <c r="D598" s="124">
        <f t="shared" si="39"/>
        <v>9</v>
      </c>
      <c r="E598" s="121">
        <v>9</v>
      </c>
      <c r="F598" s="124">
        <v>9</v>
      </c>
      <c r="G598" s="124">
        <v>9</v>
      </c>
    </row>
    <row r="599" spans="1:7" ht="30" customHeight="1">
      <c r="A599" s="121" t="s">
        <v>1934</v>
      </c>
      <c r="B599" s="152" t="s">
        <v>3655</v>
      </c>
      <c r="C599" s="146">
        <f t="shared" si="38"/>
        <v>8.6666666666666661</v>
      </c>
      <c r="D599" s="124">
        <f t="shared" si="39"/>
        <v>3.5</v>
      </c>
      <c r="E599" s="121">
        <v>10</v>
      </c>
      <c r="F599" s="124">
        <v>6</v>
      </c>
      <c r="G599" s="124">
        <v>1</v>
      </c>
    </row>
    <row r="600" spans="1:7" ht="30" customHeight="1">
      <c r="A600" s="121" t="s">
        <v>1934</v>
      </c>
      <c r="B600" s="152" t="s">
        <v>3599</v>
      </c>
      <c r="C600" s="146">
        <f t="shared" si="38"/>
        <v>8.6666666666666661</v>
      </c>
      <c r="D600" s="124">
        <f t="shared" si="39"/>
        <v>10</v>
      </c>
      <c r="E600" s="121">
        <v>8</v>
      </c>
      <c r="F600" s="124">
        <v>10</v>
      </c>
      <c r="G600" s="124">
        <v>10</v>
      </c>
    </row>
    <row r="601" spans="1:7" ht="30" customHeight="1">
      <c r="A601" s="121" t="s">
        <v>1934</v>
      </c>
      <c r="B601" s="168" t="s">
        <v>4371</v>
      </c>
      <c r="C601" s="146">
        <f t="shared" si="38"/>
        <v>8</v>
      </c>
      <c r="D601" s="124">
        <f t="shared" si="39"/>
        <v>3</v>
      </c>
      <c r="E601" s="121">
        <v>9</v>
      </c>
      <c r="F601" s="124">
        <v>6</v>
      </c>
      <c r="G601" s="124">
        <v>0</v>
      </c>
    </row>
    <row r="602" spans="1:7" ht="30" customHeight="1">
      <c r="A602" s="121" t="s">
        <v>1934</v>
      </c>
      <c r="B602" s="152" t="s">
        <v>3486</v>
      </c>
      <c r="C602" s="146">
        <f t="shared" si="38"/>
        <v>7</v>
      </c>
      <c r="D602" s="124">
        <f t="shared" si="39"/>
        <v>2</v>
      </c>
      <c r="E602" s="121">
        <v>9</v>
      </c>
      <c r="F602" s="124">
        <v>3</v>
      </c>
      <c r="G602" s="124">
        <v>1</v>
      </c>
    </row>
    <row r="603" spans="1:7" ht="30" customHeight="1">
      <c r="A603" s="121" t="s">
        <v>1934</v>
      </c>
      <c r="B603" s="152" t="s">
        <v>4425</v>
      </c>
      <c r="C603" s="146">
        <f t="shared" si="38"/>
        <v>6.666666666666667</v>
      </c>
      <c r="D603" s="124">
        <f t="shared" si="39"/>
        <v>1</v>
      </c>
      <c r="E603" s="121">
        <v>9</v>
      </c>
      <c r="F603" s="124">
        <v>2</v>
      </c>
      <c r="G603" s="124">
        <v>0</v>
      </c>
    </row>
    <row r="604" spans="1:7" ht="30" customHeight="1">
      <c r="A604" s="219" t="s">
        <v>1934</v>
      </c>
      <c r="B604" s="152" t="s">
        <v>4617</v>
      </c>
      <c r="C604" s="146">
        <f t="shared" si="38"/>
        <v>5</v>
      </c>
      <c r="D604" s="124">
        <f t="shared" si="39"/>
        <v>5</v>
      </c>
      <c r="E604" s="121">
        <v>5</v>
      </c>
      <c r="F604" s="124">
        <v>5</v>
      </c>
      <c r="G604" s="124">
        <v>5</v>
      </c>
    </row>
    <row r="605" spans="1:7" ht="30" customHeight="1">
      <c r="A605" s="289" t="s">
        <v>1934</v>
      </c>
      <c r="B605" s="152" t="s">
        <v>4642</v>
      </c>
      <c r="C605" s="146">
        <f t="shared" si="38"/>
        <v>5</v>
      </c>
      <c r="D605" s="124">
        <f t="shared" si="39"/>
        <v>5</v>
      </c>
      <c r="E605" s="121">
        <v>5</v>
      </c>
      <c r="F605" s="124">
        <v>5</v>
      </c>
      <c r="G605" s="124">
        <v>5</v>
      </c>
    </row>
    <row r="606" spans="1:7" ht="30" customHeight="1">
      <c r="A606" s="121" t="s">
        <v>1934</v>
      </c>
      <c r="B606" s="152" t="s">
        <v>4471</v>
      </c>
      <c r="C606" s="146">
        <f t="shared" si="38"/>
        <v>5</v>
      </c>
      <c r="D606" s="124">
        <f t="shared" si="39"/>
        <v>5</v>
      </c>
      <c r="E606" s="121">
        <v>5</v>
      </c>
      <c r="F606" s="124">
        <v>5</v>
      </c>
      <c r="G606" s="124">
        <v>5</v>
      </c>
    </row>
    <row r="607" spans="1:7" ht="30" customHeight="1">
      <c r="A607" s="121" t="s">
        <v>1934</v>
      </c>
      <c r="B607" s="152" t="s">
        <v>3617</v>
      </c>
      <c r="C607" s="146">
        <f t="shared" si="38"/>
        <v>5</v>
      </c>
      <c r="D607" s="124">
        <f t="shared" si="39"/>
        <v>5</v>
      </c>
      <c r="E607" s="121">
        <v>5</v>
      </c>
      <c r="F607" s="124">
        <v>5</v>
      </c>
      <c r="G607" s="124">
        <v>5</v>
      </c>
    </row>
    <row r="608" spans="1:7" ht="30" customHeight="1">
      <c r="A608" s="121" t="s">
        <v>1934</v>
      </c>
      <c r="B608" s="152" t="s">
        <v>4674</v>
      </c>
      <c r="C608" s="146">
        <f t="shared" si="38"/>
        <v>5</v>
      </c>
      <c r="D608" s="124">
        <f t="shared" si="39"/>
        <v>5</v>
      </c>
      <c r="E608" s="121">
        <v>5</v>
      </c>
      <c r="F608" s="124">
        <v>5</v>
      </c>
      <c r="G608" s="124">
        <v>5</v>
      </c>
    </row>
    <row r="609" spans="1:14" ht="30" customHeight="1">
      <c r="A609" s="121" t="s">
        <v>1934</v>
      </c>
      <c r="B609" s="152" t="s">
        <v>4472</v>
      </c>
      <c r="C609" s="146">
        <f t="shared" si="38"/>
        <v>5</v>
      </c>
      <c r="D609" s="124">
        <f t="shared" si="39"/>
        <v>5</v>
      </c>
      <c r="E609" s="121">
        <v>5</v>
      </c>
      <c r="F609" s="124">
        <v>5</v>
      </c>
      <c r="G609" s="124">
        <v>5</v>
      </c>
    </row>
    <row r="610" spans="1:14" ht="30" customHeight="1">
      <c r="A610" s="121" t="s">
        <v>1934</v>
      </c>
      <c r="B610" s="152" t="s">
        <v>2589</v>
      </c>
      <c r="C610" s="146">
        <f t="shared" si="38"/>
        <v>4.666666666666667</v>
      </c>
      <c r="D610" s="124">
        <f t="shared" si="39"/>
        <v>0</v>
      </c>
      <c r="E610" s="121">
        <v>7</v>
      </c>
      <c r="F610" s="124">
        <v>0</v>
      </c>
      <c r="G610" s="124">
        <v>0</v>
      </c>
    </row>
    <row r="611" spans="1:14" ht="30" customHeight="1">
      <c r="A611" s="121" t="s">
        <v>1934</v>
      </c>
      <c r="B611" s="152" t="s">
        <v>3646</v>
      </c>
      <c r="C611" s="146">
        <f t="shared" si="38"/>
        <v>4</v>
      </c>
      <c r="D611" s="124">
        <f t="shared" si="39"/>
        <v>5.5</v>
      </c>
      <c r="E611" s="121">
        <v>3</v>
      </c>
      <c r="F611" s="124">
        <v>6</v>
      </c>
      <c r="G611" s="124">
        <v>5</v>
      </c>
    </row>
    <row r="612" spans="1:14" s="165" customFormat="1" ht="30" customHeight="1" thickBot="1">
      <c r="A612" s="164" t="s">
        <v>1934</v>
      </c>
      <c r="B612" s="285" t="s">
        <v>3828</v>
      </c>
      <c r="C612" s="277">
        <f t="shared" si="38"/>
        <v>4</v>
      </c>
      <c r="D612" s="124">
        <f t="shared" si="39"/>
        <v>0</v>
      </c>
      <c r="E612" s="164">
        <v>6</v>
      </c>
      <c r="F612" s="279">
        <v>0</v>
      </c>
      <c r="G612" s="124">
        <v>0</v>
      </c>
      <c r="H612" s="164"/>
      <c r="I612" s="164"/>
      <c r="J612" s="164"/>
      <c r="K612" s="164"/>
      <c r="L612" s="164"/>
      <c r="M612" s="164"/>
      <c r="N612" s="164"/>
    </row>
    <row r="613" spans="1:14" s="163" customFormat="1" ht="30" customHeight="1">
      <c r="A613" s="162" t="s">
        <v>1934</v>
      </c>
      <c r="B613" s="336" t="s">
        <v>8156</v>
      </c>
      <c r="C613" s="278">
        <f t="shared" si="38"/>
        <v>0</v>
      </c>
      <c r="D613" s="124">
        <f t="shared" si="39"/>
        <v>0</v>
      </c>
      <c r="E613" s="162">
        <v>0</v>
      </c>
      <c r="F613" s="280">
        <v>0</v>
      </c>
      <c r="G613" s="124">
        <v>0</v>
      </c>
      <c r="H613" s="162"/>
      <c r="I613" s="162"/>
      <c r="J613" s="162"/>
      <c r="K613" s="162"/>
      <c r="L613" s="162"/>
      <c r="M613" s="162"/>
      <c r="N613" s="162"/>
    </row>
    <row r="614" spans="1:14" ht="30" customHeight="1">
      <c r="A614" s="121" t="s">
        <v>1934</v>
      </c>
      <c r="B614" s="168" t="s">
        <v>9042</v>
      </c>
    </row>
    <row r="615" spans="1:14" ht="30" customHeight="1">
      <c r="A615" s="121" t="s">
        <v>2474</v>
      </c>
      <c r="B615" s="152" t="s">
        <v>2761</v>
      </c>
      <c r="C615" s="146">
        <f t="shared" ref="C615:C632" si="40">(E615*2+F615)/3</f>
        <v>6</v>
      </c>
      <c r="D615" s="124">
        <f t="shared" ref="D615:D632" si="41">(F615+G615)/2</f>
        <v>0</v>
      </c>
      <c r="E615" s="121">
        <v>9</v>
      </c>
      <c r="F615" s="124">
        <v>0</v>
      </c>
      <c r="G615" s="124">
        <v>0</v>
      </c>
    </row>
    <row r="616" spans="1:14" ht="30" customHeight="1">
      <c r="A616" s="121" t="s">
        <v>2474</v>
      </c>
      <c r="B616" s="152" t="s">
        <v>2490</v>
      </c>
      <c r="C616" s="146">
        <f t="shared" si="40"/>
        <v>5.333333333333333</v>
      </c>
      <c r="D616" s="124">
        <f t="shared" si="41"/>
        <v>0</v>
      </c>
      <c r="E616" s="121">
        <v>8</v>
      </c>
      <c r="F616" s="124">
        <v>0</v>
      </c>
      <c r="G616" s="124">
        <v>0</v>
      </c>
    </row>
    <row r="617" spans="1:14" ht="30" customHeight="1">
      <c r="A617" s="121" t="s">
        <v>2474</v>
      </c>
      <c r="B617" s="152" t="s">
        <v>2491</v>
      </c>
      <c r="C617" s="146">
        <f t="shared" si="40"/>
        <v>5.333333333333333</v>
      </c>
      <c r="D617" s="124">
        <f t="shared" si="41"/>
        <v>0</v>
      </c>
      <c r="E617" s="121">
        <v>8</v>
      </c>
      <c r="F617" s="124">
        <v>0</v>
      </c>
      <c r="G617" s="124">
        <v>0</v>
      </c>
    </row>
    <row r="618" spans="1:14" ht="30" customHeight="1">
      <c r="A618" s="121" t="s">
        <v>2474</v>
      </c>
      <c r="B618" s="152" t="s">
        <v>4531</v>
      </c>
      <c r="C618" s="146">
        <f t="shared" si="40"/>
        <v>5</v>
      </c>
      <c r="D618" s="124">
        <f t="shared" si="41"/>
        <v>5</v>
      </c>
      <c r="E618" s="121">
        <v>5</v>
      </c>
      <c r="F618" s="124">
        <v>5</v>
      </c>
      <c r="G618" s="124">
        <v>5</v>
      </c>
    </row>
    <row r="619" spans="1:14" ht="30" customHeight="1">
      <c r="A619" s="121" t="s">
        <v>2474</v>
      </c>
      <c r="B619" s="152" t="s">
        <v>4799</v>
      </c>
      <c r="C619" s="146">
        <f t="shared" si="40"/>
        <v>5</v>
      </c>
      <c r="D619" s="124">
        <f t="shared" si="41"/>
        <v>5</v>
      </c>
      <c r="E619" s="121">
        <v>5</v>
      </c>
      <c r="F619" s="124">
        <v>5</v>
      </c>
      <c r="G619" s="124">
        <v>5</v>
      </c>
    </row>
    <row r="620" spans="1:14" ht="30" customHeight="1">
      <c r="A620" s="121" t="s">
        <v>2474</v>
      </c>
      <c r="B620" s="152" t="s">
        <v>4645</v>
      </c>
      <c r="C620" s="146">
        <f t="shared" si="40"/>
        <v>5</v>
      </c>
      <c r="D620" s="124">
        <f t="shared" si="41"/>
        <v>5</v>
      </c>
      <c r="E620" s="121">
        <v>5</v>
      </c>
      <c r="F620" s="124">
        <v>5</v>
      </c>
      <c r="G620" s="124">
        <v>5</v>
      </c>
    </row>
    <row r="621" spans="1:14" ht="30" customHeight="1">
      <c r="A621" s="121" t="s">
        <v>2474</v>
      </c>
      <c r="B621" s="152" t="s">
        <v>4475</v>
      </c>
      <c r="C621" s="146">
        <f t="shared" si="40"/>
        <v>5</v>
      </c>
      <c r="D621" s="124">
        <f t="shared" si="41"/>
        <v>5</v>
      </c>
      <c r="E621" s="121">
        <v>5</v>
      </c>
      <c r="F621" s="124">
        <v>5</v>
      </c>
      <c r="G621" s="124">
        <v>5</v>
      </c>
    </row>
    <row r="622" spans="1:14" ht="30" customHeight="1">
      <c r="A622" s="121" t="s">
        <v>2474</v>
      </c>
      <c r="B622" s="152" t="s">
        <v>2534</v>
      </c>
      <c r="C622" s="146">
        <f t="shared" si="40"/>
        <v>4.666666666666667</v>
      </c>
      <c r="D622" s="124">
        <f t="shared" si="41"/>
        <v>0</v>
      </c>
      <c r="E622" s="121">
        <v>7</v>
      </c>
      <c r="F622" s="124">
        <v>0</v>
      </c>
      <c r="G622" s="124">
        <v>0</v>
      </c>
    </row>
    <row r="623" spans="1:14" ht="30" customHeight="1">
      <c r="A623" s="121" t="s">
        <v>3928</v>
      </c>
      <c r="B623" s="152" t="s">
        <v>3869</v>
      </c>
      <c r="C623" s="146">
        <f t="shared" si="40"/>
        <v>9</v>
      </c>
      <c r="D623" s="124">
        <f t="shared" si="41"/>
        <v>5.5</v>
      </c>
      <c r="E623" s="121">
        <v>9</v>
      </c>
      <c r="F623" s="124">
        <v>9</v>
      </c>
      <c r="G623" s="124">
        <v>2</v>
      </c>
    </row>
    <row r="624" spans="1:14" ht="30" customHeight="1">
      <c r="A624" s="121" t="s">
        <v>3928</v>
      </c>
      <c r="B624" s="168" t="s">
        <v>4366</v>
      </c>
      <c r="C624" s="146">
        <f t="shared" si="40"/>
        <v>8.6666666666666661</v>
      </c>
      <c r="D624" s="124">
        <f t="shared" si="41"/>
        <v>4</v>
      </c>
      <c r="E624" s="121">
        <v>9</v>
      </c>
      <c r="F624" s="124">
        <v>8</v>
      </c>
      <c r="G624" s="124">
        <v>0</v>
      </c>
    </row>
    <row r="625" spans="1:7" ht="30" customHeight="1">
      <c r="A625" s="121" t="s">
        <v>3928</v>
      </c>
      <c r="B625" s="152" t="s">
        <v>3920</v>
      </c>
      <c r="C625" s="146">
        <f t="shared" si="40"/>
        <v>7.333333333333333</v>
      </c>
      <c r="D625" s="124">
        <f t="shared" si="41"/>
        <v>3</v>
      </c>
      <c r="E625" s="121">
        <v>8</v>
      </c>
      <c r="F625" s="124">
        <v>6</v>
      </c>
      <c r="G625" s="124">
        <v>0</v>
      </c>
    </row>
    <row r="626" spans="1:7" ht="30" customHeight="1">
      <c r="A626" s="121" t="s">
        <v>3928</v>
      </c>
      <c r="B626" s="152" t="s">
        <v>4688</v>
      </c>
      <c r="C626" s="146">
        <f t="shared" si="40"/>
        <v>5</v>
      </c>
      <c r="D626" s="124">
        <f t="shared" si="41"/>
        <v>5</v>
      </c>
      <c r="E626" s="121">
        <v>5</v>
      </c>
      <c r="F626" s="124">
        <v>5</v>
      </c>
      <c r="G626" s="124">
        <v>5</v>
      </c>
    </row>
    <row r="627" spans="1:7" ht="30" customHeight="1">
      <c r="A627" s="218" t="s">
        <v>3928</v>
      </c>
      <c r="B627" s="152" t="s">
        <v>4675</v>
      </c>
      <c r="C627" s="146">
        <f t="shared" si="40"/>
        <v>5</v>
      </c>
      <c r="D627" s="124">
        <f t="shared" si="41"/>
        <v>5</v>
      </c>
      <c r="E627" s="121">
        <v>5</v>
      </c>
      <c r="F627" s="124">
        <v>5</v>
      </c>
      <c r="G627" s="124">
        <v>5</v>
      </c>
    </row>
    <row r="628" spans="1:7" ht="30" customHeight="1">
      <c r="A628" s="121" t="s">
        <v>3928</v>
      </c>
      <c r="B628" s="152" t="s">
        <v>7813</v>
      </c>
      <c r="C628" s="146">
        <f t="shared" si="40"/>
        <v>5</v>
      </c>
      <c r="D628" s="124">
        <f t="shared" si="41"/>
        <v>5</v>
      </c>
      <c r="E628" s="121">
        <v>5</v>
      </c>
      <c r="F628" s="124">
        <v>5</v>
      </c>
      <c r="G628" s="124">
        <v>5</v>
      </c>
    </row>
    <row r="629" spans="1:7" ht="30" customHeight="1">
      <c r="A629" s="121" t="s">
        <v>3928</v>
      </c>
      <c r="B629" s="152" t="s">
        <v>4478</v>
      </c>
      <c r="C629" s="146">
        <f t="shared" si="40"/>
        <v>5</v>
      </c>
      <c r="D629" s="124">
        <f t="shared" si="41"/>
        <v>5</v>
      </c>
      <c r="E629" s="121">
        <v>5</v>
      </c>
      <c r="F629" s="124">
        <v>5</v>
      </c>
      <c r="G629" s="124">
        <v>5</v>
      </c>
    </row>
    <row r="630" spans="1:7" ht="30" customHeight="1">
      <c r="A630" s="121" t="s">
        <v>3928</v>
      </c>
      <c r="B630" s="152" t="s">
        <v>3795</v>
      </c>
      <c r="C630" s="146">
        <f t="shared" si="40"/>
        <v>4</v>
      </c>
      <c r="D630" s="124">
        <f t="shared" si="41"/>
        <v>3</v>
      </c>
      <c r="E630" s="121">
        <v>4</v>
      </c>
      <c r="F630" s="124">
        <v>4</v>
      </c>
      <c r="G630" s="124">
        <v>2</v>
      </c>
    </row>
    <row r="631" spans="1:7" ht="30" customHeight="1">
      <c r="A631" s="121" t="s">
        <v>3928</v>
      </c>
      <c r="B631" s="168" t="s">
        <v>8722</v>
      </c>
      <c r="C631" s="146">
        <f t="shared" si="40"/>
        <v>0</v>
      </c>
      <c r="D631" s="124">
        <f t="shared" si="41"/>
        <v>0</v>
      </c>
    </row>
    <row r="632" spans="1:7" ht="30" customHeight="1">
      <c r="A632" s="121" t="s">
        <v>3928</v>
      </c>
      <c r="B632" s="152" t="s">
        <v>7959</v>
      </c>
      <c r="C632" s="146">
        <f t="shared" si="40"/>
        <v>0</v>
      </c>
      <c r="D632" s="124">
        <f t="shared" si="41"/>
        <v>0</v>
      </c>
      <c r="E632" s="121">
        <v>0</v>
      </c>
      <c r="F632" s="124">
        <v>0</v>
      </c>
      <c r="G632" s="124">
        <v>0</v>
      </c>
    </row>
    <row r="633" spans="1:7" ht="30" customHeight="1">
      <c r="A633" s="121" t="s">
        <v>3928</v>
      </c>
      <c r="B633" s="168" t="s">
        <v>9051</v>
      </c>
    </row>
    <row r="634" spans="1:7" ht="30" customHeight="1">
      <c r="A634" s="121" t="s">
        <v>474</v>
      </c>
      <c r="B634" s="152" t="s">
        <v>4571</v>
      </c>
      <c r="C634" s="146">
        <f t="shared" ref="C634:C647" si="42">(E634*2+F634)/3</f>
        <v>5</v>
      </c>
      <c r="D634" s="124">
        <f t="shared" ref="D634:D647" si="43">(F634+G634)/2</f>
        <v>5</v>
      </c>
      <c r="E634" s="121">
        <v>5</v>
      </c>
      <c r="F634" s="124">
        <v>5</v>
      </c>
      <c r="G634" s="124">
        <v>5</v>
      </c>
    </row>
    <row r="635" spans="1:7" ht="30" customHeight="1">
      <c r="A635" s="121" t="s">
        <v>474</v>
      </c>
      <c r="B635" s="152" t="s">
        <v>2576</v>
      </c>
      <c r="C635" s="146">
        <f t="shared" si="42"/>
        <v>0</v>
      </c>
      <c r="D635" s="124">
        <f t="shared" si="43"/>
        <v>0</v>
      </c>
      <c r="F635" s="124">
        <v>0</v>
      </c>
      <c r="G635" s="124">
        <v>0</v>
      </c>
    </row>
    <row r="636" spans="1:7" ht="30" customHeight="1">
      <c r="A636" s="121" t="s">
        <v>474</v>
      </c>
      <c r="B636" s="152" t="s">
        <v>2575</v>
      </c>
      <c r="C636" s="146">
        <f t="shared" si="42"/>
        <v>0</v>
      </c>
      <c r="D636" s="124">
        <f t="shared" si="43"/>
        <v>0</v>
      </c>
      <c r="F636" s="124">
        <v>0</v>
      </c>
      <c r="G636" s="124">
        <v>0</v>
      </c>
    </row>
    <row r="637" spans="1:7" ht="30" customHeight="1">
      <c r="A637" s="121" t="s">
        <v>474</v>
      </c>
      <c r="B637" s="152" t="s">
        <v>2577</v>
      </c>
      <c r="C637" s="146">
        <f t="shared" si="42"/>
        <v>0</v>
      </c>
      <c r="D637" s="124">
        <f t="shared" si="43"/>
        <v>0</v>
      </c>
      <c r="F637" s="124">
        <v>0</v>
      </c>
      <c r="G637" s="124">
        <v>0</v>
      </c>
    </row>
    <row r="638" spans="1:7" ht="30" customHeight="1">
      <c r="A638" s="121" t="s">
        <v>2563</v>
      </c>
      <c r="B638" s="152" t="s">
        <v>3975</v>
      </c>
      <c r="C638" s="146">
        <f t="shared" si="42"/>
        <v>8</v>
      </c>
      <c r="D638" s="124">
        <f t="shared" si="43"/>
        <v>3</v>
      </c>
      <c r="E638" s="121">
        <v>9</v>
      </c>
      <c r="F638" s="124">
        <v>6</v>
      </c>
      <c r="G638" s="124">
        <v>0</v>
      </c>
    </row>
    <row r="639" spans="1:7" ht="30" customHeight="1">
      <c r="A639" s="121" t="s">
        <v>2563</v>
      </c>
      <c r="B639" s="152" t="s">
        <v>3972</v>
      </c>
      <c r="C639" s="146">
        <f t="shared" si="42"/>
        <v>7.333333333333333</v>
      </c>
      <c r="D639" s="124">
        <f t="shared" si="43"/>
        <v>3</v>
      </c>
      <c r="E639" s="121">
        <v>8</v>
      </c>
      <c r="F639" s="124">
        <v>6</v>
      </c>
      <c r="G639" s="124">
        <v>0</v>
      </c>
    </row>
    <row r="640" spans="1:7" ht="30" customHeight="1">
      <c r="A640" s="121" t="s">
        <v>2563</v>
      </c>
      <c r="B640" s="152" t="s">
        <v>3973</v>
      </c>
      <c r="C640" s="146">
        <f t="shared" si="42"/>
        <v>6.666666666666667</v>
      </c>
      <c r="D640" s="124">
        <f t="shared" si="43"/>
        <v>3</v>
      </c>
      <c r="E640" s="121">
        <v>7</v>
      </c>
      <c r="F640" s="124">
        <v>6</v>
      </c>
      <c r="G640" s="124">
        <v>0</v>
      </c>
    </row>
    <row r="641" spans="1:214" ht="30" customHeight="1">
      <c r="A641" s="121" t="s">
        <v>2563</v>
      </c>
      <c r="B641" s="152" t="s">
        <v>3953</v>
      </c>
      <c r="C641" s="146">
        <f t="shared" si="42"/>
        <v>6.333333333333333</v>
      </c>
      <c r="D641" s="124">
        <f t="shared" si="43"/>
        <v>3.5</v>
      </c>
      <c r="E641" s="121">
        <v>6</v>
      </c>
      <c r="F641" s="124">
        <v>7</v>
      </c>
      <c r="G641" s="124">
        <v>0</v>
      </c>
    </row>
    <row r="642" spans="1:214" ht="30" customHeight="1">
      <c r="A642" s="213" t="s">
        <v>2563</v>
      </c>
      <c r="B642" s="168" t="s">
        <v>3970</v>
      </c>
      <c r="C642" s="215">
        <f t="shared" si="42"/>
        <v>6</v>
      </c>
      <c r="D642" s="216">
        <f t="shared" si="43"/>
        <v>3</v>
      </c>
      <c r="E642" s="213">
        <v>6</v>
      </c>
      <c r="F642" s="216">
        <v>6</v>
      </c>
      <c r="G642" s="216">
        <v>0</v>
      </c>
    </row>
    <row r="643" spans="1:214" ht="30" customHeight="1">
      <c r="A643" s="121" t="s">
        <v>2563</v>
      </c>
      <c r="B643" s="152" t="s">
        <v>4533</v>
      </c>
      <c r="C643" s="146">
        <f t="shared" si="42"/>
        <v>5</v>
      </c>
      <c r="D643" s="124">
        <f t="shared" si="43"/>
        <v>5</v>
      </c>
      <c r="E643" s="121">
        <v>5</v>
      </c>
      <c r="F643" s="124">
        <v>5</v>
      </c>
      <c r="G643" s="124">
        <v>5</v>
      </c>
    </row>
    <row r="644" spans="1:214" ht="30" customHeight="1">
      <c r="A644" s="218" t="s">
        <v>2563</v>
      </c>
      <c r="B644" s="152" t="s">
        <v>4690</v>
      </c>
      <c r="C644" s="146">
        <f t="shared" si="42"/>
        <v>5</v>
      </c>
      <c r="D644" s="124">
        <f t="shared" si="43"/>
        <v>5</v>
      </c>
      <c r="E644" s="121">
        <v>5</v>
      </c>
      <c r="F644" s="124">
        <v>5</v>
      </c>
      <c r="G644" s="124">
        <v>5</v>
      </c>
    </row>
    <row r="645" spans="1:214" ht="30" customHeight="1">
      <c r="A645" s="218" t="s">
        <v>2563</v>
      </c>
      <c r="B645" s="152" t="s">
        <v>4643</v>
      </c>
      <c r="C645" s="146">
        <f t="shared" si="42"/>
        <v>5</v>
      </c>
      <c r="D645" s="124">
        <f t="shared" si="43"/>
        <v>5</v>
      </c>
      <c r="E645" s="121">
        <v>5</v>
      </c>
      <c r="F645" s="124">
        <v>5</v>
      </c>
      <c r="G645" s="124">
        <v>5</v>
      </c>
    </row>
    <row r="646" spans="1:214" ht="30" customHeight="1">
      <c r="A646" s="121" t="s">
        <v>2563</v>
      </c>
      <c r="B646" s="152" t="s">
        <v>8725</v>
      </c>
      <c r="C646" s="146">
        <f t="shared" si="42"/>
        <v>0</v>
      </c>
      <c r="D646" s="124">
        <f t="shared" si="43"/>
        <v>0</v>
      </c>
    </row>
    <row r="647" spans="1:214" ht="30" customHeight="1">
      <c r="A647" s="121" t="s">
        <v>2563</v>
      </c>
      <c r="B647" s="152" t="s">
        <v>8724</v>
      </c>
      <c r="C647" s="146">
        <f t="shared" si="42"/>
        <v>0</v>
      </c>
      <c r="D647" s="124">
        <f t="shared" si="43"/>
        <v>0</v>
      </c>
      <c r="HF647" s="123"/>
    </row>
    <row r="648" spans="1:214" ht="30" customHeight="1">
      <c r="A648" s="121" t="s">
        <v>2563</v>
      </c>
      <c r="B648" s="152" t="s">
        <v>9021</v>
      </c>
    </row>
    <row r="649" spans="1:214" ht="30" customHeight="1">
      <c r="A649" s="121" t="s">
        <v>77</v>
      </c>
      <c r="B649" s="152" t="s">
        <v>2634</v>
      </c>
      <c r="C649" s="146">
        <f t="shared" ref="C649:C680" si="44">(E649*2+F649)/3</f>
        <v>0</v>
      </c>
      <c r="D649" s="124">
        <f t="shared" ref="D649:D680" si="45">(F649+G649)/2</f>
        <v>0</v>
      </c>
      <c r="F649" s="124">
        <v>0</v>
      </c>
      <c r="G649" s="124">
        <v>0</v>
      </c>
    </row>
    <row r="650" spans="1:214" ht="30" customHeight="1">
      <c r="A650" s="121" t="s">
        <v>3439</v>
      </c>
      <c r="B650" s="152" t="s">
        <v>3442</v>
      </c>
      <c r="C650" s="146">
        <f t="shared" si="44"/>
        <v>0.66666666666666663</v>
      </c>
      <c r="D650" s="124">
        <f t="shared" si="45"/>
        <v>0</v>
      </c>
      <c r="E650" s="121">
        <v>1</v>
      </c>
      <c r="F650" s="124">
        <v>0</v>
      </c>
      <c r="G650" s="124">
        <v>0</v>
      </c>
    </row>
    <row r="651" spans="1:214" ht="30" customHeight="1">
      <c r="A651" s="121" t="s">
        <v>3898</v>
      </c>
      <c r="B651" s="152" t="s">
        <v>3867</v>
      </c>
      <c r="C651" s="146">
        <f t="shared" si="44"/>
        <v>7.333333333333333</v>
      </c>
      <c r="D651" s="124">
        <f t="shared" si="45"/>
        <v>5</v>
      </c>
      <c r="E651" s="121">
        <v>7</v>
      </c>
      <c r="F651" s="124">
        <v>8</v>
      </c>
      <c r="G651" s="124">
        <v>2</v>
      </c>
    </row>
    <row r="652" spans="1:214" ht="30" customHeight="1">
      <c r="A652" s="121" t="s">
        <v>3898</v>
      </c>
      <c r="B652" s="152" t="s">
        <v>4788</v>
      </c>
      <c r="C652" s="146">
        <f t="shared" si="44"/>
        <v>5</v>
      </c>
      <c r="D652" s="124">
        <f t="shared" si="45"/>
        <v>5</v>
      </c>
      <c r="E652" s="121">
        <v>5</v>
      </c>
      <c r="F652" s="124">
        <v>5</v>
      </c>
      <c r="G652" s="124">
        <v>5</v>
      </c>
    </row>
    <row r="653" spans="1:214" ht="30" customHeight="1">
      <c r="A653" s="121" t="s">
        <v>3898</v>
      </c>
      <c r="B653" s="152" t="s">
        <v>4585</v>
      </c>
      <c r="C653" s="146">
        <f t="shared" si="44"/>
        <v>5</v>
      </c>
      <c r="D653" s="124">
        <f t="shared" si="45"/>
        <v>5</v>
      </c>
      <c r="E653" s="121">
        <v>5</v>
      </c>
      <c r="F653" s="124">
        <v>5</v>
      </c>
      <c r="G653" s="124">
        <v>5</v>
      </c>
    </row>
    <row r="654" spans="1:214" ht="30" customHeight="1">
      <c r="A654" s="121" t="s">
        <v>3898</v>
      </c>
      <c r="B654" s="152" t="s">
        <v>4586</v>
      </c>
      <c r="C654" s="146">
        <f t="shared" si="44"/>
        <v>5</v>
      </c>
      <c r="D654" s="124">
        <f t="shared" si="45"/>
        <v>5</v>
      </c>
      <c r="E654" s="121">
        <v>5</v>
      </c>
      <c r="F654" s="124">
        <v>5</v>
      </c>
      <c r="G654" s="124">
        <v>5</v>
      </c>
    </row>
    <row r="655" spans="1:214" ht="30" customHeight="1">
      <c r="A655" s="121" t="s">
        <v>3898</v>
      </c>
      <c r="B655" s="152" t="s">
        <v>4787</v>
      </c>
      <c r="C655" s="146">
        <f t="shared" si="44"/>
        <v>5</v>
      </c>
      <c r="D655" s="124">
        <f t="shared" si="45"/>
        <v>5</v>
      </c>
      <c r="E655" s="121">
        <v>5</v>
      </c>
      <c r="F655" s="124">
        <v>5</v>
      </c>
      <c r="G655" s="124">
        <v>5</v>
      </c>
    </row>
    <row r="656" spans="1:214" ht="30" customHeight="1">
      <c r="A656" s="121" t="s">
        <v>3927</v>
      </c>
      <c r="B656" s="152" t="s">
        <v>2700</v>
      </c>
      <c r="C656" s="146">
        <f t="shared" si="44"/>
        <v>9.6666666666666661</v>
      </c>
      <c r="D656" s="124">
        <f t="shared" si="45"/>
        <v>5.5</v>
      </c>
      <c r="E656" s="121">
        <v>10</v>
      </c>
      <c r="F656" s="124">
        <v>9</v>
      </c>
      <c r="G656" s="124">
        <v>2</v>
      </c>
    </row>
    <row r="657" spans="1:7" ht="30" customHeight="1">
      <c r="A657" s="218" t="s">
        <v>3927</v>
      </c>
      <c r="B657" s="152" t="s">
        <v>4413</v>
      </c>
      <c r="C657" s="146">
        <f t="shared" si="44"/>
        <v>8.6666666666666661</v>
      </c>
      <c r="D657" s="124">
        <f t="shared" si="45"/>
        <v>4</v>
      </c>
      <c r="E657" s="121">
        <v>9</v>
      </c>
      <c r="F657" s="124">
        <v>8</v>
      </c>
      <c r="G657" s="124">
        <v>0</v>
      </c>
    </row>
    <row r="658" spans="1:7" ht="30" customHeight="1">
      <c r="A658" s="121" t="s">
        <v>3927</v>
      </c>
      <c r="B658" s="152" t="s">
        <v>3466</v>
      </c>
      <c r="C658" s="146">
        <f t="shared" si="44"/>
        <v>8.3333333333333339</v>
      </c>
      <c r="D658" s="124">
        <f t="shared" si="45"/>
        <v>4.5</v>
      </c>
      <c r="E658" s="121">
        <v>9</v>
      </c>
      <c r="F658" s="124">
        <v>7</v>
      </c>
      <c r="G658" s="124">
        <v>2</v>
      </c>
    </row>
    <row r="659" spans="1:7" ht="30" customHeight="1">
      <c r="A659" s="218" t="s">
        <v>3927</v>
      </c>
      <c r="B659" s="152" t="s">
        <v>4416</v>
      </c>
      <c r="C659" s="146">
        <f t="shared" si="44"/>
        <v>8</v>
      </c>
      <c r="D659" s="124">
        <f t="shared" si="45"/>
        <v>3</v>
      </c>
      <c r="E659" s="121">
        <v>9</v>
      </c>
      <c r="F659" s="124">
        <v>6</v>
      </c>
      <c r="G659" s="124">
        <v>0</v>
      </c>
    </row>
    <row r="660" spans="1:7" ht="30" customHeight="1">
      <c r="A660" s="218" t="s">
        <v>3927</v>
      </c>
      <c r="B660" s="152" t="s">
        <v>4415</v>
      </c>
      <c r="C660" s="146">
        <f t="shared" si="44"/>
        <v>8</v>
      </c>
      <c r="D660" s="124">
        <f t="shared" si="45"/>
        <v>3</v>
      </c>
      <c r="E660" s="121">
        <v>9</v>
      </c>
      <c r="F660" s="124">
        <v>6</v>
      </c>
      <c r="G660" s="124">
        <v>0</v>
      </c>
    </row>
    <row r="661" spans="1:7" ht="30" customHeight="1">
      <c r="A661" s="218" t="s">
        <v>3927</v>
      </c>
      <c r="B661" s="152" t="s">
        <v>4414</v>
      </c>
      <c r="C661" s="146">
        <f t="shared" si="44"/>
        <v>8</v>
      </c>
      <c r="D661" s="124">
        <f t="shared" si="45"/>
        <v>3</v>
      </c>
      <c r="E661" s="121">
        <v>9</v>
      </c>
      <c r="F661" s="124">
        <v>6</v>
      </c>
      <c r="G661" s="124">
        <v>0</v>
      </c>
    </row>
    <row r="662" spans="1:7" ht="30" customHeight="1">
      <c r="A662" s="121" t="s">
        <v>3927</v>
      </c>
      <c r="B662" s="152" t="s">
        <v>3676</v>
      </c>
      <c r="C662" s="146">
        <f t="shared" si="44"/>
        <v>6.333333333333333</v>
      </c>
      <c r="D662" s="124">
        <f t="shared" si="45"/>
        <v>3</v>
      </c>
      <c r="E662" s="121">
        <v>8</v>
      </c>
      <c r="F662" s="124">
        <v>3</v>
      </c>
      <c r="G662" s="124">
        <v>3</v>
      </c>
    </row>
    <row r="663" spans="1:7" ht="30" customHeight="1">
      <c r="A663" s="121" t="s">
        <v>3927</v>
      </c>
      <c r="B663" s="152" t="s">
        <v>4583</v>
      </c>
      <c r="C663" s="146">
        <f t="shared" si="44"/>
        <v>5</v>
      </c>
      <c r="D663" s="124">
        <f t="shared" si="45"/>
        <v>5</v>
      </c>
      <c r="E663" s="121">
        <v>5</v>
      </c>
      <c r="F663" s="124">
        <v>5</v>
      </c>
      <c r="G663" s="124">
        <v>5</v>
      </c>
    </row>
    <row r="664" spans="1:7" ht="30" customHeight="1">
      <c r="A664" s="121" t="s">
        <v>3927</v>
      </c>
      <c r="B664" s="152" t="s">
        <v>4644</v>
      </c>
      <c r="C664" s="146">
        <f t="shared" si="44"/>
        <v>5</v>
      </c>
      <c r="D664" s="124">
        <f t="shared" si="45"/>
        <v>5</v>
      </c>
      <c r="E664" s="121">
        <v>5</v>
      </c>
      <c r="F664" s="124">
        <v>5</v>
      </c>
      <c r="G664" s="124">
        <v>5</v>
      </c>
    </row>
    <row r="665" spans="1:7" ht="30" customHeight="1">
      <c r="A665" s="121" t="s">
        <v>3927</v>
      </c>
      <c r="B665" s="152" t="s">
        <v>4481</v>
      </c>
      <c r="C665" s="146">
        <f t="shared" si="44"/>
        <v>5</v>
      </c>
      <c r="D665" s="124">
        <f t="shared" si="45"/>
        <v>5</v>
      </c>
      <c r="E665" s="121">
        <v>5</v>
      </c>
      <c r="F665" s="124">
        <v>5</v>
      </c>
      <c r="G665" s="124">
        <v>5</v>
      </c>
    </row>
    <row r="666" spans="1:7" ht="30" customHeight="1">
      <c r="A666" s="121" t="s">
        <v>3929</v>
      </c>
      <c r="B666" s="152" t="s">
        <v>4581</v>
      </c>
      <c r="C666" s="146">
        <f t="shared" si="44"/>
        <v>5</v>
      </c>
      <c r="D666" s="124">
        <f t="shared" si="45"/>
        <v>5</v>
      </c>
      <c r="E666" s="121">
        <v>5</v>
      </c>
      <c r="F666" s="124">
        <v>5</v>
      </c>
      <c r="G666" s="124">
        <v>5</v>
      </c>
    </row>
    <row r="667" spans="1:7" ht="30" customHeight="1">
      <c r="A667" s="121" t="s">
        <v>3929</v>
      </c>
      <c r="B667" s="152" t="s">
        <v>4463</v>
      </c>
      <c r="C667" s="146">
        <f t="shared" si="44"/>
        <v>5</v>
      </c>
      <c r="D667" s="124">
        <f t="shared" si="45"/>
        <v>2.5</v>
      </c>
      <c r="E667" s="121">
        <v>5</v>
      </c>
      <c r="F667" s="124">
        <v>5</v>
      </c>
      <c r="G667" s="124">
        <v>0</v>
      </c>
    </row>
    <row r="668" spans="1:7" ht="30" customHeight="1">
      <c r="A668" s="121" t="s">
        <v>3929</v>
      </c>
      <c r="B668" s="152" t="s">
        <v>1098</v>
      </c>
      <c r="C668" s="146">
        <f t="shared" si="44"/>
        <v>3.5</v>
      </c>
      <c r="D668" s="124">
        <f t="shared" si="45"/>
        <v>1.25</v>
      </c>
      <c r="E668" s="121">
        <v>4</v>
      </c>
      <c r="F668" s="124">
        <v>2.5</v>
      </c>
      <c r="G668" s="124">
        <v>0</v>
      </c>
    </row>
    <row r="669" spans="1:7" ht="30" customHeight="1">
      <c r="A669" s="121" t="s">
        <v>3929</v>
      </c>
      <c r="B669" s="152" t="s">
        <v>3748</v>
      </c>
      <c r="C669" s="146">
        <f t="shared" si="44"/>
        <v>3.3333333333333335</v>
      </c>
      <c r="D669" s="124">
        <f t="shared" si="45"/>
        <v>2</v>
      </c>
      <c r="E669" s="121">
        <v>3</v>
      </c>
      <c r="F669" s="124">
        <v>4</v>
      </c>
      <c r="G669" s="124">
        <v>0</v>
      </c>
    </row>
    <row r="670" spans="1:7" ht="30" customHeight="1">
      <c r="A670" s="281" t="s">
        <v>3929</v>
      </c>
      <c r="B670" s="152" t="s">
        <v>1926</v>
      </c>
      <c r="C670" s="283">
        <f t="shared" si="44"/>
        <v>1.6666666666666667</v>
      </c>
      <c r="D670" s="284">
        <f t="shared" si="45"/>
        <v>0.5</v>
      </c>
      <c r="E670" s="281">
        <v>2</v>
      </c>
      <c r="F670" s="284">
        <v>1</v>
      </c>
      <c r="G670" s="284">
        <v>0</v>
      </c>
    </row>
    <row r="671" spans="1:7" ht="30" customHeight="1">
      <c r="A671" s="121" t="s">
        <v>3929</v>
      </c>
      <c r="B671" s="152" t="s">
        <v>8157</v>
      </c>
      <c r="C671" s="146">
        <f t="shared" si="44"/>
        <v>0</v>
      </c>
      <c r="D671" s="124">
        <f t="shared" si="45"/>
        <v>0</v>
      </c>
      <c r="E671" s="121">
        <v>0</v>
      </c>
      <c r="F671" s="124">
        <v>0</v>
      </c>
      <c r="G671" s="124">
        <v>0</v>
      </c>
    </row>
    <row r="672" spans="1:7" ht="30" customHeight="1">
      <c r="A672" s="121" t="s">
        <v>3929</v>
      </c>
      <c r="B672" s="152" t="s">
        <v>7960</v>
      </c>
      <c r="C672" s="146">
        <f t="shared" si="44"/>
        <v>0</v>
      </c>
      <c r="D672" s="124">
        <f t="shared" si="45"/>
        <v>0</v>
      </c>
      <c r="E672" s="121">
        <v>0</v>
      </c>
      <c r="F672" s="124">
        <v>0</v>
      </c>
      <c r="G672" s="124">
        <v>0</v>
      </c>
    </row>
    <row r="673" spans="1:7" ht="30" customHeight="1">
      <c r="A673" s="121" t="s">
        <v>3929</v>
      </c>
      <c r="B673" s="152" t="s">
        <v>7937</v>
      </c>
      <c r="C673" s="146">
        <f t="shared" si="44"/>
        <v>0</v>
      </c>
      <c r="D673" s="124">
        <f t="shared" si="45"/>
        <v>0</v>
      </c>
      <c r="E673" s="121">
        <v>0</v>
      </c>
      <c r="F673" s="124">
        <v>0</v>
      </c>
      <c r="G673" s="124">
        <v>0</v>
      </c>
    </row>
    <row r="674" spans="1:7" ht="30" customHeight="1">
      <c r="A674" s="121" t="s">
        <v>824</v>
      </c>
      <c r="B674" s="152" t="s">
        <v>9224</v>
      </c>
      <c r="C674" s="146">
        <f t="shared" si="44"/>
        <v>5</v>
      </c>
      <c r="D674" s="124">
        <f t="shared" si="45"/>
        <v>5</v>
      </c>
      <c r="E674" s="121">
        <v>5</v>
      </c>
      <c r="F674" s="124">
        <v>5</v>
      </c>
      <c r="G674" s="124">
        <v>5</v>
      </c>
    </row>
    <row r="675" spans="1:7" ht="30" customHeight="1">
      <c r="A675" s="121" t="s">
        <v>1269</v>
      </c>
      <c r="B675" s="152" t="s">
        <v>2315</v>
      </c>
      <c r="C675" s="146">
        <f t="shared" si="44"/>
        <v>9.3333333333333339</v>
      </c>
      <c r="D675" s="124">
        <f t="shared" si="45"/>
        <v>5.5</v>
      </c>
      <c r="E675" s="121">
        <v>9</v>
      </c>
      <c r="F675" s="124">
        <v>10</v>
      </c>
      <c r="G675" s="124">
        <v>1</v>
      </c>
    </row>
    <row r="676" spans="1:7" ht="30" customHeight="1">
      <c r="A676" s="121" t="s">
        <v>1269</v>
      </c>
      <c r="B676" s="152" t="s">
        <v>1714</v>
      </c>
      <c r="C676" s="146">
        <f t="shared" si="44"/>
        <v>9.3333333333333339</v>
      </c>
      <c r="D676" s="124">
        <f t="shared" si="45"/>
        <v>9.5</v>
      </c>
      <c r="E676" s="121">
        <v>9</v>
      </c>
      <c r="F676" s="124">
        <v>10</v>
      </c>
      <c r="G676" s="124">
        <v>9</v>
      </c>
    </row>
    <row r="677" spans="1:7" ht="30" customHeight="1">
      <c r="A677" s="121" t="s">
        <v>1269</v>
      </c>
      <c r="B677" s="152" t="s">
        <v>2656</v>
      </c>
      <c r="C677" s="146">
        <f t="shared" si="44"/>
        <v>8.3333333333333339</v>
      </c>
      <c r="D677" s="124">
        <f t="shared" si="45"/>
        <v>8.25</v>
      </c>
      <c r="E677" s="121">
        <v>8</v>
      </c>
      <c r="F677" s="124">
        <v>9</v>
      </c>
      <c r="G677" s="124">
        <v>7.5</v>
      </c>
    </row>
    <row r="678" spans="1:7" ht="30" customHeight="1">
      <c r="A678" s="121" t="s">
        <v>1269</v>
      </c>
      <c r="B678" s="152" t="s">
        <v>2752</v>
      </c>
      <c r="C678" s="146">
        <f t="shared" si="44"/>
        <v>7</v>
      </c>
      <c r="D678" s="124">
        <f t="shared" si="45"/>
        <v>7</v>
      </c>
      <c r="E678" s="121">
        <v>6</v>
      </c>
      <c r="F678" s="124">
        <v>9</v>
      </c>
      <c r="G678" s="124">
        <v>5</v>
      </c>
    </row>
    <row r="679" spans="1:7" ht="30" customHeight="1">
      <c r="A679" s="121" t="s">
        <v>1269</v>
      </c>
      <c r="B679" s="168" t="s">
        <v>38</v>
      </c>
      <c r="C679" s="146">
        <f t="shared" si="44"/>
        <v>6</v>
      </c>
      <c r="D679" s="124">
        <f t="shared" si="45"/>
        <v>8</v>
      </c>
      <c r="E679" s="121">
        <v>5</v>
      </c>
      <c r="F679" s="124">
        <v>8</v>
      </c>
      <c r="G679" s="124">
        <v>8</v>
      </c>
    </row>
    <row r="680" spans="1:7" ht="30" customHeight="1">
      <c r="A680" s="121" t="s">
        <v>1269</v>
      </c>
      <c r="B680" s="152" t="s">
        <v>1871</v>
      </c>
      <c r="C680" s="146">
        <f t="shared" si="44"/>
        <v>6</v>
      </c>
      <c r="D680" s="124">
        <f t="shared" si="45"/>
        <v>8</v>
      </c>
      <c r="E680" s="121">
        <v>4</v>
      </c>
      <c r="F680" s="124">
        <v>10</v>
      </c>
      <c r="G680" s="124">
        <v>6</v>
      </c>
    </row>
    <row r="681" spans="1:7" ht="30" customHeight="1">
      <c r="A681" s="121" t="s">
        <v>1269</v>
      </c>
      <c r="B681" s="152" t="s">
        <v>2296</v>
      </c>
      <c r="C681" s="146">
        <f t="shared" ref="C681:C702" si="46">(E681*2+F681)/3</f>
        <v>6</v>
      </c>
      <c r="D681" s="124">
        <f t="shared" ref="D681:D702" si="47">(F681+G681)/2</f>
        <v>5</v>
      </c>
      <c r="E681" s="121">
        <v>5</v>
      </c>
      <c r="F681" s="124">
        <v>8</v>
      </c>
      <c r="G681" s="124">
        <v>2</v>
      </c>
    </row>
    <row r="682" spans="1:7" ht="30" customHeight="1">
      <c r="A682" s="121" t="s">
        <v>1269</v>
      </c>
      <c r="B682" s="152" t="s">
        <v>16</v>
      </c>
      <c r="C682" s="146">
        <f t="shared" si="46"/>
        <v>5.666666666666667</v>
      </c>
      <c r="D682" s="124">
        <f t="shared" si="47"/>
        <v>5.5</v>
      </c>
      <c r="E682" s="121">
        <v>5</v>
      </c>
      <c r="F682" s="124">
        <v>7</v>
      </c>
      <c r="G682" s="124">
        <v>4</v>
      </c>
    </row>
    <row r="683" spans="1:7" ht="30" customHeight="1">
      <c r="A683" s="121" t="s">
        <v>1269</v>
      </c>
      <c r="B683" s="152" t="s">
        <v>1354</v>
      </c>
      <c r="C683" s="146">
        <f t="shared" si="46"/>
        <v>5.333333333333333</v>
      </c>
      <c r="D683" s="124">
        <f t="shared" si="47"/>
        <v>4</v>
      </c>
      <c r="E683" s="121">
        <v>5</v>
      </c>
      <c r="F683" s="124">
        <v>6</v>
      </c>
      <c r="G683" s="124">
        <v>2</v>
      </c>
    </row>
    <row r="684" spans="1:7" ht="30" customHeight="1">
      <c r="A684" s="121" t="s">
        <v>1269</v>
      </c>
      <c r="B684" s="152" t="s">
        <v>4536</v>
      </c>
      <c r="C684" s="146">
        <f t="shared" si="46"/>
        <v>5</v>
      </c>
      <c r="D684" s="124">
        <f t="shared" si="47"/>
        <v>5</v>
      </c>
      <c r="E684" s="121">
        <v>5</v>
      </c>
      <c r="F684" s="124">
        <v>5</v>
      </c>
      <c r="G684" s="124">
        <v>5</v>
      </c>
    </row>
    <row r="685" spans="1:7" ht="30" customHeight="1">
      <c r="A685" s="121" t="s">
        <v>1269</v>
      </c>
      <c r="B685" s="152" t="s">
        <v>4673</v>
      </c>
      <c r="C685" s="146">
        <f t="shared" si="46"/>
        <v>5</v>
      </c>
      <c r="D685" s="124">
        <f t="shared" si="47"/>
        <v>5</v>
      </c>
      <c r="E685" s="121">
        <v>5</v>
      </c>
      <c r="F685" s="124">
        <v>5</v>
      </c>
      <c r="G685" s="124">
        <v>5</v>
      </c>
    </row>
    <row r="686" spans="1:7" ht="30" customHeight="1">
      <c r="A686" s="121" t="s">
        <v>1269</v>
      </c>
      <c r="B686" s="152" t="s">
        <v>4647</v>
      </c>
      <c r="C686" s="146">
        <f t="shared" si="46"/>
        <v>5</v>
      </c>
      <c r="D686" s="124">
        <f t="shared" si="47"/>
        <v>5</v>
      </c>
      <c r="E686" s="121">
        <v>5</v>
      </c>
      <c r="F686" s="124">
        <v>5</v>
      </c>
      <c r="G686" s="124">
        <v>5</v>
      </c>
    </row>
    <row r="687" spans="1:7" ht="30" customHeight="1">
      <c r="A687" s="121" t="s">
        <v>1269</v>
      </c>
      <c r="B687" s="152" t="s">
        <v>848</v>
      </c>
      <c r="C687" s="146">
        <f t="shared" si="46"/>
        <v>4.333333333333333</v>
      </c>
      <c r="D687" s="124">
        <f t="shared" si="47"/>
        <v>3.5</v>
      </c>
      <c r="E687" s="121">
        <v>4</v>
      </c>
      <c r="F687" s="124">
        <v>5</v>
      </c>
      <c r="G687" s="124">
        <v>2</v>
      </c>
    </row>
    <row r="688" spans="1:7" ht="30" customHeight="1">
      <c r="A688" s="121" t="s">
        <v>1269</v>
      </c>
      <c r="B688" s="152" t="s">
        <v>2375</v>
      </c>
      <c r="C688" s="146">
        <f t="shared" si="46"/>
        <v>4.333333333333333</v>
      </c>
      <c r="D688" s="124">
        <f t="shared" si="47"/>
        <v>3.5</v>
      </c>
      <c r="E688" s="121">
        <v>5</v>
      </c>
      <c r="F688" s="124">
        <v>3</v>
      </c>
      <c r="G688" s="124">
        <v>4</v>
      </c>
    </row>
    <row r="689" spans="1:7" ht="30" customHeight="1">
      <c r="A689" s="121" t="s">
        <v>3440</v>
      </c>
      <c r="B689" s="168" t="s">
        <v>2625</v>
      </c>
      <c r="C689" s="146">
        <f t="shared" si="46"/>
        <v>5.333333333333333</v>
      </c>
      <c r="D689" s="124">
        <f t="shared" si="47"/>
        <v>3</v>
      </c>
      <c r="E689" s="121">
        <v>6</v>
      </c>
      <c r="F689" s="124">
        <v>4</v>
      </c>
      <c r="G689" s="124">
        <v>2</v>
      </c>
    </row>
    <row r="690" spans="1:7" ht="30" customHeight="1">
      <c r="A690" s="121" t="s">
        <v>7983</v>
      </c>
      <c r="B690" s="152" t="s">
        <v>8182</v>
      </c>
      <c r="C690" s="146">
        <f t="shared" si="46"/>
        <v>0</v>
      </c>
      <c r="D690" s="124">
        <f t="shared" si="47"/>
        <v>0</v>
      </c>
      <c r="E690" s="121">
        <v>0</v>
      </c>
      <c r="F690" s="124">
        <v>0</v>
      </c>
      <c r="G690" s="124">
        <v>0</v>
      </c>
    </row>
    <row r="691" spans="1:7" ht="30" customHeight="1">
      <c r="A691" s="121" t="s">
        <v>7983</v>
      </c>
      <c r="B691" s="152" t="s">
        <v>8134</v>
      </c>
      <c r="C691" s="146">
        <f t="shared" si="46"/>
        <v>0</v>
      </c>
      <c r="D691" s="124">
        <f t="shared" si="47"/>
        <v>0</v>
      </c>
      <c r="E691" s="121">
        <v>0</v>
      </c>
      <c r="F691" s="124">
        <v>0</v>
      </c>
      <c r="G691" s="124">
        <v>0</v>
      </c>
    </row>
    <row r="692" spans="1:7" ht="30" customHeight="1">
      <c r="A692" s="121" t="s">
        <v>7983</v>
      </c>
      <c r="B692" s="152" t="s">
        <v>7985</v>
      </c>
      <c r="C692" s="146">
        <f t="shared" si="46"/>
        <v>0</v>
      </c>
      <c r="D692" s="124">
        <f t="shared" si="47"/>
        <v>0</v>
      </c>
      <c r="E692" s="121">
        <v>0</v>
      </c>
      <c r="F692" s="124">
        <v>0</v>
      </c>
      <c r="G692" s="124">
        <v>0</v>
      </c>
    </row>
    <row r="693" spans="1:7" ht="30" customHeight="1">
      <c r="A693" s="121" t="s">
        <v>7983</v>
      </c>
      <c r="B693" s="152" t="s">
        <v>7943</v>
      </c>
      <c r="C693" s="146">
        <f t="shared" si="46"/>
        <v>0</v>
      </c>
      <c r="D693" s="124">
        <f t="shared" si="47"/>
        <v>0</v>
      </c>
      <c r="E693" s="121">
        <v>0</v>
      </c>
      <c r="F693" s="124">
        <v>0</v>
      </c>
      <c r="G693" s="124">
        <v>0</v>
      </c>
    </row>
    <row r="694" spans="1:7" ht="30" customHeight="1">
      <c r="A694" s="121" t="s">
        <v>7983</v>
      </c>
      <c r="B694" s="152" t="s">
        <v>7933</v>
      </c>
      <c r="C694" s="146">
        <f t="shared" si="46"/>
        <v>0</v>
      </c>
      <c r="D694" s="124">
        <f t="shared" si="47"/>
        <v>0</v>
      </c>
      <c r="E694" s="121">
        <v>0</v>
      </c>
      <c r="F694" s="124">
        <v>0</v>
      </c>
      <c r="G694" s="124">
        <v>0</v>
      </c>
    </row>
    <row r="695" spans="1:7" ht="30" customHeight="1">
      <c r="A695" s="121" t="s">
        <v>7983</v>
      </c>
      <c r="B695" s="152" t="s">
        <v>7954</v>
      </c>
      <c r="C695" s="146">
        <f t="shared" si="46"/>
        <v>0</v>
      </c>
      <c r="D695" s="124">
        <f t="shared" si="47"/>
        <v>0</v>
      </c>
      <c r="E695" s="121">
        <v>0</v>
      </c>
      <c r="F695" s="124">
        <v>0</v>
      </c>
      <c r="G695" s="124">
        <v>0</v>
      </c>
    </row>
    <row r="696" spans="1:7" ht="30" customHeight="1">
      <c r="A696" s="121" t="s">
        <v>7983</v>
      </c>
      <c r="B696" s="152" t="s">
        <v>8125</v>
      </c>
      <c r="C696" s="146">
        <f t="shared" si="46"/>
        <v>0</v>
      </c>
      <c r="D696" s="124">
        <f t="shared" si="47"/>
        <v>0</v>
      </c>
      <c r="E696" s="121">
        <v>0</v>
      </c>
      <c r="F696" s="124">
        <v>0</v>
      </c>
      <c r="G696" s="124">
        <v>0</v>
      </c>
    </row>
    <row r="697" spans="1:7" ht="30" customHeight="1">
      <c r="A697" s="121" t="s">
        <v>2002</v>
      </c>
      <c r="B697" s="152" t="s">
        <v>873</v>
      </c>
      <c r="C697" s="146">
        <f t="shared" si="46"/>
        <v>10</v>
      </c>
      <c r="D697" s="124">
        <f t="shared" si="47"/>
        <v>6</v>
      </c>
      <c r="E697" s="121">
        <v>10</v>
      </c>
      <c r="F697" s="124">
        <v>10</v>
      </c>
      <c r="G697" s="124">
        <v>2</v>
      </c>
    </row>
    <row r="698" spans="1:7" ht="30" customHeight="1">
      <c r="A698" s="121" t="s">
        <v>2002</v>
      </c>
      <c r="B698" s="152" t="s">
        <v>2465</v>
      </c>
      <c r="C698" s="146">
        <f t="shared" si="46"/>
        <v>8.6666666666666661</v>
      </c>
      <c r="D698" s="124">
        <f t="shared" si="47"/>
        <v>8.5</v>
      </c>
      <c r="E698" s="121">
        <v>8</v>
      </c>
      <c r="F698" s="124">
        <v>10</v>
      </c>
      <c r="G698" s="124">
        <v>7</v>
      </c>
    </row>
    <row r="699" spans="1:7" ht="30" customHeight="1">
      <c r="A699" s="121" t="s">
        <v>2002</v>
      </c>
      <c r="B699" s="152" t="s">
        <v>2467</v>
      </c>
      <c r="C699" s="146">
        <f t="shared" si="46"/>
        <v>7.666666666666667</v>
      </c>
      <c r="D699" s="124">
        <f t="shared" si="47"/>
        <v>7</v>
      </c>
      <c r="E699" s="121">
        <v>7</v>
      </c>
      <c r="F699" s="124">
        <v>9</v>
      </c>
      <c r="G699" s="124">
        <v>5</v>
      </c>
    </row>
    <row r="700" spans="1:7" ht="30" customHeight="1">
      <c r="A700" s="121" t="s">
        <v>2002</v>
      </c>
      <c r="B700" s="152" t="s">
        <v>1811</v>
      </c>
      <c r="C700" s="146">
        <f t="shared" si="46"/>
        <v>6.333333333333333</v>
      </c>
      <c r="D700" s="124">
        <f t="shared" si="47"/>
        <v>3.5</v>
      </c>
      <c r="E700" s="121">
        <v>6</v>
      </c>
      <c r="F700" s="124">
        <v>7</v>
      </c>
      <c r="G700" s="124">
        <v>0</v>
      </c>
    </row>
    <row r="701" spans="1:7" ht="30" customHeight="1">
      <c r="A701" s="121" t="s">
        <v>2002</v>
      </c>
      <c r="B701" s="152" t="s">
        <v>4370</v>
      </c>
      <c r="C701" s="146">
        <f t="shared" si="46"/>
        <v>4.666666666666667</v>
      </c>
      <c r="D701" s="124">
        <f t="shared" si="47"/>
        <v>2</v>
      </c>
      <c r="E701" s="121">
        <v>5</v>
      </c>
      <c r="F701" s="124">
        <v>4</v>
      </c>
      <c r="G701" s="124">
        <v>0</v>
      </c>
    </row>
    <row r="702" spans="1:7" ht="30" customHeight="1">
      <c r="A702" s="121" t="s">
        <v>2002</v>
      </c>
      <c r="B702" s="152" t="s">
        <v>1971</v>
      </c>
      <c r="C702" s="146">
        <f t="shared" si="46"/>
        <v>4.666666666666667</v>
      </c>
      <c r="D702" s="124">
        <f t="shared" si="47"/>
        <v>3</v>
      </c>
      <c r="E702" s="121">
        <v>5</v>
      </c>
      <c r="F702" s="124">
        <v>4</v>
      </c>
      <c r="G702" s="124">
        <v>2</v>
      </c>
    </row>
    <row r="703" spans="1:7" ht="30" customHeight="1">
      <c r="A703" s="121" t="s">
        <v>1296</v>
      </c>
      <c r="B703" s="119" t="s">
        <v>1146</v>
      </c>
      <c r="D703" s="124" t="e">
        <f>(#REF!*#REF!)+(#REF!*#REF!)+(#REF!*#REF!)+(#REF!*#REF!)+(#REF!*F703)</f>
        <v>#REF!</v>
      </c>
    </row>
    <row r="704" spans="1:7" ht="30" customHeight="1">
      <c r="A704" s="121" t="s">
        <v>1296</v>
      </c>
      <c r="B704" s="119" t="s">
        <v>1147</v>
      </c>
      <c r="D704" s="124" t="e">
        <f>(#REF!*#REF!)+(#REF!*#REF!)+(#REF!*#REF!)+(#REF!*#REF!)+(#REF!*F704)</f>
        <v>#REF!</v>
      </c>
    </row>
    <row r="705" spans="1:4" ht="30" customHeight="1">
      <c r="A705" s="121" t="s">
        <v>1296</v>
      </c>
      <c r="B705" s="119" t="s">
        <v>1182</v>
      </c>
      <c r="D705" s="124" t="e">
        <f>(#REF!*#REF!)+(#REF!*#REF!)+(#REF!*#REF!)+(#REF!*#REF!)+(#REF!*F705)</f>
        <v>#REF!</v>
      </c>
    </row>
    <row r="706" spans="1:4" ht="30" customHeight="1">
      <c r="A706" s="121" t="s">
        <v>1296</v>
      </c>
      <c r="B706" s="119" t="s">
        <v>1165</v>
      </c>
      <c r="D706" s="124" t="e">
        <f>(#REF!*#REF!)+(#REF!*#REF!)+(#REF!*#REF!)+(#REF!*#REF!)+(#REF!*F706)</f>
        <v>#REF!</v>
      </c>
    </row>
    <row r="707" spans="1:4" ht="30" customHeight="1">
      <c r="A707" s="121" t="s">
        <v>1296</v>
      </c>
      <c r="B707" s="119" t="s">
        <v>1352</v>
      </c>
      <c r="D707" s="124" t="e">
        <f>(#REF!*#REF!)+(#REF!*#REF!)+(#REF!*#REF!)+(#REF!*#REF!)+(#REF!*F707)</f>
        <v>#REF!</v>
      </c>
    </row>
    <row r="708" spans="1:4" ht="30" customHeight="1">
      <c r="A708" s="121" t="s">
        <v>1296</v>
      </c>
      <c r="B708" s="119" t="s">
        <v>846</v>
      </c>
      <c r="D708" s="124" t="e">
        <f>(#REF!*#REF!)+(#REF!*#REF!)+(#REF!*#REF!)+(#REF!*#REF!)+(#REF!*F708)</f>
        <v>#REF!</v>
      </c>
    </row>
    <row r="709" spans="1:4" ht="30" customHeight="1">
      <c r="A709" s="121" t="s">
        <v>1296</v>
      </c>
      <c r="B709" s="119" t="s">
        <v>1169</v>
      </c>
      <c r="D709" s="124" t="e">
        <f>(#REF!*#REF!)+(#REF!*#REF!)+(#REF!*#REF!)+(#REF!*#REF!)+(#REF!*F709)</f>
        <v>#REF!</v>
      </c>
    </row>
    <row r="710" spans="1:4" ht="30" customHeight="1">
      <c r="A710" s="121" t="s">
        <v>1296</v>
      </c>
      <c r="B710" s="119" t="s">
        <v>1389</v>
      </c>
      <c r="D710" s="124" t="e">
        <f>(#REF!*#REF!)+(#REF!*#REF!)+(#REF!*#REF!)+(#REF!*#REF!)+(#REF!*F710)</f>
        <v>#REF!</v>
      </c>
    </row>
    <row r="711" spans="1:4" ht="30" customHeight="1">
      <c r="A711" s="121" t="s">
        <v>1296</v>
      </c>
      <c r="B711" s="119" t="s">
        <v>840</v>
      </c>
      <c r="D711" s="124" t="e">
        <f>(#REF!*#REF!)+(#REF!*#REF!)+(#REF!*#REF!)+(#REF!*#REF!)+(#REF!*F711)</f>
        <v>#REF!</v>
      </c>
    </row>
    <row r="712" spans="1:4" ht="30" customHeight="1">
      <c r="A712" s="121" t="s">
        <v>1296</v>
      </c>
      <c r="D712" s="124" t="e">
        <f>(#REF!*#REF!)+(#REF!*#REF!)+(#REF!*#REF!)+(#REF!*#REF!)+(#REF!*F712)</f>
        <v>#REF!</v>
      </c>
    </row>
    <row r="713" spans="1:4" ht="30" customHeight="1">
      <c r="A713" s="121" t="s">
        <v>1296</v>
      </c>
      <c r="D713" s="124" t="e">
        <f>(#REF!*#REF!)+(#REF!*#REF!)+(#REF!*#REF!)+(#REF!*#REF!)+(#REF!*F713)</f>
        <v>#REF!</v>
      </c>
    </row>
    <row r="714" spans="1:4" ht="30" customHeight="1">
      <c r="A714" s="121" t="s">
        <v>1296</v>
      </c>
      <c r="D714" s="124" t="e">
        <f>(#REF!*#REF!)+(#REF!*#REF!)+(#REF!*#REF!)+(#REF!*#REF!)+(#REF!*F714)</f>
        <v>#REF!</v>
      </c>
    </row>
    <row r="715" spans="1:4" ht="30" customHeight="1">
      <c r="A715" s="121" t="s">
        <v>1296</v>
      </c>
      <c r="D715" s="124" t="e">
        <f>(#REF!*#REF!)+(#REF!*#REF!)+(#REF!*#REF!)+(#REF!*#REF!)+(#REF!*F715)</f>
        <v>#REF!</v>
      </c>
    </row>
    <row r="716" spans="1:4" ht="30" customHeight="1">
      <c r="A716" s="121" t="s">
        <v>1296</v>
      </c>
      <c r="D716" s="124" t="e">
        <f>(#REF!*#REF!)+(#REF!*#REF!)+(#REF!*#REF!)+(#REF!*#REF!)+(#REF!*F716)</f>
        <v>#REF!</v>
      </c>
    </row>
    <row r="717" spans="1:4" ht="30" customHeight="1">
      <c r="A717" s="121" t="s">
        <v>1296</v>
      </c>
      <c r="D717" s="124" t="e">
        <f>(#REF!*#REF!)+(#REF!*#REF!)+(#REF!*#REF!)+(#REF!*#REF!)+(#REF!*F717)</f>
        <v>#REF!</v>
      </c>
    </row>
    <row r="718" spans="1:4" ht="30" customHeight="1">
      <c r="A718" s="121" t="s">
        <v>1296</v>
      </c>
      <c r="D718" s="124" t="e">
        <f>(#REF!*#REF!)+(#REF!*#REF!)+(#REF!*#REF!)+(#REF!*#REF!)+(#REF!*F718)</f>
        <v>#REF!</v>
      </c>
    </row>
    <row r="719" spans="1:4" ht="30" customHeight="1">
      <c r="A719" s="121" t="s">
        <v>1296</v>
      </c>
      <c r="D719" s="124" t="e">
        <f>(#REF!*#REF!)+(#REF!*#REF!)+(#REF!*#REF!)+(#REF!*#REF!)+(#REF!*F719)</f>
        <v>#REF!</v>
      </c>
    </row>
    <row r="720" spans="1:4" ht="30" customHeight="1">
      <c r="A720" s="121" t="s">
        <v>1296</v>
      </c>
      <c r="D720" s="124" t="e">
        <f>(#REF!*#REF!)+(#REF!*#REF!)+(#REF!*#REF!)+(#REF!*#REF!)+(#REF!*F720)</f>
        <v>#REF!</v>
      </c>
    </row>
    <row r="721" spans="1:4" ht="30" customHeight="1">
      <c r="A721" s="121" t="s">
        <v>1296</v>
      </c>
      <c r="D721" s="124" t="e">
        <f>(#REF!*#REF!)+(#REF!*#REF!)+(#REF!*#REF!)+(#REF!*#REF!)+(#REF!*F721)</f>
        <v>#REF!</v>
      </c>
    </row>
    <row r="722" spans="1:4" ht="30" customHeight="1">
      <c r="A722" s="121" t="s">
        <v>1296</v>
      </c>
      <c r="D722" s="124" t="e">
        <f>(#REF!*#REF!)+(#REF!*#REF!)+(#REF!*#REF!)+(#REF!*#REF!)+(#REF!*F722)</f>
        <v>#REF!</v>
      </c>
    </row>
    <row r="723" spans="1:4" ht="30" customHeight="1">
      <c r="A723" s="121" t="s">
        <v>1296</v>
      </c>
      <c r="D723" s="124" t="e">
        <f>(#REF!*#REF!)+(#REF!*#REF!)+(#REF!*#REF!)+(#REF!*#REF!)+(#REF!*F723)</f>
        <v>#REF!</v>
      </c>
    </row>
    <row r="724" spans="1:4" ht="30" customHeight="1">
      <c r="A724" s="121" t="s">
        <v>1296</v>
      </c>
      <c r="D724" s="124" t="e">
        <f>(#REF!*#REF!)+(#REF!*#REF!)+(#REF!*#REF!)+(#REF!*#REF!)+(#REF!*F724)</f>
        <v>#REF!</v>
      </c>
    </row>
    <row r="725" spans="1:4" ht="30" customHeight="1">
      <c r="A725" s="121" t="s">
        <v>1296</v>
      </c>
      <c r="D725" s="124" t="e">
        <f>(#REF!*#REF!)+(#REF!*#REF!)+(#REF!*#REF!)+(#REF!*#REF!)+(#REF!*F725)</f>
        <v>#REF!</v>
      </c>
    </row>
    <row r="726" spans="1:4" ht="30" customHeight="1">
      <c r="A726" s="121" t="s">
        <v>1296</v>
      </c>
      <c r="D726" s="124" t="e">
        <f>(#REF!*#REF!)+(#REF!*#REF!)+(#REF!*#REF!)+(#REF!*#REF!)+(#REF!*F726)</f>
        <v>#REF!</v>
      </c>
    </row>
    <row r="727" spans="1:4" ht="30" customHeight="1">
      <c r="A727" s="121" t="s">
        <v>1296</v>
      </c>
      <c r="D727" s="124" t="e">
        <f>(#REF!*#REF!)+(#REF!*#REF!)+(#REF!*#REF!)+(#REF!*#REF!)+(#REF!*F727)</f>
        <v>#REF!</v>
      </c>
    </row>
    <row r="728" spans="1:4" ht="30" customHeight="1">
      <c r="A728" s="121" t="s">
        <v>1296</v>
      </c>
      <c r="D728" s="124" t="e">
        <f>(#REF!*#REF!)+(#REF!*#REF!)+(#REF!*#REF!)+(#REF!*#REF!)+(#REF!*F728)</f>
        <v>#REF!</v>
      </c>
    </row>
    <row r="729" spans="1:4" ht="30" customHeight="1">
      <c r="A729" s="121" t="s">
        <v>1296</v>
      </c>
      <c r="D729" s="124" t="e">
        <f>(#REF!*#REF!)+(#REF!*#REF!)+(#REF!*#REF!)+(#REF!*#REF!)+(#REF!*F729)</f>
        <v>#REF!</v>
      </c>
    </row>
    <row r="730" spans="1:4" ht="30" customHeight="1">
      <c r="A730" s="121" t="s">
        <v>1296</v>
      </c>
      <c r="D730" s="124" t="e">
        <f>(#REF!*#REF!)+(#REF!*#REF!)+(#REF!*#REF!)+(#REF!*#REF!)+(#REF!*F730)</f>
        <v>#REF!</v>
      </c>
    </row>
    <row r="731" spans="1:4" ht="30" customHeight="1">
      <c r="A731" s="121" t="s">
        <v>1296</v>
      </c>
      <c r="D731" s="124" t="e">
        <f>(#REF!*#REF!)+(#REF!*#REF!)+(#REF!*#REF!)+(#REF!*#REF!)+(#REF!*F731)</f>
        <v>#REF!</v>
      </c>
    </row>
    <row r="732" spans="1:4" ht="30" customHeight="1">
      <c r="A732" s="121" t="s">
        <v>1296</v>
      </c>
      <c r="D732" s="124" t="e">
        <f>(#REF!*#REF!)+(#REF!*#REF!)+(#REF!*#REF!)+(#REF!*#REF!)+(#REF!*F732)</f>
        <v>#REF!</v>
      </c>
    </row>
    <row r="733" spans="1:4" ht="30" customHeight="1">
      <c r="A733" s="121" t="s">
        <v>1296</v>
      </c>
      <c r="D733" s="124" t="e">
        <f>(#REF!*#REF!)+(#REF!*#REF!)+(#REF!*#REF!)+(#REF!*#REF!)+(#REF!*F733)</f>
        <v>#REF!</v>
      </c>
    </row>
    <row r="734" spans="1:4" ht="30" customHeight="1">
      <c r="A734" s="121" t="s">
        <v>1296</v>
      </c>
      <c r="D734" s="124" t="e">
        <f>(#REF!*#REF!)+(#REF!*#REF!)+(#REF!*#REF!)+(#REF!*#REF!)+(#REF!*F734)</f>
        <v>#REF!</v>
      </c>
    </row>
    <row r="735" spans="1:4" ht="30" customHeight="1">
      <c r="A735" s="121" t="s">
        <v>1296</v>
      </c>
      <c r="D735" s="124" t="e">
        <f>(#REF!*#REF!)+(#REF!*#REF!)+(#REF!*#REF!)+(#REF!*#REF!)+(#REF!*F735)</f>
        <v>#REF!</v>
      </c>
    </row>
    <row r="736" spans="1:4" ht="30" customHeight="1">
      <c r="A736" s="121" t="s">
        <v>1296</v>
      </c>
      <c r="D736" s="124" t="e">
        <f>(#REF!*#REF!)+(#REF!*#REF!)+(#REF!*#REF!)+(#REF!*#REF!)+(#REF!*F736)</f>
        <v>#REF!</v>
      </c>
    </row>
    <row r="737" spans="1:4" ht="30" customHeight="1">
      <c r="A737" s="121" t="s">
        <v>1296</v>
      </c>
      <c r="D737" s="124" t="e">
        <f>(#REF!*#REF!)+(#REF!*#REF!)+(#REF!*#REF!)+(#REF!*#REF!)+(#REF!*F737)</f>
        <v>#REF!</v>
      </c>
    </row>
    <row r="738" spans="1:4" ht="30" customHeight="1">
      <c r="A738" s="121" t="s">
        <v>1297</v>
      </c>
      <c r="B738" s="119" t="s">
        <v>1398</v>
      </c>
      <c r="D738" s="124" t="e">
        <f>(#REF!*#REF!)+(#REF!*#REF!)+(#REF!*#REF!)+(#REF!*#REF!)+(#REF!*F738)</f>
        <v>#REF!</v>
      </c>
    </row>
    <row r="739" spans="1:4" ht="30" customHeight="1">
      <c r="A739" s="121" t="s">
        <v>1297</v>
      </c>
      <c r="B739" s="125" t="s">
        <v>26</v>
      </c>
      <c r="D739" s="124" t="e">
        <f>(#REF!*#REF!)+(#REF!*#REF!)+(#REF!*#REF!)+(#REF!*#REF!)+(#REF!*F739)</f>
        <v>#REF!</v>
      </c>
    </row>
    <row r="740" spans="1:4" ht="30" customHeight="1">
      <c r="A740" s="121" t="s">
        <v>1297</v>
      </c>
      <c r="B740" s="119" t="s">
        <v>1329</v>
      </c>
      <c r="D740" s="124" t="e">
        <f>(#REF!*#REF!)+(#REF!*#REF!)+(#REF!*#REF!)+(#REF!*#REF!)+(#REF!*F740)</f>
        <v>#REF!</v>
      </c>
    </row>
    <row r="741" spans="1:4" ht="30" customHeight="1">
      <c r="A741" s="121" t="s">
        <v>1297</v>
      </c>
      <c r="B741" s="119" t="s">
        <v>1173</v>
      </c>
      <c r="D741" s="124" t="e">
        <f>(#REF!*#REF!)+(#REF!*#REF!)+(#REF!*#REF!)+(#REF!*#REF!)+(#REF!*F741)</f>
        <v>#REF!</v>
      </c>
    </row>
    <row r="742" spans="1:4" ht="30" customHeight="1">
      <c r="A742" s="121" t="s">
        <v>1297</v>
      </c>
      <c r="B742" s="119" t="s">
        <v>982</v>
      </c>
      <c r="D742" s="124" t="e">
        <f>(#REF!*#REF!)+(#REF!*#REF!)+(#REF!*#REF!)+(#REF!*#REF!)+(#REF!*F742)</f>
        <v>#REF!</v>
      </c>
    </row>
    <row r="743" spans="1:4" ht="30" customHeight="1">
      <c r="A743" s="121" t="s">
        <v>1297</v>
      </c>
      <c r="B743" s="119" t="s">
        <v>842</v>
      </c>
      <c r="D743" s="124" t="e">
        <f>(#REF!*#REF!)+(#REF!*#REF!)+(#REF!*#REF!)+(#REF!*#REF!)+(#REF!*F743)</f>
        <v>#REF!</v>
      </c>
    </row>
    <row r="744" spans="1:4" ht="30" customHeight="1">
      <c r="A744" s="121" t="s">
        <v>1297</v>
      </c>
      <c r="B744" s="119" t="s">
        <v>112</v>
      </c>
      <c r="D744" s="124" t="e">
        <f>(#REF!*#REF!)+(#REF!*#REF!)+(#REF!*#REF!)+(#REF!*#REF!)+(#REF!*F744)</f>
        <v>#REF!</v>
      </c>
    </row>
    <row r="745" spans="1:4" ht="30" customHeight="1">
      <c r="A745" s="121" t="s">
        <v>1297</v>
      </c>
      <c r="B745" s="119" t="s">
        <v>104</v>
      </c>
      <c r="D745" s="124" t="e">
        <f>(#REF!*#REF!)+(#REF!*#REF!)+(#REF!*#REF!)+(#REF!*#REF!)+(#REF!*F745)</f>
        <v>#REF!</v>
      </c>
    </row>
    <row r="746" spans="1:4" ht="30" customHeight="1">
      <c r="A746" s="121" t="s">
        <v>1297</v>
      </c>
      <c r="B746" s="119" t="s">
        <v>1293</v>
      </c>
      <c r="D746" s="124" t="e">
        <f>(#REF!*#REF!)+(#REF!*#REF!)+(#REF!*#REF!)+(#REF!*#REF!)+(#REF!*F746)</f>
        <v>#REF!</v>
      </c>
    </row>
    <row r="747" spans="1:4" ht="30" customHeight="1">
      <c r="A747" s="121" t="s">
        <v>1297</v>
      </c>
      <c r="B747" s="119" t="s">
        <v>1355</v>
      </c>
      <c r="D747" s="124" t="e">
        <f>(#REF!*#REF!)+(#REF!*#REF!)+(#REF!*#REF!)+(#REF!*#REF!)+(#REF!*F747)</f>
        <v>#REF!</v>
      </c>
    </row>
    <row r="748" spans="1:4" ht="30" customHeight="1">
      <c r="A748" s="121" t="s">
        <v>1297</v>
      </c>
      <c r="B748" s="119" t="s">
        <v>1396</v>
      </c>
      <c r="D748" s="124" t="e">
        <f>(#REF!*#REF!)+(#REF!*#REF!)+(#REF!*#REF!)+(#REF!*#REF!)+(#REF!*F748)</f>
        <v>#REF!</v>
      </c>
    </row>
    <row r="749" spans="1:4" ht="30" customHeight="1">
      <c r="A749" s="121" t="s">
        <v>1297</v>
      </c>
      <c r="B749" s="119" t="s">
        <v>1034</v>
      </c>
      <c r="D749" s="124" t="e">
        <f>(#REF!*#REF!)+(#REF!*#REF!)+(#REF!*#REF!)+(#REF!*#REF!)+(#REF!*F749)</f>
        <v>#REF!</v>
      </c>
    </row>
    <row r="750" spans="1:4" ht="30" customHeight="1">
      <c r="A750" s="121" t="s">
        <v>1297</v>
      </c>
      <c r="B750" s="119" t="s">
        <v>1316</v>
      </c>
      <c r="D750" s="124" t="e">
        <f>(#REF!*#REF!)+(#REF!*#REF!)+(#REF!*#REF!)+(#REF!*#REF!)+(#REF!*F750)</f>
        <v>#REF!</v>
      </c>
    </row>
    <row r="751" spans="1:4" ht="30" customHeight="1">
      <c r="A751" s="121" t="s">
        <v>1297</v>
      </c>
      <c r="B751" s="119" t="s">
        <v>1153</v>
      </c>
      <c r="D751" s="124" t="e">
        <f>(#REF!*#REF!)+(#REF!*#REF!)+(#REF!*#REF!)+(#REF!*#REF!)+(#REF!*F751)</f>
        <v>#REF!</v>
      </c>
    </row>
    <row r="752" spans="1:4" ht="30" customHeight="1">
      <c r="A752" s="121" t="s">
        <v>1297</v>
      </c>
      <c r="B752" s="119" t="s">
        <v>849</v>
      </c>
      <c r="D752" s="124" t="e">
        <f>(#REF!*#REF!)+(#REF!*#REF!)+(#REF!*#REF!)+(#REF!*#REF!)+(#REF!*F752)</f>
        <v>#REF!</v>
      </c>
    </row>
    <row r="753" spans="1:213" ht="30" customHeight="1">
      <c r="A753" s="121" t="s">
        <v>1297</v>
      </c>
      <c r="B753" s="119" t="s">
        <v>1391</v>
      </c>
      <c r="D753" s="124" t="e">
        <f>(#REF!*#REF!)+(#REF!*#REF!)+(#REF!*#REF!)+(#REF!*#REF!)+(#REF!*F753)</f>
        <v>#REF!</v>
      </c>
    </row>
    <row r="754" spans="1:213" ht="30" customHeight="1">
      <c r="A754" s="121" t="s">
        <v>1297</v>
      </c>
      <c r="B754" s="119" t="s">
        <v>1168</v>
      </c>
      <c r="D754" s="124" t="e">
        <f>(#REF!*#REF!)+(#REF!*#REF!)+(#REF!*#REF!)+(#REF!*#REF!)+(#REF!*F754)</f>
        <v>#REF!</v>
      </c>
    </row>
    <row r="755" spans="1:213" ht="30" customHeight="1">
      <c r="A755" s="121" t="s">
        <v>1297</v>
      </c>
      <c r="B755" s="119" t="s">
        <v>1154</v>
      </c>
      <c r="D755" s="124" t="e">
        <f>(#REF!*#REF!)+(#REF!*#REF!)+(#REF!*#REF!)+(#REF!*#REF!)+(#REF!*F755)</f>
        <v>#REF!</v>
      </c>
      <c r="O755" s="123"/>
      <c r="P755" s="123"/>
      <c r="Q755" s="123"/>
      <c r="R755" s="123"/>
      <c r="S755" s="123"/>
      <c r="T755" s="123"/>
      <c r="U755" s="123"/>
      <c r="V755" s="123"/>
      <c r="W755" s="123"/>
      <c r="X755" s="123"/>
      <c r="Y755" s="123"/>
      <c r="Z755" s="123"/>
      <c r="AA755" s="123"/>
      <c r="AB755" s="123"/>
      <c r="AC755" s="123"/>
      <c r="AD755" s="123"/>
      <c r="AE755" s="123"/>
      <c r="AF755" s="123"/>
      <c r="AG755" s="123"/>
      <c r="AH755" s="123"/>
      <c r="AI755" s="123"/>
      <c r="AJ755" s="123"/>
      <c r="AK755" s="123"/>
      <c r="AL755" s="123"/>
      <c r="AM755" s="123"/>
      <c r="AN755" s="123"/>
      <c r="AO755" s="123"/>
      <c r="AP755" s="123"/>
      <c r="AQ755" s="123"/>
      <c r="AR755" s="123"/>
      <c r="AS755" s="123"/>
      <c r="AT755" s="123"/>
      <c r="AU755" s="123"/>
      <c r="AV755" s="123"/>
      <c r="AW755" s="123"/>
      <c r="AX755" s="123"/>
      <c r="AY755" s="123"/>
      <c r="AZ755" s="123"/>
      <c r="BA755" s="123"/>
      <c r="BB755" s="123"/>
      <c r="BC755" s="123"/>
      <c r="BD755" s="123"/>
      <c r="BE755" s="123"/>
      <c r="BF755" s="123"/>
      <c r="BG755" s="123"/>
      <c r="BH755" s="123"/>
      <c r="BI755" s="123"/>
      <c r="BJ755" s="123"/>
      <c r="BK755" s="123"/>
      <c r="BL755" s="123"/>
      <c r="BM755" s="123"/>
      <c r="BN755" s="123"/>
      <c r="BO755" s="123"/>
      <c r="BP755" s="123"/>
      <c r="BQ755" s="123"/>
      <c r="BR755" s="123"/>
      <c r="BS755" s="123"/>
      <c r="BT755" s="123"/>
      <c r="BU755" s="123"/>
      <c r="BV755" s="123"/>
      <c r="BW755" s="123"/>
      <c r="BX755" s="123"/>
      <c r="BY755" s="123"/>
      <c r="BZ755" s="123"/>
      <c r="CA755" s="123"/>
      <c r="CB755" s="123"/>
      <c r="CC755" s="123"/>
      <c r="CD755" s="123"/>
      <c r="CE755" s="123"/>
      <c r="CF755" s="123"/>
      <c r="CG755" s="123"/>
      <c r="CH755" s="123"/>
      <c r="CI755" s="123"/>
      <c r="CJ755" s="123"/>
      <c r="CK755" s="123"/>
      <c r="CL755" s="123"/>
      <c r="CM755" s="123"/>
      <c r="CN755" s="123"/>
      <c r="CO755" s="123"/>
      <c r="CP755" s="123"/>
      <c r="CQ755" s="123"/>
      <c r="CR755" s="123"/>
      <c r="CS755" s="123"/>
      <c r="CT755" s="123"/>
      <c r="CU755" s="123"/>
      <c r="CV755" s="123"/>
      <c r="CW755" s="123"/>
      <c r="CX755" s="123"/>
      <c r="CY755" s="123"/>
      <c r="CZ755" s="123"/>
      <c r="DA755" s="123"/>
      <c r="DB755" s="123"/>
      <c r="DC755" s="123"/>
      <c r="DD755" s="123"/>
      <c r="DE755" s="123"/>
      <c r="DF755" s="123"/>
      <c r="DG755" s="123"/>
      <c r="DH755" s="123"/>
      <c r="DI755" s="123"/>
      <c r="DJ755" s="123"/>
      <c r="DK755" s="123"/>
      <c r="DL755" s="123"/>
      <c r="DM755" s="123"/>
      <c r="DN755" s="123"/>
      <c r="DO755" s="123"/>
      <c r="DP755" s="123"/>
      <c r="DQ755" s="123"/>
      <c r="DR755" s="123"/>
      <c r="DS755" s="123"/>
      <c r="DT755" s="123"/>
      <c r="DU755" s="123"/>
      <c r="DV755" s="123"/>
      <c r="DW755" s="123"/>
      <c r="DX755" s="123"/>
      <c r="DY755" s="123"/>
      <c r="DZ755" s="123"/>
      <c r="EA755" s="123"/>
      <c r="EB755" s="123"/>
      <c r="EC755" s="123"/>
      <c r="ED755" s="123"/>
      <c r="EE755" s="123"/>
      <c r="EF755" s="123"/>
      <c r="EG755" s="123"/>
      <c r="EH755" s="123"/>
      <c r="EI755" s="123"/>
      <c r="EJ755" s="123"/>
      <c r="EK755" s="123"/>
      <c r="EL755" s="123"/>
      <c r="EM755" s="123"/>
      <c r="EN755" s="123"/>
      <c r="EO755" s="123"/>
      <c r="EP755" s="123"/>
      <c r="EQ755" s="123"/>
      <c r="ER755" s="123"/>
      <c r="ES755" s="123"/>
      <c r="ET755" s="123"/>
      <c r="EU755" s="123"/>
      <c r="EV755" s="123"/>
      <c r="EW755" s="123"/>
      <c r="EX755" s="123"/>
      <c r="EY755" s="123"/>
      <c r="EZ755" s="123"/>
      <c r="FA755" s="123"/>
      <c r="FB755" s="123"/>
      <c r="FC755" s="123"/>
      <c r="FD755" s="123"/>
      <c r="FE755" s="123"/>
      <c r="FF755" s="123"/>
      <c r="FG755" s="123"/>
      <c r="FH755" s="123"/>
      <c r="FI755" s="123"/>
      <c r="FJ755" s="123"/>
      <c r="FK755" s="123"/>
      <c r="FL755" s="123"/>
      <c r="FM755" s="123"/>
      <c r="FN755" s="123"/>
      <c r="FO755" s="123"/>
      <c r="FP755" s="123"/>
      <c r="FQ755" s="123"/>
      <c r="FR755" s="123"/>
      <c r="FS755" s="123"/>
      <c r="FT755" s="123"/>
      <c r="FU755" s="123"/>
      <c r="FV755" s="123"/>
      <c r="FW755" s="123"/>
      <c r="FX755" s="123"/>
      <c r="FY755" s="123"/>
      <c r="FZ755" s="123"/>
      <c r="GA755" s="123"/>
      <c r="GB755" s="123"/>
      <c r="GC755" s="123"/>
      <c r="GD755" s="123"/>
      <c r="GE755" s="123"/>
      <c r="GF755" s="123"/>
      <c r="GG755" s="123"/>
      <c r="GH755" s="123"/>
      <c r="GI755" s="123"/>
      <c r="GJ755" s="123"/>
      <c r="GK755" s="123"/>
      <c r="GL755" s="123"/>
      <c r="GM755" s="123"/>
      <c r="GN755" s="123"/>
      <c r="GO755" s="123"/>
      <c r="GP755" s="123"/>
      <c r="GQ755" s="123"/>
      <c r="GR755" s="123"/>
      <c r="GS755" s="123"/>
      <c r="GT755" s="123"/>
      <c r="GU755" s="123"/>
      <c r="GV755" s="123"/>
      <c r="GW755" s="123"/>
      <c r="GX755" s="123"/>
      <c r="GY755" s="123"/>
      <c r="GZ755" s="123"/>
      <c r="HA755" s="123"/>
      <c r="HB755" s="123"/>
      <c r="HC755" s="123"/>
      <c r="HD755" s="123"/>
      <c r="HE755" s="123"/>
    </row>
    <row r="756" spans="1:213" ht="30" customHeight="1">
      <c r="A756" s="121" t="s">
        <v>1297</v>
      </c>
      <c r="B756" s="119" t="s">
        <v>1151</v>
      </c>
      <c r="D756" s="124" t="e">
        <f>(#REF!*#REF!)+(#REF!*#REF!)+(#REF!*#REF!)+(#REF!*#REF!)+(#REF!*F756)</f>
        <v>#REF!</v>
      </c>
    </row>
    <row r="757" spans="1:213" ht="30" customHeight="1">
      <c r="A757" s="121" t="s">
        <v>1297</v>
      </c>
      <c r="B757" s="119" t="s">
        <v>1180</v>
      </c>
      <c r="D757" s="124" t="e">
        <f>(#REF!*#REF!)+(#REF!*#REF!)+(#REF!*#REF!)+(#REF!*#REF!)+(#REF!*F757)</f>
        <v>#REF!</v>
      </c>
    </row>
    <row r="758" spans="1:213" ht="30" customHeight="1">
      <c r="A758" s="121" t="s">
        <v>1297</v>
      </c>
      <c r="B758" s="119" t="s">
        <v>1192</v>
      </c>
      <c r="D758" s="124" t="e">
        <f>(#REF!*#REF!)+(#REF!*#REF!)+(#REF!*#REF!)+(#REF!*#REF!)+(#REF!*F758)</f>
        <v>#REF!</v>
      </c>
    </row>
    <row r="759" spans="1:213" ht="30" customHeight="1">
      <c r="A759" s="121" t="s">
        <v>1297</v>
      </c>
      <c r="B759" s="119" t="s">
        <v>1206</v>
      </c>
      <c r="D759" s="124" t="e">
        <f>(#REF!*#REF!)+(#REF!*#REF!)+(#REF!*#REF!)+(#REF!*#REF!)+(#REF!*F759)</f>
        <v>#REF!</v>
      </c>
    </row>
    <row r="760" spans="1:213" ht="30" customHeight="1">
      <c r="A760" s="121" t="s">
        <v>1297</v>
      </c>
      <c r="B760" s="119" t="s">
        <v>620</v>
      </c>
      <c r="D760" s="124" t="e">
        <f>(#REF!*#REF!)+(#REF!*#REF!)+(#REF!*#REF!)+(#REF!*#REF!)+(#REF!*F760)</f>
        <v>#REF!</v>
      </c>
    </row>
    <row r="761" spans="1:213" ht="30" customHeight="1">
      <c r="A761" s="121" t="s">
        <v>1298</v>
      </c>
      <c r="B761" s="119" t="s">
        <v>1328</v>
      </c>
      <c r="D761" s="124" t="e">
        <f>(#REF!*#REF!)+(#REF!*#REF!)+(#REF!*#REF!)+(#REF!*#REF!)+(#REF!*F761)</f>
        <v>#REF!</v>
      </c>
    </row>
    <row r="762" spans="1:213" ht="30" customHeight="1">
      <c r="A762" s="121" t="s">
        <v>1298</v>
      </c>
      <c r="B762" s="119" t="s">
        <v>1205</v>
      </c>
      <c r="D762" s="124" t="e">
        <f>(#REF!*#REF!)+(#REF!*#REF!)+(#REF!*#REF!)+(#REF!*#REF!)+(#REF!*F762)</f>
        <v>#REF!</v>
      </c>
    </row>
    <row r="763" spans="1:213" ht="30" customHeight="1">
      <c r="A763" s="121" t="s">
        <v>1052</v>
      </c>
      <c r="B763" s="119" t="s">
        <v>596</v>
      </c>
      <c r="D763" s="124" t="e">
        <f>(#REF!*#REF!)+(#REF!*#REF!)+(#REF!*#REF!)+(#REF!*#REF!)+(#REF!*F763)</f>
        <v>#REF!</v>
      </c>
    </row>
    <row r="764" spans="1:213" ht="30" customHeight="1">
      <c r="A764" s="121" t="s">
        <v>1051</v>
      </c>
      <c r="B764" s="119" t="s">
        <v>991</v>
      </c>
      <c r="D764" s="124" t="e">
        <f>(#REF!*#REF!)+(#REF!*#REF!)+(#REF!*#REF!)+(#REF!*#REF!)+(#REF!*F764)</f>
        <v>#REF!</v>
      </c>
    </row>
    <row r="765" spans="1:213" ht="30" customHeight="1">
      <c r="A765" s="121" t="s">
        <v>1051</v>
      </c>
      <c r="B765" s="119" t="s">
        <v>1064</v>
      </c>
      <c r="D765" s="124" t="e">
        <f>(#REF!*#REF!)+(#REF!*#REF!)+(#REF!*#REF!)+(#REF!*#REF!)+(#REF!*F765)</f>
        <v>#REF!</v>
      </c>
    </row>
    <row r="766" spans="1:213" ht="30" customHeight="1">
      <c r="A766" s="121" t="s">
        <v>1051</v>
      </c>
      <c r="B766" s="125" t="s">
        <v>53</v>
      </c>
      <c r="D766" s="124" t="e">
        <f>(#REF!*#REF!)+(#REF!*#REF!)+(#REF!*#REF!)+(#REF!*#REF!)+(#REF!*F766)</f>
        <v>#REF!</v>
      </c>
    </row>
    <row r="767" spans="1:213" ht="30" customHeight="1">
      <c r="A767" s="121" t="s">
        <v>1051</v>
      </c>
      <c r="B767" s="119" t="s">
        <v>1021</v>
      </c>
      <c r="D767" s="124" t="e">
        <f>(#REF!*#REF!)+(#REF!*#REF!)+(#REF!*#REF!)+(#REF!*#REF!)+(#REF!*F767)</f>
        <v>#REF!</v>
      </c>
    </row>
    <row r="768" spans="1:213" ht="30" customHeight="1">
      <c r="A768" s="121" t="s">
        <v>1051</v>
      </c>
      <c r="B768" s="119" t="s">
        <v>109</v>
      </c>
      <c r="D768" s="124" t="e">
        <f>(#REF!*#REF!)+(#REF!*#REF!)+(#REF!*#REF!)+(#REF!*#REF!)+(#REF!*F768)</f>
        <v>#REF!</v>
      </c>
    </row>
    <row r="769" spans="1:7" ht="30" customHeight="1">
      <c r="A769" s="121" t="s">
        <v>1051</v>
      </c>
      <c r="B769" s="119" t="s">
        <v>989</v>
      </c>
      <c r="D769" s="124" t="e">
        <f>(#REF!*#REF!)+(#REF!*#REF!)+(#REF!*#REF!)+(#REF!*#REF!)+(#REF!*F769)</f>
        <v>#REF!</v>
      </c>
    </row>
    <row r="770" spans="1:7" ht="30" customHeight="1">
      <c r="A770" s="121" t="s">
        <v>1051</v>
      </c>
      <c r="B770" s="119" t="s">
        <v>1033</v>
      </c>
      <c r="D770" s="124" t="e">
        <f>(#REF!*#REF!)+(#REF!*#REF!)+(#REF!*#REF!)+(#REF!*#REF!)+(#REF!*F770)</f>
        <v>#REF!</v>
      </c>
    </row>
    <row r="771" spans="1:7" ht="30" customHeight="1">
      <c r="A771" s="121" t="s">
        <v>1051</v>
      </c>
      <c r="B771" s="119" t="s">
        <v>1368</v>
      </c>
      <c r="D771" s="124" t="e">
        <f>(#REF!*#REF!)+(#REF!*#REF!)+(#REF!*#REF!)+(#REF!*#REF!)+(#REF!*F771)</f>
        <v>#REF!</v>
      </c>
    </row>
    <row r="772" spans="1:7" ht="30" customHeight="1">
      <c r="A772" s="121" t="s">
        <v>9242</v>
      </c>
      <c r="B772" s="119" t="s">
        <v>9243</v>
      </c>
      <c r="C772" s="146">
        <f>(E772*2+F772)/3</f>
        <v>5</v>
      </c>
      <c r="D772" s="124">
        <f>(F772+G772)/2</f>
        <v>5</v>
      </c>
      <c r="E772" s="121">
        <v>5</v>
      </c>
      <c r="F772" s="124">
        <v>5</v>
      </c>
      <c r="G772" s="124">
        <v>5</v>
      </c>
    </row>
    <row r="773" spans="1:7" ht="30" customHeight="1">
      <c r="A773" s="121" t="s">
        <v>2476</v>
      </c>
      <c r="B773" s="119" t="s">
        <v>2475</v>
      </c>
      <c r="C773" s="146">
        <f>(E773*2+F773)/3</f>
        <v>0</v>
      </c>
      <c r="D773" s="124" t="e">
        <f>F773*(110%-(#REF!*10%))</f>
        <v>#REF!</v>
      </c>
    </row>
    <row r="774" spans="1:7" ht="30" customHeight="1">
      <c r="A774" s="121" t="s">
        <v>2300</v>
      </c>
      <c r="B774" s="119" t="s">
        <v>1188</v>
      </c>
      <c r="C774" s="146" t="e">
        <f>AVERAGE(E774,D774)</f>
        <v>#REF!</v>
      </c>
      <c r="D774" s="124" t="e">
        <f>F774*#REF!</f>
        <v>#REF!</v>
      </c>
      <c r="E774" s="121">
        <v>2</v>
      </c>
      <c r="F774" s="124">
        <v>2</v>
      </c>
    </row>
    <row r="775" spans="1:7" ht="30" customHeight="1">
      <c r="A775" s="121" t="s">
        <v>2300</v>
      </c>
      <c r="B775" s="119" t="s">
        <v>1152</v>
      </c>
      <c r="C775" s="146" t="e">
        <f>AVERAGE(E775,D775)</f>
        <v>#REF!</v>
      </c>
      <c r="D775" s="124" t="e">
        <f>F775*#REF!</f>
        <v>#REF!</v>
      </c>
      <c r="E775" s="121">
        <v>1</v>
      </c>
      <c r="F775" s="124">
        <v>2.5</v>
      </c>
    </row>
    <row r="776" spans="1:7" ht="30" customHeight="1">
      <c r="A776" s="121" t="s">
        <v>2300</v>
      </c>
      <c r="B776" s="119" t="s">
        <v>2846</v>
      </c>
      <c r="C776" s="146">
        <f>(E776*2+F776)/3</f>
        <v>10</v>
      </c>
      <c r="D776" s="124" t="e">
        <f>F776*(110%-(#REF!*10%))</f>
        <v>#REF!</v>
      </c>
      <c r="E776" s="121">
        <v>10</v>
      </c>
      <c r="F776" s="124">
        <v>10</v>
      </c>
    </row>
    <row r="777" spans="1:7" ht="30" customHeight="1">
      <c r="A777" s="121" t="s">
        <v>2300</v>
      </c>
      <c r="B777" s="119" t="s">
        <v>992</v>
      </c>
      <c r="C777" s="146">
        <v>9</v>
      </c>
      <c r="D777" s="124" t="e">
        <f>((#REF!*#REF!)+(#REF!*#REF!)+(#REF!*#REF!)+(#REF!*#REF!)+(#REF!*F777))/10</f>
        <v>#REF!</v>
      </c>
      <c r="E777" s="121">
        <v>9</v>
      </c>
      <c r="F777" s="124">
        <v>25</v>
      </c>
    </row>
    <row r="778" spans="1:7" ht="30" customHeight="1">
      <c r="A778" s="121" t="s">
        <v>2300</v>
      </c>
      <c r="B778" s="119" t="s">
        <v>3547</v>
      </c>
      <c r="C778" s="146">
        <f>(E778*2+F778)/3</f>
        <v>9</v>
      </c>
      <c r="D778" s="124">
        <f>(F778+G778)/2</f>
        <v>5</v>
      </c>
      <c r="E778" s="121">
        <v>9</v>
      </c>
      <c r="F778" s="124">
        <v>9</v>
      </c>
      <c r="G778" s="124">
        <v>1</v>
      </c>
    </row>
    <row r="779" spans="1:7" ht="30" customHeight="1">
      <c r="A779" s="121" t="s">
        <v>2300</v>
      </c>
      <c r="B779" s="119" t="s">
        <v>995</v>
      </c>
      <c r="C779" s="146">
        <v>8</v>
      </c>
      <c r="D779" s="124" t="e">
        <f>((#REF!*#REF!)+(#REF!*#REF!)+(#REF!*#REF!)+(#REF!*#REF!)+(#REF!*F779))/10</f>
        <v>#REF!</v>
      </c>
      <c r="E779" s="121">
        <v>8</v>
      </c>
      <c r="F779" s="124">
        <v>25</v>
      </c>
    </row>
    <row r="780" spans="1:7" ht="30" customHeight="1">
      <c r="A780" s="121" t="s">
        <v>2300</v>
      </c>
      <c r="B780" s="156" t="s">
        <v>617</v>
      </c>
      <c r="C780" s="146">
        <f>(E780*2+F780)/3</f>
        <v>2.3333333333333335</v>
      </c>
      <c r="D780" s="124" t="e">
        <f>F780*(110%-(#REF!*10%))</f>
        <v>#REF!</v>
      </c>
      <c r="E780" s="121">
        <v>3</v>
      </c>
      <c r="F780" s="124">
        <v>1</v>
      </c>
    </row>
    <row r="781" spans="1:7" ht="30" customHeight="1">
      <c r="A781" s="121" t="s">
        <v>1301</v>
      </c>
      <c r="B781" s="119" t="s">
        <v>1375</v>
      </c>
      <c r="C781" s="146" t="e">
        <f>AVERAGE(E781,D781)</f>
        <v>#REF!</v>
      </c>
      <c r="D781" s="124" t="e">
        <f>F781*#REF!</f>
        <v>#REF!</v>
      </c>
      <c r="E781" s="121">
        <v>10</v>
      </c>
      <c r="F781" s="124">
        <v>6</v>
      </c>
    </row>
    <row r="782" spans="1:7" ht="30" customHeight="1">
      <c r="A782" s="121" t="s">
        <v>1301</v>
      </c>
      <c r="B782" s="119" t="s">
        <v>2443</v>
      </c>
      <c r="C782" s="146" t="e">
        <f>AVERAGE(E782,D782)</f>
        <v>#REF!</v>
      </c>
      <c r="D782" s="124" t="e">
        <f>F782*(#REF!*10%)</f>
        <v>#REF!</v>
      </c>
      <c r="E782" s="121">
        <v>7</v>
      </c>
      <c r="F782" s="124">
        <v>3</v>
      </c>
    </row>
    <row r="783" spans="1:7" ht="30" customHeight="1">
      <c r="A783" s="121" t="s">
        <v>1301</v>
      </c>
      <c r="B783" s="125" t="s">
        <v>55</v>
      </c>
      <c r="C783" s="146" t="e">
        <f>AVERAGE(E783,D783)</f>
        <v>#REF!</v>
      </c>
      <c r="D783" s="124" t="e">
        <f>F783*#REF!</f>
        <v>#REF!</v>
      </c>
      <c r="E783" s="121">
        <v>10</v>
      </c>
      <c r="F783" s="124">
        <v>10</v>
      </c>
    </row>
    <row r="784" spans="1:7" ht="30" customHeight="1">
      <c r="A784" s="121" t="s">
        <v>1301</v>
      </c>
      <c r="B784" s="119" t="s">
        <v>844</v>
      </c>
      <c r="C784" s="146" t="e">
        <f>AVERAGE(E784,D784)</f>
        <v>#REF!</v>
      </c>
      <c r="D784" s="124" t="e">
        <f>F784*#REF!</f>
        <v>#REF!</v>
      </c>
      <c r="E784" s="121">
        <v>10</v>
      </c>
      <c r="F784" s="124">
        <v>10</v>
      </c>
    </row>
    <row r="785" spans="1:6" ht="30" customHeight="1">
      <c r="A785" s="121" t="s">
        <v>1301</v>
      </c>
      <c r="B785" s="119" t="s">
        <v>2852</v>
      </c>
      <c r="C785" s="146">
        <f>(E785*2+F785)/3</f>
        <v>10</v>
      </c>
      <c r="D785" s="124" t="e">
        <f>F785*(110%-(#REF!*10%))</f>
        <v>#REF!</v>
      </c>
      <c r="E785" s="121">
        <v>10</v>
      </c>
      <c r="F785" s="124">
        <v>10</v>
      </c>
    </row>
    <row r="786" spans="1:6" ht="30" customHeight="1">
      <c r="A786" s="121" t="s">
        <v>1301</v>
      </c>
      <c r="B786" s="119" t="s">
        <v>2825</v>
      </c>
      <c r="C786" s="146">
        <f>(E786*2+F786)/3</f>
        <v>10</v>
      </c>
      <c r="D786" s="124" t="e">
        <f>F786*(110%-(#REF!*10%))</f>
        <v>#REF!</v>
      </c>
      <c r="E786" s="121">
        <v>10</v>
      </c>
      <c r="F786" s="124">
        <v>10</v>
      </c>
    </row>
    <row r="787" spans="1:6" ht="30" customHeight="1">
      <c r="A787" s="121" t="s">
        <v>1301</v>
      </c>
      <c r="B787" s="119" t="s">
        <v>2823</v>
      </c>
      <c r="C787" s="146">
        <f>(E787*2+F787)/3</f>
        <v>10</v>
      </c>
      <c r="D787" s="124" t="e">
        <f>F787*(110%-(#REF!*10%))</f>
        <v>#REF!</v>
      </c>
      <c r="E787" s="121">
        <v>10</v>
      </c>
      <c r="F787" s="124">
        <v>10</v>
      </c>
    </row>
    <row r="788" spans="1:6" ht="30" customHeight="1">
      <c r="A788" s="121" t="s">
        <v>1301</v>
      </c>
      <c r="B788" s="119" t="s">
        <v>1156</v>
      </c>
      <c r="C788" s="146">
        <v>10</v>
      </c>
      <c r="D788" s="124" t="e">
        <f>((#REF!*#REF!)+(#REF!*#REF!)+(#REF!*#REF!)+(#REF!*#REF!)+(#REF!*F788))/10</f>
        <v>#REF!</v>
      </c>
      <c r="E788" s="121">
        <v>10</v>
      </c>
      <c r="F788" s="124">
        <v>15</v>
      </c>
    </row>
    <row r="789" spans="1:6" ht="30" customHeight="1">
      <c r="A789" s="121" t="s">
        <v>1301</v>
      </c>
      <c r="B789" s="119" t="s">
        <v>1148</v>
      </c>
      <c r="C789" s="146">
        <v>10</v>
      </c>
      <c r="D789" s="124" t="e">
        <f>((#REF!*#REF!)+(#REF!*#REF!)+(#REF!*#REF!)+(#REF!*#REF!)+(#REF!*F789))/10</f>
        <v>#REF!</v>
      </c>
      <c r="E789" s="121">
        <v>10</v>
      </c>
      <c r="F789" s="124">
        <v>30</v>
      </c>
    </row>
    <row r="790" spans="1:6" ht="30" customHeight="1">
      <c r="A790" s="121" t="s">
        <v>1301</v>
      </c>
      <c r="B790" s="119" t="s">
        <v>1160</v>
      </c>
      <c r="C790" s="146">
        <v>10</v>
      </c>
      <c r="D790" s="124" t="e">
        <f>((#REF!*#REF!)+(#REF!*#REF!)+(#REF!*#REF!)+(#REF!*#REF!)+(#REF!*F790))/10</f>
        <v>#REF!</v>
      </c>
      <c r="E790" s="121">
        <v>10</v>
      </c>
      <c r="F790" s="124">
        <v>15</v>
      </c>
    </row>
    <row r="791" spans="1:6" ht="30" customHeight="1">
      <c r="A791" s="121" t="s">
        <v>1301</v>
      </c>
      <c r="B791" s="119" t="s">
        <v>2834</v>
      </c>
      <c r="C791" s="146">
        <f>(E791*2+F791)/3</f>
        <v>10</v>
      </c>
      <c r="D791" s="124" t="e">
        <f>F791*(110%-(#REF!*10%))</f>
        <v>#REF!</v>
      </c>
      <c r="E791" s="121">
        <v>10</v>
      </c>
      <c r="F791" s="124">
        <v>10</v>
      </c>
    </row>
    <row r="792" spans="1:6" ht="30" customHeight="1">
      <c r="A792" s="121" t="s">
        <v>1301</v>
      </c>
      <c r="B792" s="119" t="s">
        <v>2850</v>
      </c>
      <c r="C792" s="146">
        <f>(E792*2+F792)/3</f>
        <v>10</v>
      </c>
      <c r="D792" s="124" t="e">
        <f>F792*(110%-(#REF!*10%))</f>
        <v>#REF!</v>
      </c>
      <c r="E792" s="121">
        <v>10</v>
      </c>
      <c r="F792" s="124">
        <v>10</v>
      </c>
    </row>
    <row r="793" spans="1:6" ht="30" customHeight="1">
      <c r="A793" s="121" t="s">
        <v>1301</v>
      </c>
      <c r="B793" s="119" t="s">
        <v>2851</v>
      </c>
      <c r="C793" s="146">
        <f>(E793*2+F793)/3</f>
        <v>10</v>
      </c>
      <c r="D793" s="124" t="e">
        <f>F793*(110%-(#REF!*10%))</f>
        <v>#REF!</v>
      </c>
      <c r="E793" s="121">
        <v>10</v>
      </c>
      <c r="F793" s="124">
        <v>10</v>
      </c>
    </row>
    <row r="794" spans="1:6" ht="30" customHeight="1">
      <c r="A794" s="121" t="s">
        <v>1301</v>
      </c>
      <c r="B794" s="119" t="s">
        <v>1295</v>
      </c>
      <c r="C794" s="146">
        <v>9</v>
      </c>
      <c r="D794" s="124" t="e">
        <f>((#REF!*#REF!)+(#REF!*#REF!)+(#REF!*#REF!)+(#REF!*#REF!)+(#REF!*F794))/10</f>
        <v>#REF!</v>
      </c>
      <c r="E794" s="121">
        <v>9</v>
      </c>
      <c r="F794" s="124">
        <v>25</v>
      </c>
    </row>
    <row r="795" spans="1:6" ht="30" customHeight="1">
      <c r="A795" s="121" t="s">
        <v>1301</v>
      </c>
      <c r="B795" s="119" t="s">
        <v>106</v>
      </c>
      <c r="C795" s="146">
        <v>9</v>
      </c>
      <c r="D795" s="124" t="e">
        <f>((#REF!*#REF!)+(#REF!*#REF!)+(#REF!*#REF!)+(#REF!*#REF!)+(#REF!*F795))/10</f>
        <v>#REF!</v>
      </c>
      <c r="E795" s="121">
        <v>9</v>
      </c>
      <c r="F795" s="124">
        <v>35</v>
      </c>
    </row>
    <row r="796" spans="1:6" ht="30" customHeight="1">
      <c r="A796" s="121" t="s">
        <v>1301</v>
      </c>
      <c r="B796" s="119" t="s">
        <v>66</v>
      </c>
      <c r="C796" s="146">
        <v>9</v>
      </c>
      <c r="D796" s="124" t="e">
        <f>((#REF!*#REF!)+(#REF!*#REF!)+(#REF!*#REF!)+(#REF!*#REF!)+(#REF!*F796))/10</f>
        <v>#REF!</v>
      </c>
      <c r="E796" s="121">
        <v>9</v>
      </c>
      <c r="F796" s="124">
        <v>35</v>
      </c>
    </row>
    <row r="797" spans="1:6" ht="30" customHeight="1">
      <c r="A797" s="121" t="s">
        <v>1301</v>
      </c>
      <c r="B797" s="119" t="s">
        <v>35</v>
      </c>
      <c r="C797" s="146">
        <v>9</v>
      </c>
      <c r="D797" s="124" t="e">
        <f>((#REF!*#REF!)+(#REF!*#REF!)+(#REF!*#REF!)+(#REF!*#REF!)+(#REF!*F797))/10</f>
        <v>#REF!</v>
      </c>
      <c r="E797" s="121">
        <v>9</v>
      </c>
      <c r="F797" s="124">
        <v>35</v>
      </c>
    </row>
    <row r="798" spans="1:6" ht="30" customHeight="1">
      <c r="A798" s="121" t="s">
        <v>1301</v>
      </c>
      <c r="B798" s="119" t="s">
        <v>1020</v>
      </c>
      <c r="C798" s="146">
        <v>9</v>
      </c>
      <c r="D798" s="124" t="e">
        <f>((#REF!*#REF!)+(#REF!*#REF!)+(#REF!*#REF!)+(#REF!*#REF!)+(#REF!*F798))/10</f>
        <v>#REF!</v>
      </c>
      <c r="E798" s="121">
        <v>9</v>
      </c>
      <c r="F798" s="124">
        <v>14</v>
      </c>
    </row>
    <row r="799" spans="1:6" ht="30" customHeight="1">
      <c r="A799" s="121" t="s">
        <v>1301</v>
      </c>
      <c r="B799" s="119" t="s">
        <v>1019</v>
      </c>
      <c r="C799" s="146">
        <v>9</v>
      </c>
      <c r="D799" s="124" t="e">
        <f>((#REF!*#REF!)+(#REF!*#REF!)+(#REF!*#REF!)+(#REF!*#REF!)+(#REF!*F799))/10</f>
        <v>#REF!</v>
      </c>
      <c r="E799" s="121">
        <v>9</v>
      </c>
      <c r="F799" s="124">
        <v>31</v>
      </c>
    </row>
    <row r="800" spans="1:6" ht="30" customHeight="1">
      <c r="A800" s="121" t="s">
        <v>1301</v>
      </c>
      <c r="B800" s="119" t="s">
        <v>996</v>
      </c>
      <c r="C800" s="146">
        <v>9</v>
      </c>
      <c r="D800" s="124" t="e">
        <f>((#REF!*#REF!)+(#REF!*#REF!)+(#REF!*#REF!)+(#REF!*#REF!)+(#REF!*F800))/10</f>
        <v>#REF!</v>
      </c>
      <c r="E800" s="121">
        <v>9</v>
      </c>
      <c r="F800" s="124">
        <v>50</v>
      </c>
    </row>
    <row r="801" spans="1:7" ht="30" customHeight="1">
      <c r="A801" s="121" t="s">
        <v>1301</v>
      </c>
      <c r="B801" s="119" t="s">
        <v>10</v>
      </c>
      <c r="C801" s="146">
        <v>9</v>
      </c>
      <c r="D801" s="124" t="e">
        <f>((#REF!*#REF!)+(#REF!*#REF!)+(#REF!*#REF!)+(#REF!*#REF!)+(#REF!*F801))/10</f>
        <v>#REF!</v>
      </c>
      <c r="E801" s="121">
        <v>9</v>
      </c>
      <c r="F801" s="124">
        <v>24</v>
      </c>
    </row>
    <row r="802" spans="1:7" ht="30" customHeight="1">
      <c r="A802" s="121" t="s">
        <v>1301</v>
      </c>
      <c r="B802" s="119" t="s">
        <v>3503</v>
      </c>
      <c r="C802" s="146">
        <f>(E802*2+F802)/3</f>
        <v>8</v>
      </c>
      <c r="D802" s="124">
        <f>(F802+G802)/2</f>
        <v>3.5</v>
      </c>
      <c r="E802" s="121">
        <v>9</v>
      </c>
      <c r="F802" s="124">
        <v>6</v>
      </c>
      <c r="G802" s="124">
        <v>1</v>
      </c>
    </row>
    <row r="803" spans="1:7" ht="30" customHeight="1">
      <c r="A803" s="121" t="s">
        <v>1301</v>
      </c>
      <c r="B803" s="119" t="s">
        <v>1053</v>
      </c>
      <c r="C803" s="146">
        <v>8</v>
      </c>
      <c r="D803" s="124" t="e">
        <f>((#REF!*#REF!)+(#REF!*#REF!)+(#REF!*#REF!)+(#REF!*#REF!)+(#REF!*F803))/10</f>
        <v>#REF!</v>
      </c>
      <c r="E803" s="121">
        <v>8</v>
      </c>
      <c r="F803" s="124">
        <v>30</v>
      </c>
    </row>
    <row r="804" spans="1:7" ht="30" customHeight="1">
      <c r="A804" s="121" t="s">
        <v>1301</v>
      </c>
      <c r="B804" s="156" t="s">
        <v>3566</v>
      </c>
      <c r="C804" s="146">
        <f>(E804*2+F804)/3</f>
        <v>7.333333333333333</v>
      </c>
      <c r="D804" s="124">
        <f>(F804+G804)/2</f>
        <v>8.5</v>
      </c>
      <c r="E804" s="121">
        <v>7</v>
      </c>
      <c r="F804" s="124">
        <v>8</v>
      </c>
      <c r="G804" s="124">
        <v>9</v>
      </c>
    </row>
    <row r="805" spans="1:7" ht="30" customHeight="1">
      <c r="A805" s="121" t="s">
        <v>1301</v>
      </c>
      <c r="B805" s="119" t="s">
        <v>975</v>
      </c>
      <c r="C805" s="146">
        <v>7</v>
      </c>
      <c r="D805" s="124" t="e">
        <f>((#REF!*#REF!)+(#REF!*#REF!)+(#REF!*#REF!)+(#REF!*#REF!)+(#REF!*F805))/10</f>
        <v>#REF!</v>
      </c>
      <c r="E805" s="121">
        <v>7</v>
      </c>
      <c r="F805" s="124">
        <v>15</v>
      </c>
    </row>
    <row r="806" spans="1:7" ht="30" customHeight="1">
      <c r="A806" s="121" t="s">
        <v>1301</v>
      </c>
      <c r="B806" s="119" t="s">
        <v>1078</v>
      </c>
      <c r="C806" s="146">
        <v>7</v>
      </c>
      <c r="D806" s="124" t="e">
        <f>((#REF!*#REF!)+(#REF!*#REF!)+(#REF!*#REF!)+(#REF!*#REF!)+(#REF!*F806))/10</f>
        <v>#REF!</v>
      </c>
      <c r="E806" s="121">
        <v>7</v>
      </c>
      <c r="F806" s="124">
        <v>35</v>
      </c>
    </row>
    <row r="807" spans="1:7" ht="30" customHeight="1">
      <c r="A807" s="121" t="s">
        <v>1301</v>
      </c>
      <c r="B807" s="119" t="s">
        <v>34</v>
      </c>
      <c r="C807" s="146">
        <v>7</v>
      </c>
      <c r="D807" s="124" t="e">
        <f>((#REF!*#REF!)+(#REF!*#REF!)+(#REF!*#REF!)+(#REF!*#REF!)+(#REF!*F807))/10</f>
        <v>#REF!</v>
      </c>
      <c r="E807" s="121">
        <v>7</v>
      </c>
      <c r="F807" s="124">
        <v>35</v>
      </c>
    </row>
    <row r="808" spans="1:7" ht="30" customHeight="1">
      <c r="A808" s="121" t="s">
        <v>1301</v>
      </c>
      <c r="B808" s="119" t="s">
        <v>1294</v>
      </c>
      <c r="C808" s="146">
        <v>7</v>
      </c>
      <c r="D808" s="124" t="e">
        <f>((#REF!*#REF!)+(#REF!*#REF!)+(#REF!*#REF!)+(#REF!*#REF!)+(#REF!*F808))/10</f>
        <v>#REF!</v>
      </c>
      <c r="E808" s="121">
        <v>7</v>
      </c>
      <c r="F808" s="124">
        <v>5</v>
      </c>
    </row>
    <row r="809" spans="1:7" ht="30" customHeight="1">
      <c r="A809" s="121" t="s">
        <v>1301</v>
      </c>
      <c r="B809" s="119" t="s">
        <v>2350</v>
      </c>
      <c r="C809" s="146">
        <f>(E809*2+F809)/3</f>
        <v>7</v>
      </c>
      <c r="D809" s="124" t="e">
        <f>F809*(110%-(#REF!*10%))</f>
        <v>#REF!</v>
      </c>
      <c r="E809" s="121">
        <v>8</v>
      </c>
      <c r="F809" s="124">
        <v>5</v>
      </c>
    </row>
    <row r="810" spans="1:7" ht="30" customHeight="1">
      <c r="A810" s="121" t="s">
        <v>1301</v>
      </c>
      <c r="B810" s="119" t="s">
        <v>976</v>
      </c>
      <c r="C810" s="146">
        <v>7</v>
      </c>
      <c r="D810" s="124" t="e">
        <f>((#REF!*#REF!)+(#REF!*#REF!)+(#REF!*#REF!)+(#REF!*#REF!)+(#REF!*F810))/10</f>
        <v>#REF!</v>
      </c>
      <c r="E810" s="121">
        <v>7</v>
      </c>
      <c r="F810" s="124">
        <v>42</v>
      </c>
    </row>
    <row r="811" spans="1:7" ht="30" customHeight="1">
      <c r="A811" s="121" t="s">
        <v>1301</v>
      </c>
      <c r="B811" s="119" t="s">
        <v>1281</v>
      </c>
      <c r="C811" s="146">
        <v>7</v>
      </c>
      <c r="D811" s="124" t="e">
        <f>((#REF!*#REF!)+(#REF!*#REF!)+(#REF!*#REF!)+(#REF!*#REF!)+(#REF!*F811))/10</f>
        <v>#REF!</v>
      </c>
      <c r="E811" s="121">
        <v>7</v>
      </c>
      <c r="F811" s="124">
        <v>15</v>
      </c>
    </row>
    <row r="812" spans="1:7" ht="30" customHeight="1">
      <c r="A812" s="121" t="s">
        <v>1301</v>
      </c>
      <c r="B812" s="119" t="s">
        <v>2763</v>
      </c>
      <c r="C812" s="146">
        <f>(E812*2+F812)/3</f>
        <v>7</v>
      </c>
      <c r="D812" s="124" t="e">
        <f>F812*(110%-(#REF!*10%))</f>
        <v>#REF!</v>
      </c>
      <c r="E812" s="121">
        <v>8</v>
      </c>
      <c r="F812" s="124">
        <v>5</v>
      </c>
    </row>
    <row r="813" spans="1:7" ht="30" customHeight="1">
      <c r="A813" s="121" t="s">
        <v>1301</v>
      </c>
      <c r="B813" s="119" t="s">
        <v>1054</v>
      </c>
      <c r="C813" s="146">
        <v>7</v>
      </c>
      <c r="D813" s="124" t="e">
        <f>((#REF!*#REF!)+(#REF!*#REF!)+(#REF!*#REF!)+(#REF!*#REF!)+(#REF!*F813))/10</f>
        <v>#REF!</v>
      </c>
      <c r="E813" s="121">
        <v>7</v>
      </c>
      <c r="F813" s="124">
        <v>15</v>
      </c>
    </row>
    <row r="814" spans="1:7" ht="30" customHeight="1">
      <c r="A814" s="121" t="s">
        <v>1301</v>
      </c>
      <c r="B814" s="125" t="s">
        <v>61</v>
      </c>
      <c r="C814" s="146">
        <v>7</v>
      </c>
      <c r="D814" s="124" t="e">
        <f>((#REF!*#REF!)+(#REF!*#REF!)+(#REF!*#REF!)+(#REF!*#REF!)+(#REF!*F814))/10</f>
        <v>#REF!</v>
      </c>
      <c r="E814" s="121">
        <v>7</v>
      </c>
      <c r="F814" s="124">
        <v>50</v>
      </c>
    </row>
    <row r="815" spans="1:7" ht="30" customHeight="1">
      <c r="A815" s="121" t="s">
        <v>1301</v>
      </c>
      <c r="B815" s="119" t="s">
        <v>1597</v>
      </c>
      <c r="C815" s="146">
        <v>7</v>
      </c>
      <c r="D815" s="124" t="e">
        <f>((#REF!*#REF!)+(#REF!*#REF!)+(#REF!*#REF!)+(#REF!*#REF!)+(#REF!*F815))/10</f>
        <v>#REF!</v>
      </c>
      <c r="E815" s="121">
        <v>7</v>
      </c>
      <c r="F815" s="124">
        <v>35</v>
      </c>
    </row>
    <row r="816" spans="1:7" ht="30" customHeight="1">
      <c r="A816" s="121" t="s">
        <v>1301</v>
      </c>
      <c r="B816" s="156" t="s">
        <v>2439</v>
      </c>
      <c r="C816" s="146">
        <f>(E816*2+F816)/3</f>
        <v>7</v>
      </c>
      <c r="D816" s="124">
        <f>(F816+G816)/2</f>
        <v>1.75</v>
      </c>
      <c r="E816" s="121">
        <v>9</v>
      </c>
      <c r="F816" s="124">
        <v>3</v>
      </c>
      <c r="G816" s="124">
        <v>0.5</v>
      </c>
    </row>
    <row r="817" spans="1:7" ht="30" customHeight="1">
      <c r="A817" s="121" t="s">
        <v>1301</v>
      </c>
      <c r="B817" s="119" t="s">
        <v>3476</v>
      </c>
      <c r="C817" s="146">
        <f>(E817*2+F817)/3</f>
        <v>6.666666666666667</v>
      </c>
      <c r="D817" s="124">
        <f>(F817+G817)/2</f>
        <v>5</v>
      </c>
      <c r="E817" s="121">
        <v>7</v>
      </c>
      <c r="F817" s="124">
        <v>6</v>
      </c>
      <c r="G817" s="124">
        <v>4</v>
      </c>
    </row>
    <row r="818" spans="1:7" ht="30" customHeight="1">
      <c r="A818" s="121" t="s">
        <v>1301</v>
      </c>
      <c r="B818" s="119" t="s">
        <v>3595</v>
      </c>
      <c r="C818" s="146">
        <f>(E818*2+F818)/3</f>
        <v>6.666666666666667</v>
      </c>
      <c r="D818" s="124">
        <f>(F818+G818)/2</f>
        <v>5</v>
      </c>
      <c r="E818" s="121">
        <v>7</v>
      </c>
      <c r="F818" s="124">
        <v>6</v>
      </c>
      <c r="G818" s="124">
        <v>4</v>
      </c>
    </row>
    <row r="819" spans="1:7" ht="30" customHeight="1">
      <c r="A819" s="121" t="s">
        <v>1301</v>
      </c>
      <c r="B819" s="119" t="s">
        <v>2463</v>
      </c>
      <c r="C819" s="146">
        <f>(E819*2+F819)/3</f>
        <v>6.333333333333333</v>
      </c>
      <c r="D819" s="124" t="e">
        <f>F819*(110%-(#REF!*10%))</f>
        <v>#REF!</v>
      </c>
      <c r="E819" s="121">
        <v>7</v>
      </c>
      <c r="F819" s="124">
        <v>5</v>
      </c>
    </row>
    <row r="820" spans="1:7" ht="30" customHeight="1">
      <c r="A820" s="121" t="s">
        <v>1301</v>
      </c>
      <c r="B820" s="119" t="s">
        <v>3502</v>
      </c>
      <c r="C820" s="146">
        <f>(E820*2+F820)/3</f>
        <v>6.333333333333333</v>
      </c>
      <c r="D820" s="124">
        <f>(F820+G820)/2</f>
        <v>4</v>
      </c>
      <c r="E820" s="121">
        <v>7</v>
      </c>
      <c r="F820" s="124">
        <v>5</v>
      </c>
      <c r="G820" s="124">
        <v>3</v>
      </c>
    </row>
    <row r="821" spans="1:7" ht="30" customHeight="1">
      <c r="A821" s="121" t="s">
        <v>1301</v>
      </c>
      <c r="B821" s="119" t="s">
        <v>2442</v>
      </c>
      <c r="C821" s="146">
        <v>6</v>
      </c>
      <c r="D821" s="124" t="e">
        <f>((#REF!*#REF!)+(#REF!*#REF!)+(#REF!*#REF!)+(#REF!*#REF!)+(#REF!*F821))/10</f>
        <v>#REF!</v>
      </c>
      <c r="E821" s="121">
        <v>6</v>
      </c>
      <c r="F821" s="124">
        <v>20</v>
      </c>
    </row>
    <row r="822" spans="1:7" ht="30" customHeight="1">
      <c r="A822" s="121" t="s">
        <v>1301</v>
      </c>
      <c r="B822" s="119" t="s">
        <v>2176</v>
      </c>
      <c r="C822" s="146">
        <v>6</v>
      </c>
      <c r="D822" s="124" t="e">
        <f>((#REF!*#REF!)+(#REF!*#REF!)+(#REF!*#REF!)+(#REF!*#REF!)+(#REF!*F822))/10</f>
        <v>#REF!</v>
      </c>
      <c r="E822" s="121">
        <v>6</v>
      </c>
      <c r="F822" s="124">
        <v>15</v>
      </c>
    </row>
    <row r="823" spans="1:7" ht="30" customHeight="1">
      <c r="A823" s="121" t="s">
        <v>1301</v>
      </c>
      <c r="B823" s="119" t="s">
        <v>2177</v>
      </c>
      <c r="C823" s="146">
        <v>6</v>
      </c>
      <c r="D823" s="124" t="e">
        <f>((#REF!*#REF!)+(#REF!*#REF!)+(#REF!*#REF!)+(#REF!*#REF!)+(#REF!*F823))/10</f>
        <v>#REF!</v>
      </c>
      <c r="E823" s="121">
        <v>6</v>
      </c>
      <c r="F823" s="124">
        <v>45</v>
      </c>
    </row>
    <row r="824" spans="1:7" ht="30" customHeight="1">
      <c r="A824" s="121" t="s">
        <v>1301</v>
      </c>
      <c r="B824" s="119" t="s">
        <v>2266</v>
      </c>
      <c r="C824" s="146">
        <v>6</v>
      </c>
      <c r="D824" s="124" t="e">
        <f>((#REF!*#REF!)+(#REF!*#REF!)+(#REF!*#REF!)+(#REF!*#REF!)+(#REF!*F824))/10</f>
        <v>#REF!</v>
      </c>
      <c r="E824" s="121">
        <v>6</v>
      </c>
      <c r="F824" s="124">
        <v>30</v>
      </c>
    </row>
    <row r="825" spans="1:7" ht="30" customHeight="1">
      <c r="A825" s="121" t="s">
        <v>1301</v>
      </c>
      <c r="B825" s="119" t="s">
        <v>1074</v>
      </c>
      <c r="C825" s="146">
        <v>6</v>
      </c>
      <c r="D825" s="124" t="e">
        <f>((#REF!*#REF!)+(#REF!*#REF!)+(#REF!*#REF!)+(#REF!*#REF!)+(#REF!*F825))/10</f>
        <v>#REF!</v>
      </c>
      <c r="E825" s="121">
        <v>6</v>
      </c>
      <c r="F825" s="124">
        <v>40</v>
      </c>
    </row>
    <row r="826" spans="1:7" ht="30" customHeight="1">
      <c r="A826" s="121" t="s">
        <v>1301</v>
      </c>
      <c r="B826" s="119" t="s">
        <v>2268</v>
      </c>
      <c r="C826" s="146">
        <v>6</v>
      </c>
      <c r="D826" s="124" t="e">
        <f>((#REF!*#REF!)+(#REF!*#REF!)+(#REF!*#REF!)+(#REF!*#REF!)+(#REF!*F826))/10</f>
        <v>#REF!</v>
      </c>
      <c r="E826" s="121">
        <v>6</v>
      </c>
      <c r="F826" s="124">
        <v>29</v>
      </c>
    </row>
    <row r="827" spans="1:7" ht="30" customHeight="1">
      <c r="A827" s="121" t="s">
        <v>1301</v>
      </c>
      <c r="B827" s="119" t="s">
        <v>2179</v>
      </c>
      <c r="C827" s="146">
        <v>6</v>
      </c>
      <c r="D827" s="124" t="e">
        <f>((#REF!*#REF!)+(#REF!*#REF!)+(#REF!*#REF!)+(#REF!*#REF!)+(#REF!*F827))/10</f>
        <v>#REF!</v>
      </c>
      <c r="E827" s="121">
        <v>6</v>
      </c>
      <c r="F827" s="124">
        <v>27</v>
      </c>
    </row>
    <row r="828" spans="1:7" ht="30" customHeight="1">
      <c r="A828" s="121" t="s">
        <v>1301</v>
      </c>
      <c r="B828" s="119" t="s">
        <v>614</v>
      </c>
      <c r="C828" s="146">
        <v>6</v>
      </c>
      <c r="D828" s="124" t="e">
        <f>((#REF!*#REF!)+(#REF!*#REF!)+(#REF!*#REF!)+(#REF!*#REF!)+(#REF!*F828))/10</f>
        <v>#REF!</v>
      </c>
      <c r="E828" s="121">
        <v>6</v>
      </c>
      <c r="F828" s="124">
        <v>3</v>
      </c>
    </row>
    <row r="829" spans="1:7" ht="30" customHeight="1">
      <c r="A829" s="121" t="s">
        <v>1301</v>
      </c>
      <c r="B829" s="119" t="s">
        <v>2751</v>
      </c>
      <c r="C829" s="146">
        <f>(E829*2+F829)/3</f>
        <v>6</v>
      </c>
      <c r="D829" s="124" t="e">
        <f>F829*(110%-(#REF!*10%))</f>
        <v>#REF!</v>
      </c>
      <c r="E829" s="121">
        <v>6</v>
      </c>
      <c r="F829" s="124">
        <v>6</v>
      </c>
    </row>
    <row r="830" spans="1:7" ht="30" customHeight="1">
      <c r="A830" s="121" t="s">
        <v>1301</v>
      </c>
      <c r="B830" s="119" t="s">
        <v>2662</v>
      </c>
      <c r="C830" s="146">
        <f>(E830*2+F830)/3</f>
        <v>5.333333333333333</v>
      </c>
      <c r="D830" s="124" t="e">
        <f>F830*(110%-(#REF!*10%))</f>
        <v>#REF!</v>
      </c>
      <c r="E830" s="121">
        <v>6</v>
      </c>
      <c r="F830" s="124">
        <v>4</v>
      </c>
    </row>
    <row r="831" spans="1:7" ht="30" customHeight="1">
      <c r="A831" s="121" t="s">
        <v>1301</v>
      </c>
      <c r="B831" s="119" t="s">
        <v>2437</v>
      </c>
      <c r="C831" s="146">
        <f>(E831*2+F831)/3</f>
        <v>5.333333333333333</v>
      </c>
      <c r="D831" s="124" t="e">
        <f>F831*(110%-(#REF!*10%))</f>
        <v>#REF!</v>
      </c>
      <c r="E831" s="121">
        <v>5</v>
      </c>
      <c r="F831" s="124">
        <v>6</v>
      </c>
    </row>
    <row r="832" spans="1:7" ht="30" customHeight="1">
      <c r="A832" s="121" t="s">
        <v>1301</v>
      </c>
      <c r="B832" s="119" t="s">
        <v>2782</v>
      </c>
      <c r="C832" s="146">
        <f>(E832*2+F832)/3</f>
        <v>5</v>
      </c>
      <c r="D832" s="124" t="e">
        <f>F832*(110%-(#REF!*10%))</f>
        <v>#REF!</v>
      </c>
      <c r="E832" s="121">
        <v>5</v>
      </c>
      <c r="F832" s="124">
        <v>5</v>
      </c>
    </row>
    <row r="833" spans="1:6" ht="30" customHeight="1">
      <c r="A833" s="121" t="s">
        <v>1301</v>
      </c>
      <c r="B833" s="119" t="s">
        <v>2459</v>
      </c>
      <c r="C833" s="146">
        <v>5</v>
      </c>
      <c r="D833" s="124" t="e">
        <f>((#REF!*#REF!)+(#REF!*#REF!)+(#REF!*#REF!)+(#REF!*#REF!)+(#REF!*F833))/10</f>
        <v>#REF!</v>
      </c>
      <c r="E833" s="121">
        <v>5</v>
      </c>
      <c r="F833" s="124">
        <v>15</v>
      </c>
    </row>
    <row r="834" spans="1:6" ht="30" customHeight="1">
      <c r="A834" s="121" t="s">
        <v>1301</v>
      </c>
      <c r="B834" s="119" t="s">
        <v>2781</v>
      </c>
      <c r="C834" s="146">
        <f>(E834*2+F834)/3</f>
        <v>5</v>
      </c>
      <c r="D834" s="124" t="e">
        <f>F834*(110%-(#REF!*10%))</f>
        <v>#REF!</v>
      </c>
      <c r="E834" s="121">
        <v>5</v>
      </c>
      <c r="F834" s="124">
        <v>5</v>
      </c>
    </row>
    <row r="835" spans="1:6" ht="30" customHeight="1">
      <c r="A835" s="121" t="s">
        <v>1301</v>
      </c>
      <c r="B835" s="119" t="s">
        <v>2178</v>
      </c>
      <c r="C835" s="146">
        <v>5</v>
      </c>
      <c r="D835" s="124" t="e">
        <f>((#REF!*#REF!)+(#REF!*#REF!)+(#REF!*#REF!)+(#REF!*#REF!)+(#REF!*F835))/10</f>
        <v>#REF!</v>
      </c>
      <c r="E835" s="121">
        <v>5</v>
      </c>
      <c r="F835" s="124">
        <v>14</v>
      </c>
    </row>
    <row r="836" spans="1:6" ht="30" customHeight="1">
      <c r="A836" s="121" t="s">
        <v>1301</v>
      </c>
      <c r="B836" s="119" t="s">
        <v>839</v>
      </c>
      <c r="C836" s="146">
        <v>5</v>
      </c>
      <c r="D836" s="124" t="e">
        <f>((#REF!*#REF!)+(#REF!*#REF!)+(#REF!*#REF!)+(#REF!*#REF!)+(#REF!*F836))/10</f>
        <v>#REF!</v>
      </c>
      <c r="E836" s="121">
        <v>5</v>
      </c>
      <c r="F836" s="124">
        <v>12</v>
      </c>
    </row>
    <row r="837" spans="1:6" ht="30" customHeight="1">
      <c r="A837" s="121" t="s">
        <v>1301</v>
      </c>
      <c r="B837" s="119" t="s">
        <v>1608</v>
      </c>
      <c r="C837" s="146">
        <v>5</v>
      </c>
      <c r="D837" s="124" t="e">
        <f>((#REF!*#REF!)+(#REF!*#REF!)+(#REF!*#REF!)+(#REF!*#REF!)+(#REF!*F837))/10</f>
        <v>#REF!</v>
      </c>
      <c r="E837" s="121">
        <v>5</v>
      </c>
      <c r="F837" s="124">
        <v>32</v>
      </c>
    </row>
    <row r="838" spans="1:6" ht="30" customHeight="1">
      <c r="A838" s="121" t="s">
        <v>1301</v>
      </c>
      <c r="B838" s="119" t="s">
        <v>2436</v>
      </c>
      <c r="C838" s="146">
        <f>(E838*2+F838)/3</f>
        <v>5</v>
      </c>
      <c r="D838" s="124" t="e">
        <f>F838*(110%-(#REF!*10%))</f>
        <v>#REF!</v>
      </c>
      <c r="E838" s="121">
        <v>4</v>
      </c>
      <c r="F838" s="124">
        <v>7</v>
      </c>
    </row>
    <row r="839" spans="1:6" ht="30" customHeight="1">
      <c r="A839" s="121" t="s">
        <v>1301</v>
      </c>
      <c r="B839" s="119" t="s">
        <v>2380</v>
      </c>
      <c r="C839" s="146">
        <v>5</v>
      </c>
      <c r="D839" s="124" t="e">
        <f>((#REF!*#REF!)+(#REF!*#REF!)+(#REF!*#REF!)+(#REF!*#REF!)+(#REF!*F839))/10</f>
        <v>#REF!</v>
      </c>
      <c r="E839" s="121">
        <v>5</v>
      </c>
      <c r="F839" s="124">
        <v>12</v>
      </c>
    </row>
    <row r="840" spans="1:6" ht="30" customHeight="1">
      <c r="A840" s="121" t="s">
        <v>1301</v>
      </c>
      <c r="B840" s="119" t="s">
        <v>1400</v>
      </c>
      <c r="C840" s="146">
        <v>5</v>
      </c>
      <c r="D840" s="124" t="e">
        <f>((#REF!*#REF!)+(#REF!*#REF!)+(#REF!*#REF!)+(#REF!*#REF!)+(#REF!*F840))/10</f>
        <v>#REF!</v>
      </c>
      <c r="E840" s="121">
        <v>5</v>
      </c>
      <c r="F840" s="124">
        <v>26</v>
      </c>
    </row>
    <row r="841" spans="1:6" ht="30" customHeight="1">
      <c r="A841" s="121" t="s">
        <v>1301</v>
      </c>
      <c r="B841" s="119" t="s">
        <v>1613</v>
      </c>
      <c r="C841" s="146">
        <v>5</v>
      </c>
      <c r="D841" s="124" t="e">
        <f>((#REF!*#REF!)+(#REF!*#REF!)+(#REF!*#REF!)+(#REF!*#REF!)+(#REF!*F841))/10</f>
        <v>#REF!</v>
      </c>
      <c r="E841" s="121">
        <v>5</v>
      </c>
      <c r="F841" s="124">
        <v>35</v>
      </c>
    </row>
    <row r="842" spans="1:6" ht="30" customHeight="1">
      <c r="A842" s="121" t="s">
        <v>1301</v>
      </c>
      <c r="B842" s="119" t="s">
        <v>2355</v>
      </c>
      <c r="C842" s="146">
        <f>(E842*2+F842)/3</f>
        <v>5</v>
      </c>
      <c r="D842" s="124" t="e">
        <f>F842*(110%-(#REF!*10%))</f>
        <v>#REF!</v>
      </c>
      <c r="E842" s="121">
        <v>6</v>
      </c>
      <c r="F842" s="124">
        <v>3</v>
      </c>
    </row>
    <row r="843" spans="1:6" ht="30" customHeight="1">
      <c r="A843" s="121" t="s">
        <v>1301</v>
      </c>
      <c r="B843" s="156" t="s">
        <v>8</v>
      </c>
      <c r="C843" s="146">
        <f>(E843*2+F843)/3</f>
        <v>4.7</v>
      </c>
      <c r="D843" s="124" t="e">
        <f>F843*(110%-(#REF!*10%))</f>
        <v>#REF!</v>
      </c>
      <c r="E843" s="121">
        <v>6</v>
      </c>
      <c r="F843" s="124">
        <v>2.1</v>
      </c>
    </row>
    <row r="844" spans="1:6" ht="30" customHeight="1">
      <c r="A844" s="121" t="s">
        <v>1301</v>
      </c>
      <c r="B844" s="119" t="s">
        <v>2402</v>
      </c>
      <c r="C844" s="146">
        <f>(E844*2+F844)/3</f>
        <v>4.333333333333333</v>
      </c>
      <c r="D844" s="124" t="e">
        <f>F844*(110%-(#REF!*10%))</f>
        <v>#REF!</v>
      </c>
      <c r="E844" s="121">
        <v>5</v>
      </c>
      <c r="F844" s="124">
        <v>3</v>
      </c>
    </row>
    <row r="845" spans="1:6" ht="30" customHeight="1">
      <c r="A845" s="121" t="s">
        <v>1301</v>
      </c>
      <c r="B845" s="119" t="s">
        <v>2406</v>
      </c>
      <c r="C845" s="146">
        <f>(E845*2+F845)/3</f>
        <v>4.333333333333333</v>
      </c>
      <c r="D845" s="124" t="e">
        <f>F845*(110%-(#REF!*10%))</f>
        <v>#REF!</v>
      </c>
      <c r="E845" s="121">
        <v>5</v>
      </c>
      <c r="F845" s="124">
        <v>3</v>
      </c>
    </row>
    <row r="846" spans="1:6" ht="30" customHeight="1">
      <c r="A846" s="121" t="s">
        <v>1301</v>
      </c>
      <c r="B846" s="119" t="s">
        <v>2409</v>
      </c>
      <c r="C846" s="146">
        <f>(E846*2+F846)/3</f>
        <v>4.333333333333333</v>
      </c>
      <c r="D846" s="124" t="e">
        <f>F846*(110%-(#REF!*10%))</f>
        <v>#REF!</v>
      </c>
      <c r="E846" s="121">
        <v>5</v>
      </c>
      <c r="F846" s="124">
        <v>3</v>
      </c>
    </row>
    <row r="847" spans="1:6" ht="30" customHeight="1">
      <c r="A847" s="121" t="s">
        <v>1301</v>
      </c>
      <c r="B847" s="119" t="s">
        <v>2236</v>
      </c>
      <c r="C847" s="146">
        <v>4</v>
      </c>
      <c r="D847" s="124" t="e">
        <f>((#REF!*#REF!)+(#REF!*#REF!)+(#REF!*#REF!)+(#REF!*#REF!)+(#REF!*F847))/10</f>
        <v>#REF!</v>
      </c>
      <c r="E847" s="121">
        <v>4</v>
      </c>
      <c r="F847" s="124">
        <v>25</v>
      </c>
    </row>
    <row r="848" spans="1:6" ht="30" customHeight="1">
      <c r="A848" s="121" t="s">
        <v>1301</v>
      </c>
      <c r="B848" s="119" t="s">
        <v>780</v>
      </c>
      <c r="C848" s="146">
        <v>4</v>
      </c>
      <c r="D848" s="124" t="e">
        <f>((#REF!*#REF!)+(#REF!*#REF!)+(#REF!*#REF!)+(#REF!*#REF!)+(#REF!*F848))/10</f>
        <v>#REF!</v>
      </c>
      <c r="E848" s="121">
        <v>4</v>
      </c>
      <c r="F848" s="124">
        <v>5</v>
      </c>
    </row>
    <row r="849" spans="1:7" ht="30" customHeight="1">
      <c r="A849" s="121" t="s">
        <v>1301</v>
      </c>
      <c r="B849" s="119" t="s">
        <v>2545</v>
      </c>
      <c r="C849" s="146">
        <f>(E849*2+F849)/3</f>
        <v>4</v>
      </c>
      <c r="D849" s="124">
        <f>(F849+G849)/2</f>
        <v>3.5</v>
      </c>
      <c r="E849" s="121">
        <v>3</v>
      </c>
      <c r="F849" s="124">
        <v>6</v>
      </c>
      <c r="G849" s="124">
        <v>1</v>
      </c>
    </row>
    <row r="850" spans="1:7" ht="30" customHeight="1">
      <c r="A850" s="121" t="s">
        <v>1301</v>
      </c>
      <c r="B850" s="119" t="s">
        <v>2213</v>
      </c>
      <c r="C850" s="146">
        <v>4</v>
      </c>
      <c r="D850" s="124" t="e">
        <f>((#REF!*#REF!)+(#REF!*#REF!)+(#REF!*#REF!)+(#REF!*#REF!)+(#REF!*F850))/10</f>
        <v>#REF!</v>
      </c>
      <c r="E850" s="121">
        <v>4</v>
      </c>
      <c r="F850" s="124">
        <v>40</v>
      </c>
    </row>
    <row r="851" spans="1:7" ht="30" customHeight="1">
      <c r="A851" s="121" t="s">
        <v>1301</v>
      </c>
      <c r="B851" s="119" t="s">
        <v>1179</v>
      </c>
      <c r="C851" s="146">
        <v>4</v>
      </c>
      <c r="D851" s="124" t="e">
        <f>((#REF!*#REF!)+(#REF!*#REF!)+(#REF!*#REF!)+(#REF!*#REF!)+(#REF!*F851))/10</f>
        <v>#REF!</v>
      </c>
      <c r="E851" s="121">
        <v>4</v>
      </c>
      <c r="F851" s="124">
        <v>26</v>
      </c>
    </row>
    <row r="852" spans="1:7" ht="30" customHeight="1">
      <c r="A852" s="121" t="s">
        <v>1301</v>
      </c>
      <c r="B852" s="119" t="s">
        <v>115</v>
      </c>
      <c r="C852" s="146">
        <v>4</v>
      </c>
      <c r="D852" s="124" t="e">
        <f>((#REF!*#REF!)+(#REF!*#REF!)+(#REF!*#REF!)+(#REF!*#REF!)+(#REF!*F852))/10</f>
        <v>#REF!</v>
      </c>
      <c r="E852" s="121">
        <v>4</v>
      </c>
      <c r="F852" s="124">
        <v>21</v>
      </c>
    </row>
    <row r="853" spans="1:7" ht="30" customHeight="1">
      <c r="A853" s="121" t="s">
        <v>1301</v>
      </c>
      <c r="B853" s="119" t="s">
        <v>2183</v>
      </c>
      <c r="C853" s="146">
        <v>4</v>
      </c>
      <c r="D853" s="124" t="e">
        <f>((#REF!*#REF!)+(#REF!*#REF!)+(#REF!*#REF!)+(#REF!*#REF!)+(#REF!*F853))/10</f>
        <v>#REF!</v>
      </c>
      <c r="E853" s="121">
        <v>4</v>
      </c>
      <c r="F853" s="124">
        <v>5</v>
      </c>
    </row>
    <row r="854" spans="1:7" ht="30" customHeight="1">
      <c r="A854" s="121" t="s">
        <v>1301</v>
      </c>
      <c r="B854" s="119" t="s">
        <v>2235</v>
      </c>
      <c r="C854" s="146">
        <v>4</v>
      </c>
      <c r="D854" s="124" t="e">
        <f>((#REF!*#REF!)+(#REF!*#REF!)+(#REF!*#REF!)+(#REF!*#REF!)+(#REF!*F854))/10</f>
        <v>#REF!</v>
      </c>
      <c r="E854" s="121">
        <v>4</v>
      </c>
      <c r="F854" s="124">
        <v>31</v>
      </c>
    </row>
    <row r="855" spans="1:7" ht="30" customHeight="1">
      <c r="A855" s="121" t="s">
        <v>1301</v>
      </c>
      <c r="B855" s="119" t="s">
        <v>2234</v>
      </c>
      <c r="C855" s="146">
        <v>4</v>
      </c>
      <c r="D855" s="124" t="e">
        <f>((#REF!*#REF!)+(#REF!*#REF!)+(#REF!*#REF!)+(#REF!*#REF!)+(#REF!*F855))/10</f>
        <v>#REF!</v>
      </c>
      <c r="E855" s="121">
        <v>4</v>
      </c>
      <c r="F855" s="124">
        <v>15</v>
      </c>
    </row>
    <row r="856" spans="1:7" ht="30" customHeight="1">
      <c r="A856" s="121" t="s">
        <v>1301</v>
      </c>
      <c r="B856" s="119" t="s">
        <v>2267</v>
      </c>
      <c r="C856" s="146">
        <v>4</v>
      </c>
      <c r="D856" s="124" t="e">
        <f>((#REF!*#REF!)+(#REF!*#REF!)+(#REF!*#REF!)+(#REF!*#REF!)+(#REF!*F856))/10</f>
        <v>#REF!</v>
      </c>
      <c r="E856" s="121">
        <v>4</v>
      </c>
      <c r="F856" s="124">
        <v>5</v>
      </c>
    </row>
    <row r="857" spans="1:7" ht="30" customHeight="1">
      <c r="A857" s="121" t="s">
        <v>1301</v>
      </c>
      <c r="B857" s="119" t="s">
        <v>2458</v>
      </c>
      <c r="C857" s="146">
        <f>(E857*2+F857)/3</f>
        <v>4</v>
      </c>
      <c r="D857" s="124" t="e">
        <f>F857*(110%-(#REF!*10%))</f>
        <v>#REF!</v>
      </c>
      <c r="E857" s="121">
        <v>2</v>
      </c>
      <c r="F857" s="124">
        <v>8</v>
      </c>
    </row>
    <row r="858" spans="1:7" ht="30" customHeight="1">
      <c r="A858" s="121" t="s">
        <v>1301</v>
      </c>
      <c r="B858" s="119" t="s">
        <v>2461</v>
      </c>
      <c r="C858" s="146">
        <f>(E858*2+F858)/3</f>
        <v>4</v>
      </c>
      <c r="D858" s="124" t="e">
        <f>F858*(110%-(#REF!*10%))</f>
        <v>#REF!</v>
      </c>
      <c r="E858" s="121">
        <v>4</v>
      </c>
      <c r="F858" s="124">
        <v>4</v>
      </c>
    </row>
    <row r="859" spans="1:7" ht="30" customHeight="1">
      <c r="A859" s="121" t="s">
        <v>1301</v>
      </c>
      <c r="B859" s="119" t="s">
        <v>2462</v>
      </c>
      <c r="C859" s="146">
        <f>(E859*2+F859)/3</f>
        <v>3.6666666666666665</v>
      </c>
      <c r="D859" s="124" t="e">
        <f>F859*(110%-(#REF!*10%))</f>
        <v>#REF!</v>
      </c>
      <c r="E859" s="121">
        <v>2</v>
      </c>
      <c r="F859" s="124">
        <v>7</v>
      </c>
    </row>
    <row r="860" spans="1:7" ht="30" customHeight="1">
      <c r="A860" s="121" t="s">
        <v>1301</v>
      </c>
      <c r="B860" s="119" t="s">
        <v>2472</v>
      </c>
      <c r="C860" s="146">
        <f>(E860*2+F860)/3</f>
        <v>3.6666666666666665</v>
      </c>
      <c r="D860" s="124" t="e">
        <f>F860*(110%-(#REF!*10%))</f>
        <v>#REF!</v>
      </c>
      <c r="E860" s="121">
        <v>4</v>
      </c>
      <c r="F860" s="124">
        <v>3</v>
      </c>
    </row>
    <row r="861" spans="1:7" ht="30" customHeight="1">
      <c r="A861" s="121" t="s">
        <v>1301</v>
      </c>
      <c r="B861" s="119" t="s">
        <v>2438</v>
      </c>
      <c r="C861" s="146">
        <f>(E861*2+F861)/3</f>
        <v>3.3333333333333335</v>
      </c>
      <c r="D861" s="124" t="e">
        <f>F861*(110%-(#REF!*10%))</f>
        <v>#REF!</v>
      </c>
      <c r="E861" s="121">
        <v>3</v>
      </c>
      <c r="F861" s="124">
        <v>4</v>
      </c>
    </row>
    <row r="862" spans="1:7" ht="30" customHeight="1">
      <c r="A862" s="121" t="s">
        <v>1301</v>
      </c>
      <c r="B862" s="119" t="s">
        <v>1100</v>
      </c>
      <c r="C862" s="146">
        <v>3</v>
      </c>
      <c r="D862" s="124" t="e">
        <f>((#REF!*#REF!)+(#REF!*#REF!)+(#REF!*#REF!)+(#REF!*#REF!)+(#REF!*F862))/10</f>
        <v>#REF!</v>
      </c>
      <c r="E862" s="121">
        <v>3</v>
      </c>
      <c r="F862" s="124">
        <v>25</v>
      </c>
    </row>
    <row r="863" spans="1:7" ht="30" customHeight="1">
      <c r="A863" s="121" t="s">
        <v>1301</v>
      </c>
      <c r="B863" s="119" t="s">
        <v>3596</v>
      </c>
      <c r="C863" s="146">
        <f>(E863*2+F863)/3</f>
        <v>3</v>
      </c>
      <c r="D863" s="124">
        <f>(F863+G863)/2</f>
        <v>1</v>
      </c>
      <c r="E863" s="121">
        <v>4</v>
      </c>
      <c r="F863" s="124">
        <v>1</v>
      </c>
      <c r="G863" s="124">
        <v>1</v>
      </c>
    </row>
    <row r="864" spans="1:7" ht="30" customHeight="1">
      <c r="A864" s="121" t="s">
        <v>1301</v>
      </c>
      <c r="B864" s="119" t="s">
        <v>2199</v>
      </c>
      <c r="C864" s="146">
        <v>3</v>
      </c>
      <c r="D864" s="124" t="e">
        <f>((#REF!*#REF!)+(#REF!*#REF!)+(#REF!*#REF!)+(#REF!*#REF!)+(#REF!*F864))/10</f>
        <v>#REF!</v>
      </c>
      <c r="E864" s="121">
        <v>3</v>
      </c>
      <c r="F864" s="124">
        <v>10</v>
      </c>
    </row>
    <row r="865" spans="1:7" ht="30" customHeight="1">
      <c r="A865" s="121" t="s">
        <v>1301</v>
      </c>
      <c r="B865" s="119" t="s">
        <v>2215</v>
      </c>
      <c r="C865" s="146">
        <v>3</v>
      </c>
      <c r="D865" s="124" t="e">
        <f>((#REF!*#REF!)+(#REF!*#REF!)+(#REF!*#REF!)+(#REF!*#REF!)+(#REF!*F865))/10</f>
        <v>#REF!</v>
      </c>
      <c r="E865" s="121">
        <v>3</v>
      </c>
      <c r="F865" s="124">
        <v>25</v>
      </c>
    </row>
    <row r="866" spans="1:7" ht="30" customHeight="1">
      <c r="A866" s="121" t="s">
        <v>1301</v>
      </c>
      <c r="B866" s="119" t="s">
        <v>983</v>
      </c>
      <c r="C866" s="146">
        <v>3</v>
      </c>
      <c r="D866" s="124" t="e">
        <f>((#REF!*#REF!)+(#REF!*#REF!)+(#REF!*#REF!)+(#REF!*#REF!)+(#REF!*F866))/10</f>
        <v>#REF!</v>
      </c>
      <c r="E866" s="121">
        <v>3</v>
      </c>
      <c r="F866" s="124">
        <v>25</v>
      </c>
    </row>
    <row r="867" spans="1:7" ht="30" customHeight="1">
      <c r="A867" s="121" t="s">
        <v>1301</v>
      </c>
      <c r="B867" s="119" t="s">
        <v>2470</v>
      </c>
      <c r="C867" s="146">
        <v>3</v>
      </c>
      <c r="D867" s="124" t="e">
        <f>((#REF!*#REF!)+(#REF!*#REF!)+(#REF!*#REF!)+(#REF!*#REF!)+(#REF!*F867))/10</f>
        <v>#REF!</v>
      </c>
      <c r="E867" s="121">
        <v>3</v>
      </c>
      <c r="F867" s="124">
        <v>3</v>
      </c>
    </row>
    <row r="868" spans="1:7" ht="30" customHeight="1">
      <c r="A868" s="121" t="s">
        <v>1301</v>
      </c>
      <c r="B868" s="119" t="s">
        <v>1671</v>
      </c>
      <c r="C868" s="146">
        <v>3</v>
      </c>
      <c r="D868" s="124" t="e">
        <f>((#REF!*#REF!)+(#REF!*#REF!)+(#REF!*#REF!)+(#REF!*#REF!)+(#REF!*F868))/10</f>
        <v>#REF!</v>
      </c>
      <c r="E868" s="121">
        <v>3</v>
      </c>
      <c r="F868" s="124">
        <v>24</v>
      </c>
    </row>
    <row r="869" spans="1:7" ht="30" customHeight="1">
      <c r="A869" s="121" t="s">
        <v>1301</v>
      </c>
      <c r="B869" s="119" t="s">
        <v>2435</v>
      </c>
      <c r="C869" s="146">
        <f>(E869*2+F869)/3</f>
        <v>3</v>
      </c>
      <c r="D869" s="124" t="e">
        <f>F869*(110%-(#REF!*10%))</f>
        <v>#REF!</v>
      </c>
      <c r="E869" s="121">
        <v>2</v>
      </c>
      <c r="F869" s="124">
        <v>5</v>
      </c>
    </row>
    <row r="870" spans="1:7" ht="30" customHeight="1">
      <c r="A870" s="121" t="s">
        <v>1301</v>
      </c>
      <c r="B870" s="119" t="s">
        <v>1163</v>
      </c>
      <c r="C870" s="146">
        <v>3</v>
      </c>
      <c r="D870" s="124" t="e">
        <f>((#REF!*#REF!)+(#REF!*#REF!)+(#REF!*#REF!)+(#REF!*#REF!)+(#REF!*F870))/10</f>
        <v>#REF!</v>
      </c>
      <c r="E870" s="121">
        <v>3</v>
      </c>
      <c r="F870" s="124">
        <v>46</v>
      </c>
    </row>
    <row r="871" spans="1:7" ht="30" customHeight="1">
      <c r="A871" s="121" t="s">
        <v>1301</v>
      </c>
      <c r="B871" s="119" t="s">
        <v>2303</v>
      </c>
      <c r="C871" s="146">
        <v>3</v>
      </c>
      <c r="D871" s="124" t="e">
        <f>((#REF!*#REF!)+(#REF!*#REF!)+(#REF!*#REF!)+(#REF!*#REF!)+(#REF!*F871))/10</f>
        <v>#REF!</v>
      </c>
      <c r="E871" s="121">
        <v>3</v>
      </c>
      <c r="F871" s="124">
        <v>5</v>
      </c>
    </row>
    <row r="872" spans="1:7" ht="30" customHeight="1">
      <c r="A872" s="121" t="s">
        <v>1301</v>
      </c>
      <c r="B872" s="119" t="s">
        <v>2289</v>
      </c>
      <c r="C872" s="146">
        <v>3</v>
      </c>
      <c r="D872" s="124" t="e">
        <f>((#REF!*#REF!)+(#REF!*#REF!)+(#REF!*#REF!)+(#REF!*#REF!)+(#REF!*F872))/10</f>
        <v>#REF!</v>
      </c>
      <c r="E872" s="121">
        <v>3</v>
      </c>
      <c r="F872" s="124">
        <v>25</v>
      </c>
    </row>
    <row r="873" spans="1:7" ht="30" customHeight="1">
      <c r="A873" s="121" t="s">
        <v>1301</v>
      </c>
      <c r="B873" s="119" t="s">
        <v>1506</v>
      </c>
      <c r="C873" s="146">
        <v>3</v>
      </c>
      <c r="D873" s="124" t="e">
        <f>((#REF!*#REF!)+(#REF!*#REF!)+(#REF!*#REF!)+(#REF!*#REF!)+(#REF!*F873))/10</f>
        <v>#REF!</v>
      </c>
      <c r="E873" s="121">
        <v>3</v>
      </c>
      <c r="F873" s="124">
        <v>6</v>
      </c>
    </row>
    <row r="874" spans="1:7" ht="30" customHeight="1">
      <c r="A874" s="121" t="s">
        <v>1301</v>
      </c>
      <c r="B874" s="119" t="s">
        <v>2377</v>
      </c>
      <c r="C874" s="146">
        <v>3</v>
      </c>
      <c r="D874" s="124" t="e">
        <f>((#REF!*#REF!)+(#REF!*#REF!)+(#REF!*#REF!)+(#REF!*#REF!)+(#REF!*F874))/10</f>
        <v>#REF!</v>
      </c>
      <c r="E874" s="121">
        <v>3</v>
      </c>
      <c r="F874" s="124">
        <v>46</v>
      </c>
    </row>
    <row r="875" spans="1:7" ht="30" customHeight="1">
      <c r="A875" s="121" t="s">
        <v>1301</v>
      </c>
      <c r="B875" s="119" t="s">
        <v>2457</v>
      </c>
      <c r="C875" s="146">
        <f>(E875*2+F875)/3</f>
        <v>2.6666666666666665</v>
      </c>
      <c r="D875" s="124" t="e">
        <f>F875*(110%-(#REF!*10%))</f>
        <v>#REF!</v>
      </c>
      <c r="E875" s="121">
        <v>2</v>
      </c>
      <c r="F875" s="124">
        <v>4</v>
      </c>
    </row>
    <row r="876" spans="1:7" ht="30" customHeight="1">
      <c r="A876" s="121" t="s">
        <v>1301</v>
      </c>
      <c r="B876" s="119" t="s">
        <v>2653</v>
      </c>
      <c r="C876" s="146">
        <f>(E876*2+F876)/3</f>
        <v>2.6666666666666665</v>
      </c>
      <c r="D876" s="124" t="e">
        <f>F876*(110%-(#REF!*10%))</f>
        <v>#REF!</v>
      </c>
      <c r="E876" s="121">
        <v>2</v>
      </c>
      <c r="F876" s="124">
        <v>4</v>
      </c>
    </row>
    <row r="877" spans="1:7" ht="30" customHeight="1">
      <c r="A877" s="121" t="s">
        <v>1301</v>
      </c>
      <c r="B877" s="119" t="s">
        <v>3782</v>
      </c>
      <c r="C877" s="146">
        <f>(E877*2+F877)/3</f>
        <v>2.3333333333333335</v>
      </c>
      <c r="D877" s="124">
        <f>(F877+G877)/2</f>
        <v>2.5</v>
      </c>
      <c r="E877" s="121">
        <v>2</v>
      </c>
      <c r="F877" s="124">
        <v>3</v>
      </c>
      <c r="G877" s="124">
        <v>2</v>
      </c>
    </row>
    <row r="878" spans="1:7" ht="30" customHeight="1">
      <c r="A878" s="121" t="s">
        <v>1301</v>
      </c>
      <c r="B878" s="119" t="s">
        <v>979</v>
      </c>
      <c r="C878" s="146">
        <v>2</v>
      </c>
      <c r="D878" s="124" t="e">
        <f>((#REF!*#REF!)+(#REF!*#REF!)+(#REF!*#REF!)+(#REF!*#REF!)+(#REF!*F878))/10</f>
        <v>#REF!</v>
      </c>
      <c r="E878" s="121">
        <v>2</v>
      </c>
      <c r="F878" s="124">
        <v>5</v>
      </c>
    </row>
    <row r="879" spans="1:7" ht="30" customHeight="1">
      <c r="A879" s="121" t="s">
        <v>1301</v>
      </c>
      <c r="B879" s="119" t="s">
        <v>837</v>
      </c>
      <c r="C879" s="146">
        <v>2</v>
      </c>
      <c r="D879" s="124" t="e">
        <f>((#REF!*#REF!)+(#REF!*#REF!)+(#REF!*#REF!)+(#REF!*#REF!)+(#REF!*F879))/10</f>
        <v>#REF!</v>
      </c>
      <c r="E879" s="121">
        <v>2</v>
      </c>
      <c r="F879" s="124">
        <v>10</v>
      </c>
    </row>
    <row r="880" spans="1:7" ht="30" customHeight="1">
      <c r="A880" s="121" t="s">
        <v>1301</v>
      </c>
      <c r="B880" s="119" t="s">
        <v>2262</v>
      </c>
      <c r="C880" s="146">
        <v>2</v>
      </c>
      <c r="D880" s="124" t="e">
        <f>((#REF!*#REF!)+(#REF!*#REF!)+(#REF!*#REF!)+(#REF!*#REF!)+(#REF!*F880))/10</f>
        <v>#REF!</v>
      </c>
      <c r="E880" s="121">
        <v>2</v>
      </c>
      <c r="F880" s="124">
        <v>7</v>
      </c>
    </row>
    <row r="881" spans="1:6" ht="30" customHeight="1">
      <c r="A881" s="121" t="s">
        <v>1301</v>
      </c>
      <c r="B881" s="119" t="s">
        <v>1350</v>
      </c>
      <c r="C881" s="146">
        <v>2</v>
      </c>
      <c r="D881" s="124" t="e">
        <f>((#REF!*#REF!)+(#REF!*#REF!)+(#REF!*#REF!)+(#REF!*#REF!)+(#REF!*F881))/10</f>
        <v>#REF!</v>
      </c>
      <c r="E881" s="121">
        <v>2</v>
      </c>
      <c r="F881" s="124">
        <v>30</v>
      </c>
    </row>
    <row r="882" spans="1:6" ht="30" customHeight="1">
      <c r="A882" s="121" t="s">
        <v>1301</v>
      </c>
      <c r="B882" s="119" t="s">
        <v>2218</v>
      </c>
      <c r="C882" s="146">
        <v>2</v>
      </c>
      <c r="D882" s="124" t="e">
        <f>((#REF!*#REF!)+(#REF!*#REF!)+(#REF!*#REF!)+(#REF!*#REF!)+(#REF!*F882))/10</f>
        <v>#REF!</v>
      </c>
      <c r="E882" s="121">
        <v>2</v>
      </c>
      <c r="F882" s="124">
        <v>24</v>
      </c>
    </row>
    <row r="883" spans="1:6" ht="30" customHeight="1">
      <c r="A883" s="121" t="s">
        <v>1301</v>
      </c>
      <c r="B883" s="119" t="s">
        <v>1507</v>
      </c>
      <c r="C883" s="146">
        <v>2</v>
      </c>
      <c r="D883" s="124" t="e">
        <f>((#REF!*#REF!)+(#REF!*#REF!)+(#REF!*#REF!)+(#REF!*#REF!)+(#REF!*F883))/10</f>
        <v>#REF!</v>
      </c>
      <c r="E883" s="121">
        <v>2</v>
      </c>
      <c r="F883" s="124">
        <v>6</v>
      </c>
    </row>
    <row r="884" spans="1:6" ht="30" customHeight="1">
      <c r="A884" s="121" t="s">
        <v>1301</v>
      </c>
      <c r="B884" s="119" t="s">
        <v>1758</v>
      </c>
      <c r="C884" s="146">
        <v>2</v>
      </c>
      <c r="D884" s="124" t="e">
        <f>((#REF!*#REF!)+(#REF!*#REF!)+(#REF!*#REF!)+(#REF!*#REF!)+(#REF!*F884))/10</f>
        <v>#REF!</v>
      </c>
      <c r="E884" s="121">
        <v>2</v>
      </c>
      <c r="F884" s="124">
        <v>40</v>
      </c>
    </row>
    <row r="885" spans="1:6" ht="30" customHeight="1">
      <c r="A885" s="121" t="s">
        <v>1301</v>
      </c>
      <c r="B885" s="119" t="s">
        <v>1932</v>
      </c>
      <c r="C885" s="146">
        <v>2</v>
      </c>
      <c r="D885" s="124" t="e">
        <f>((#REF!*#REF!)+(#REF!*#REF!)+(#REF!*#REF!)+(#REF!*#REF!)+(#REF!*F885))/10</f>
        <v>#REF!</v>
      </c>
      <c r="E885" s="121">
        <v>2</v>
      </c>
      <c r="F885" s="124">
        <v>5</v>
      </c>
    </row>
    <row r="886" spans="1:6" ht="30" customHeight="1">
      <c r="A886" s="121" t="s">
        <v>1301</v>
      </c>
      <c r="B886" s="119" t="s">
        <v>611</v>
      </c>
      <c r="C886" s="146">
        <v>2</v>
      </c>
      <c r="D886" s="124" t="e">
        <f>((#REF!*#REF!)+(#REF!*#REF!)+(#REF!*#REF!)+(#REF!*#REF!)+(#REF!*F886))/10</f>
        <v>#REF!</v>
      </c>
      <c r="E886" s="121">
        <v>2</v>
      </c>
      <c r="F886" s="124">
        <v>5</v>
      </c>
    </row>
    <row r="887" spans="1:6" ht="30" customHeight="1">
      <c r="A887" s="121" t="s">
        <v>1301</v>
      </c>
      <c r="B887" s="119" t="s">
        <v>1870</v>
      </c>
      <c r="C887" s="146">
        <v>2</v>
      </c>
      <c r="D887" s="124" t="e">
        <f>((#REF!*#REF!)+(#REF!*#REF!)+(#REF!*#REF!)+(#REF!*#REF!)+(#REF!*F887))/10</f>
        <v>#REF!</v>
      </c>
      <c r="E887" s="121">
        <v>2</v>
      </c>
      <c r="F887" s="124">
        <v>20</v>
      </c>
    </row>
    <row r="888" spans="1:6" ht="30" customHeight="1">
      <c r="A888" s="121" t="s">
        <v>1301</v>
      </c>
      <c r="B888" s="119" t="s">
        <v>2237</v>
      </c>
      <c r="C888" s="146">
        <v>2</v>
      </c>
      <c r="D888" s="124" t="e">
        <f>((#REF!*#REF!)+(#REF!*#REF!)+(#REF!*#REF!)+(#REF!*#REF!)+(#REF!*F888))/10</f>
        <v>#REF!</v>
      </c>
      <c r="E888" s="121">
        <v>2</v>
      </c>
      <c r="F888" s="124">
        <v>15</v>
      </c>
    </row>
    <row r="889" spans="1:6" ht="30" customHeight="1">
      <c r="A889" s="121" t="s">
        <v>1301</v>
      </c>
      <c r="B889" s="119" t="s">
        <v>1093</v>
      </c>
      <c r="C889" s="146">
        <v>2</v>
      </c>
      <c r="D889" s="124" t="e">
        <f>((#REF!*#REF!)+(#REF!*#REF!)+(#REF!*#REF!)+(#REF!*#REF!)+(#REF!*F889))/10</f>
        <v>#REF!</v>
      </c>
      <c r="E889" s="121">
        <v>2</v>
      </c>
      <c r="F889" s="124">
        <v>9</v>
      </c>
    </row>
    <row r="890" spans="1:6" ht="30" customHeight="1">
      <c r="A890" s="121" t="s">
        <v>1301</v>
      </c>
      <c r="B890" s="119" t="s">
        <v>2216</v>
      </c>
      <c r="C890" s="146">
        <v>2</v>
      </c>
      <c r="D890" s="124" t="e">
        <f>((#REF!*#REF!)+(#REF!*#REF!)+(#REF!*#REF!)+(#REF!*#REF!)+(#REF!*F890))/10</f>
        <v>#REF!</v>
      </c>
      <c r="E890" s="121">
        <v>2</v>
      </c>
      <c r="F890" s="124">
        <v>5</v>
      </c>
    </row>
    <row r="891" spans="1:6" ht="30" customHeight="1">
      <c r="A891" s="121" t="s">
        <v>1301</v>
      </c>
      <c r="B891" s="125" t="s">
        <v>47</v>
      </c>
      <c r="C891" s="146">
        <v>2</v>
      </c>
      <c r="D891" s="124" t="e">
        <f>((#REF!*#REF!)+(#REF!*#REF!)+(#REF!*#REF!)+(#REF!*#REF!)+(#REF!*F891))/10</f>
        <v>#REF!</v>
      </c>
      <c r="E891" s="121">
        <v>2</v>
      </c>
      <c r="F891" s="124">
        <v>29</v>
      </c>
    </row>
    <row r="892" spans="1:6" ht="30" customHeight="1">
      <c r="A892" s="121" t="s">
        <v>1301</v>
      </c>
      <c r="B892" s="119" t="s">
        <v>852</v>
      </c>
      <c r="C892" s="146">
        <v>2</v>
      </c>
      <c r="D892" s="124" t="e">
        <f>((#REF!*#REF!)+(#REF!*#REF!)+(#REF!*#REF!)+(#REF!*#REF!)+(#REF!*F892))/10</f>
        <v>#REF!</v>
      </c>
      <c r="E892" s="121">
        <v>2</v>
      </c>
      <c r="F892" s="124">
        <v>5</v>
      </c>
    </row>
    <row r="893" spans="1:6" ht="30" customHeight="1">
      <c r="A893" s="121" t="s">
        <v>1301</v>
      </c>
      <c r="B893" s="119" t="s">
        <v>2290</v>
      </c>
      <c r="C893" s="146">
        <v>2</v>
      </c>
      <c r="D893" s="124" t="e">
        <f>((#REF!*#REF!)+(#REF!*#REF!)+(#REF!*#REF!)+(#REF!*#REF!)+(#REF!*F893))/10</f>
        <v>#REF!</v>
      </c>
      <c r="E893" s="121">
        <v>2</v>
      </c>
      <c r="F893" s="124">
        <v>5</v>
      </c>
    </row>
    <row r="894" spans="1:6" ht="30" customHeight="1">
      <c r="A894" s="121" t="s">
        <v>1301</v>
      </c>
      <c r="B894" s="125" t="s">
        <v>21</v>
      </c>
      <c r="C894" s="146">
        <v>1</v>
      </c>
      <c r="D894" s="124" t="e">
        <f>((#REF!*#REF!)+(#REF!*#REF!)+(#REF!*#REF!)+(#REF!*#REF!)+(#REF!*F894))/10</f>
        <v>#REF!</v>
      </c>
      <c r="E894" s="121">
        <v>1</v>
      </c>
      <c r="F894" s="124">
        <v>1</v>
      </c>
    </row>
    <row r="895" spans="1:6" ht="30" customHeight="1">
      <c r="A895" s="121" t="s">
        <v>1301</v>
      </c>
      <c r="B895" s="125" t="s">
        <v>56</v>
      </c>
      <c r="C895" s="146">
        <v>1</v>
      </c>
      <c r="D895" s="124" t="e">
        <f>((#REF!*#REF!)+(#REF!*#REF!)+(#REF!*#REF!)+(#REF!*#REF!)+(#REF!*F895))/10</f>
        <v>#REF!</v>
      </c>
      <c r="E895" s="121">
        <v>1</v>
      </c>
      <c r="F895" s="124">
        <v>25</v>
      </c>
    </row>
    <row r="896" spans="1:6" ht="30" customHeight="1">
      <c r="A896" s="121" t="s">
        <v>1301</v>
      </c>
      <c r="B896" s="119" t="s">
        <v>1457</v>
      </c>
      <c r="C896" s="146">
        <v>1</v>
      </c>
      <c r="D896" s="124" t="e">
        <f>((#REF!*#REF!)+(#REF!*#REF!)+(#REF!*#REF!)+(#REF!*#REF!)+(#REF!*F896))/10</f>
        <v>#REF!</v>
      </c>
      <c r="E896" s="121">
        <v>1</v>
      </c>
      <c r="F896" s="124">
        <v>4</v>
      </c>
    </row>
    <row r="897" spans="1:6" ht="30" customHeight="1">
      <c r="A897" s="121" t="s">
        <v>1301</v>
      </c>
      <c r="B897" s="119" t="s">
        <v>1614</v>
      </c>
      <c r="C897" s="146">
        <v>1</v>
      </c>
      <c r="D897" s="124" t="e">
        <f>((#REF!*#REF!)+(#REF!*#REF!)+(#REF!*#REF!)+(#REF!*#REF!)+(#REF!*F897))/10</f>
        <v>#REF!</v>
      </c>
      <c r="E897" s="121">
        <v>1</v>
      </c>
      <c r="F897" s="124">
        <v>2</v>
      </c>
    </row>
    <row r="898" spans="1:6" ht="30" customHeight="1">
      <c r="A898" s="121" t="s">
        <v>1301</v>
      </c>
      <c r="B898" s="119" t="s">
        <v>615</v>
      </c>
      <c r="C898" s="146">
        <v>1</v>
      </c>
      <c r="D898" s="124" t="e">
        <f>((#REF!*#REF!)+(#REF!*#REF!)+(#REF!*#REF!)+(#REF!*#REF!)+(#REF!*F898))/10</f>
        <v>#REF!</v>
      </c>
      <c r="E898" s="121">
        <v>1</v>
      </c>
      <c r="F898" s="124">
        <v>18</v>
      </c>
    </row>
    <row r="899" spans="1:6" ht="30" customHeight="1">
      <c r="A899" s="121" t="s">
        <v>1301</v>
      </c>
      <c r="B899" s="125" t="s">
        <v>1082</v>
      </c>
      <c r="C899" s="146">
        <v>1</v>
      </c>
      <c r="D899" s="124" t="e">
        <f>((#REF!*#REF!)+(#REF!*#REF!)+(#REF!*#REF!)+(#REF!*#REF!)+(#REF!*F899))/10</f>
        <v>#REF!</v>
      </c>
      <c r="E899" s="121">
        <v>1</v>
      </c>
      <c r="F899" s="124">
        <v>25</v>
      </c>
    </row>
    <row r="900" spans="1:6" ht="30" customHeight="1">
      <c r="A900" s="121" t="s">
        <v>1301</v>
      </c>
      <c r="B900" s="119" t="s">
        <v>972</v>
      </c>
      <c r="C900" s="146">
        <v>1</v>
      </c>
      <c r="D900" s="124" t="e">
        <f>((#REF!*#REF!)+(#REF!*#REF!)+(#REF!*#REF!)+(#REF!*#REF!)+(#REF!*F900))/10</f>
        <v>#REF!</v>
      </c>
      <c r="E900" s="121">
        <v>1</v>
      </c>
      <c r="F900" s="124">
        <v>4</v>
      </c>
    </row>
    <row r="901" spans="1:6" ht="30" customHeight="1">
      <c r="A901" s="121" t="s">
        <v>1301</v>
      </c>
      <c r="B901" s="125" t="s">
        <v>14</v>
      </c>
      <c r="C901" s="146">
        <v>1</v>
      </c>
      <c r="D901" s="124" t="e">
        <f>((#REF!*#REF!)+(#REF!*#REF!)+(#REF!*#REF!)+(#REF!*#REF!)+(#REF!*F901))/10</f>
        <v>#REF!</v>
      </c>
      <c r="E901" s="121">
        <v>1</v>
      </c>
      <c r="F901" s="124">
        <v>25</v>
      </c>
    </row>
    <row r="902" spans="1:6" ht="30" customHeight="1">
      <c r="A902" s="121" t="s">
        <v>1301</v>
      </c>
      <c r="B902" s="119" t="s">
        <v>1314</v>
      </c>
      <c r="C902" s="146">
        <v>1</v>
      </c>
      <c r="D902" s="124" t="e">
        <f>((#REF!*#REF!)+(#REF!*#REF!)+(#REF!*#REF!)+(#REF!*#REF!)+(#REF!*F902))/10</f>
        <v>#REF!</v>
      </c>
      <c r="E902" s="121">
        <v>1</v>
      </c>
      <c r="F902" s="124">
        <v>4</v>
      </c>
    </row>
    <row r="903" spans="1:6" ht="30" customHeight="1">
      <c r="A903" s="121" t="s">
        <v>1301</v>
      </c>
      <c r="B903" s="119" t="s">
        <v>1150</v>
      </c>
      <c r="C903" s="146">
        <v>1</v>
      </c>
      <c r="D903" s="124" t="e">
        <f>((#REF!*#REF!)+(#REF!*#REF!)+(#REF!*#REF!)+(#REF!*#REF!)+(#REF!*F903))/10</f>
        <v>#REF!</v>
      </c>
      <c r="E903" s="121">
        <v>1</v>
      </c>
      <c r="F903" s="124">
        <v>25</v>
      </c>
    </row>
    <row r="904" spans="1:6" ht="30" customHeight="1">
      <c r="A904" s="121" t="s">
        <v>1301</v>
      </c>
      <c r="B904" s="125" t="s">
        <v>6</v>
      </c>
      <c r="C904" s="146">
        <v>1</v>
      </c>
      <c r="D904" s="124" t="e">
        <f>((#REF!*#REF!)+(#REF!*#REF!)+(#REF!*#REF!)+(#REF!*#REF!)+(#REF!*F904))/10</f>
        <v>#REF!</v>
      </c>
      <c r="E904" s="121">
        <v>1</v>
      </c>
      <c r="F904" s="124">
        <v>25</v>
      </c>
    </row>
    <row r="905" spans="1:6" ht="30" customHeight="1">
      <c r="A905" s="121" t="s">
        <v>1301</v>
      </c>
      <c r="B905" s="119" t="s">
        <v>1762</v>
      </c>
      <c r="C905" s="146">
        <v>1</v>
      </c>
      <c r="D905" s="124" t="e">
        <f>((#REF!*#REF!)+(#REF!*#REF!)+(#REF!*#REF!)+(#REF!*#REF!)+(#REF!*F905))/10</f>
        <v>#REF!</v>
      </c>
      <c r="E905" s="121">
        <v>1</v>
      </c>
      <c r="F905" s="124">
        <v>1</v>
      </c>
    </row>
    <row r="906" spans="1:6" ht="30" customHeight="1">
      <c r="A906" s="121" t="s">
        <v>1301</v>
      </c>
      <c r="B906" s="119" t="s">
        <v>1753</v>
      </c>
      <c r="C906" s="146">
        <v>1</v>
      </c>
      <c r="D906" s="124" t="e">
        <f>((#REF!*#REF!)+(#REF!*#REF!)+(#REF!*#REF!)+(#REF!*#REF!)+(#REF!*F906))/10</f>
        <v>#REF!</v>
      </c>
      <c r="E906" s="121">
        <v>1</v>
      </c>
      <c r="F906" s="124">
        <v>10</v>
      </c>
    </row>
    <row r="907" spans="1:6" ht="30" customHeight="1">
      <c r="A907" s="121" t="s">
        <v>1301</v>
      </c>
      <c r="B907" s="119" t="s">
        <v>1576</v>
      </c>
      <c r="C907" s="146">
        <v>1</v>
      </c>
      <c r="D907" s="124" t="e">
        <f>((#REF!*#REF!)+(#REF!*#REF!)+(#REF!*#REF!)+(#REF!*#REF!)+(#REF!*F907))/10</f>
        <v>#REF!</v>
      </c>
      <c r="E907" s="121">
        <v>1</v>
      </c>
      <c r="F907" s="124">
        <v>1</v>
      </c>
    </row>
    <row r="908" spans="1:6" ht="30" customHeight="1">
      <c r="A908" s="121" t="s">
        <v>1301</v>
      </c>
      <c r="B908" s="119" t="s">
        <v>1755</v>
      </c>
      <c r="C908" s="146">
        <v>1</v>
      </c>
      <c r="D908" s="124" t="e">
        <f>((#REF!*#REF!)+(#REF!*#REF!)+(#REF!*#REF!)+(#REF!*#REF!)+(#REF!*F908))/10</f>
        <v>#REF!</v>
      </c>
      <c r="E908" s="121">
        <v>1</v>
      </c>
      <c r="F908" s="124">
        <v>14</v>
      </c>
    </row>
    <row r="909" spans="1:6" ht="30" customHeight="1">
      <c r="A909" s="121" t="s">
        <v>1301</v>
      </c>
      <c r="B909" s="119" t="s">
        <v>1193</v>
      </c>
      <c r="C909" s="146">
        <v>1</v>
      </c>
      <c r="D909" s="124" t="e">
        <f>((#REF!*#REF!)+(#REF!*#REF!)+(#REF!*#REF!)+(#REF!*#REF!)+(#REF!*F909))/10</f>
        <v>#REF!</v>
      </c>
      <c r="E909" s="121">
        <v>1</v>
      </c>
      <c r="F909" s="124">
        <v>3</v>
      </c>
    </row>
    <row r="910" spans="1:6" ht="30" customHeight="1">
      <c r="A910" s="121" t="s">
        <v>1301</v>
      </c>
      <c r="B910" s="119" t="s">
        <v>5</v>
      </c>
      <c r="C910" s="146">
        <v>1</v>
      </c>
      <c r="D910" s="124" t="e">
        <f>((#REF!*#REF!)+(#REF!*#REF!)+(#REF!*#REF!)+(#REF!*#REF!)+(#REF!*F910))/10</f>
        <v>#REF!</v>
      </c>
      <c r="E910" s="121">
        <v>1</v>
      </c>
      <c r="F910" s="124">
        <v>4</v>
      </c>
    </row>
    <row r="911" spans="1:6" ht="30" customHeight="1">
      <c r="A911" s="121" t="s">
        <v>1301</v>
      </c>
      <c r="B911" s="125" t="s">
        <v>45</v>
      </c>
      <c r="C911" s="146">
        <v>1</v>
      </c>
      <c r="D911" s="124" t="e">
        <f>((#REF!*#REF!)+(#REF!*#REF!)+(#REF!*#REF!)+(#REF!*#REF!)+(#REF!*F911))/10</f>
        <v>#REF!</v>
      </c>
      <c r="E911" s="121">
        <v>1</v>
      </c>
      <c r="F911" s="124">
        <v>25</v>
      </c>
    </row>
    <row r="912" spans="1:6" ht="30" customHeight="1">
      <c r="A912" s="121" t="s">
        <v>1301</v>
      </c>
      <c r="B912" s="119" t="s">
        <v>2265</v>
      </c>
      <c r="C912" s="146">
        <v>1</v>
      </c>
      <c r="D912" s="124" t="e">
        <f>((#REF!*#REF!)+(#REF!*#REF!)+(#REF!*#REF!)+(#REF!*#REF!)+(#REF!*F912))/10</f>
        <v>#REF!</v>
      </c>
      <c r="E912" s="121">
        <v>1</v>
      </c>
      <c r="F912" s="124">
        <v>16</v>
      </c>
    </row>
    <row r="913" spans="1:6" ht="30" customHeight="1">
      <c r="A913" s="121" t="s">
        <v>1301</v>
      </c>
      <c r="B913" s="119" t="s">
        <v>853</v>
      </c>
      <c r="C913" s="146">
        <v>1</v>
      </c>
      <c r="D913" s="124" t="e">
        <f>((#REF!*#REF!)+(#REF!*#REF!)+(#REF!*#REF!)+(#REF!*#REF!)+(#REF!*F913))/10</f>
        <v>#REF!</v>
      </c>
      <c r="E913" s="121">
        <v>1</v>
      </c>
      <c r="F913" s="124">
        <v>10</v>
      </c>
    </row>
    <row r="914" spans="1:6" ht="30" customHeight="1">
      <c r="A914" s="121" t="s">
        <v>1301</v>
      </c>
      <c r="B914" s="119" t="s">
        <v>1144</v>
      </c>
      <c r="C914" s="146">
        <v>1</v>
      </c>
      <c r="D914" s="124" t="e">
        <f>((#REF!*#REF!)+(#REF!*#REF!)+(#REF!*#REF!)+(#REF!*#REF!)+(#REF!*F914))/10</f>
        <v>#REF!</v>
      </c>
      <c r="E914" s="121">
        <v>1</v>
      </c>
      <c r="F914" s="124">
        <v>15</v>
      </c>
    </row>
    <row r="915" spans="1:6" ht="30" customHeight="1">
      <c r="A915" s="121" t="s">
        <v>1301</v>
      </c>
      <c r="B915" s="119" t="s">
        <v>1937</v>
      </c>
      <c r="C915" s="146">
        <v>1</v>
      </c>
      <c r="D915" s="124" t="e">
        <f>((#REF!*#REF!)+(#REF!*#REF!)+(#REF!*#REF!)+(#REF!*#REF!)+(#REF!*F915))/10</f>
        <v>#REF!</v>
      </c>
      <c r="E915" s="121">
        <v>1</v>
      </c>
      <c r="F915" s="124">
        <v>15</v>
      </c>
    </row>
    <row r="916" spans="1:6" ht="30" customHeight="1">
      <c r="A916" s="121" t="s">
        <v>1301</v>
      </c>
      <c r="B916" s="119" t="s">
        <v>2025</v>
      </c>
      <c r="C916" s="146">
        <v>1</v>
      </c>
      <c r="D916" s="124" t="e">
        <f>((#REF!*#REF!)+(#REF!*#REF!)+(#REF!*#REF!)+(#REF!*#REF!)+(#REF!*F916))/10</f>
        <v>#REF!</v>
      </c>
      <c r="E916" s="121">
        <v>1</v>
      </c>
      <c r="F916" s="124">
        <v>25</v>
      </c>
    </row>
    <row r="917" spans="1:6" ht="30" customHeight="1">
      <c r="A917" s="121" t="s">
        <v>1301</v>
      </c>
      <c r="B917" s="119" t="s">
        <v>1797</v>
      </c>
      <c r="C917" s="146">
        <v>1</v>
      </c>
      <c r="D917" s="124" t="e">
        <f>((#REF!*#REF!)+(#REF!*#REF!)+(#REF!*#REF!)+(#REF!*#REF!)+(#REF!*F917))/10</f>
        <v>#REF!</v>
      </c>
      <c r="E917" s="121">
        <v>1</v>
      </c>
      <c r="F917" s="124">
        <v>4</v>
      </c>
    </row>
    <row r="918" spans="1:6" ht="30" customHeight="1">
      <c r="A918" s="121" t="s">
        <v>1301</v>
      </c>
      <c r="B918" s="125" t="s">
        <v>58</v>
      </c>
      <c r="C918" s="146">
        <v>1</v>
      </c>
      <c r="D918" s="124" t="e">
        <f>((#REF!*#REF!)+(#REF!*#REF!)+(#REF!*#REF!)+(#REF!*#REF!)+(#REF!*F918))/10</f>
        <v>#REF!</v>
      </c>
      <c r="E918" s="121">
        <v>1</v>
      </c>
      <c r="F918" s="124">
        <v>4</v>
      </c>
    </row>
    <row r="919" spans="1:6" ht="30" customHeight="1">
      <c r="A919" s="121" t="s">
        <v>1301</v>
      </c>
      <c r="B919" s="119" t="s">
        <v>1089</v>
      </c>
      <c r="C919" s="146">
        <v>1</v>
      </c>
      <c r="D919" s="124" t="e">
        <f>((#REF!*#REF!)+(#REF!*#REF!)+(#REF!*#REF!)+(#REF!*#REF!)+(#REF!*F919))/10</f>
        <v>#REF!</v>
      </c>
      <c r="E919" s="121">
        <v>1</v>
      </c>
      <c r="F919" s="124">
        <v>20</v>
      </c>
    </row>
    <row r="920" spans="1:6" ht="30" customHeight="1">
      <c r="A920" s="121" t="s">
        <v>1301</v>
      </c>
      <c r="B920" s="119" t="s">
        <v>1504</v>
      </c>
      <c r="C920" s="146">
        <v>1</v>
      </c>
      <c r="D920" s="124" t="e">
        <f>((#REF!*#REF!)+(#REF!*#REF!)+(#REF!*#REF!)+(#REF!*#REF!)+(#REF!*F920))/10</f>
        <v>#REF!</v>
      </c>
      <c r="E920" s="121">
        <v>1</v>
      </c>
      <c r="F920" s="124">
        <v>3</v>
      </c>
    </row>
    <row r="921" spans="1:6" ht="30" customHeight="1">
      <c r="A921" s="121" t="s">
        <v>1301</v>
      </c>
      <c r="B921" s="119" t="s">
        <v>67</v>
      </c>
      <c r="C921" s="146">
        <v>1</v>
      </c>
      <c r="D921" s="124" t="e">
        <f>((#REF!*#REF!)+(#REF!*#REF!)+(#REF!*#REF!)+(#REF!*#REF!)+(#REF!*F921))/10</f>
        <v>#REF!</v>
      </c>
      <c r="E921" s="121">
        <v>1</v>
      </c>
      <c r="F921" s="124">
        <v>10</v>
      </c>
    </row>
    <row r="922" spans="1:6" ht="30" customHeight="1">
      <c r="A922" s="121" t="s">
        <v>1301</v>
      </c>
      <c r="B922" s="119" t="s">
        <v>1282</v>
      </c>
      <c r="C922" s="146">
        <v>1</v>
      </c>
      <c r="D922" s="124" t="e">
        <f>((#REF!*#REF!)+(#REF!*#REF!)+(#REF!*#REF!)+(#REF!*#REF!)+(#REF!*F922))/10</f>
        <v>#REF!</v>
      </c>
      <c r="E922" s="121">
        <v>1</v>
      </c>
      <c r="F922" s="124">
        <v>25</v>
      </c>
    </row>
    <row r="923" spans="1:6" ht="30" customHeight="1">
      <c r="A923" s="121" t="s">
        <v>1301</v>
      </c>
      <c r="B923" s="119" t="s">
        <v>1964</v>
      </c>
      <c r="C923" s="146">
        <v>1</v>
      </c>
      <c r="D923" s="124" t="e">
        <f>((#REF!*#REF!)+(#REF!*#REF!)+(#REF!*#REF!)+(#REF!*#REF!)+(#REF!*F923))/10</f>
        <v>#REF!</v>
      </c>
      <c r="E923" s="121">
        <v>1</v>
      </c>
      <c r="F923" s="124">
        <v>26</v>
      </c>
    </row>
    <row r="924" spans="1:6" ht="30" customHeight="1">
      <c r="A924" s="121" t="s">
        <v>1301</v>
      </c>
      <c r="B924" s="119" t="s">
        <v>1183</v>
      </c>
      <c r="C924" s="146">
        <v>1</v>
      </c>
      <c r="D924" s="124" t="e">
        <f>((#REF!*#REF!)+(#REF!*#REF!)+(#REF!*#REF!)+(#REF!*#REF!)+(#REF!*F924))/10</f>
        <v>#REF!</v>
      </c>
      <c r="E924" s="121">
        <v>1</v>
      </c>
      <c r="F924" s="124">
        <v>25</v>
      </c>
    </row>
    <row r="925" spans="1:6" ht="30" customHeight="1">
      <c r="A925" s="121" t="s">
        <v>1301</v>
      </c>
      <c r="B925" s="119" t="s">
        <v>619</v>
      </c>
      <c r="C925" s="146">
        <v>0</v>
      </c>
      <c r="D925" s="124" t="e">
        <f>((#REF!*#REF!)+(#REF!*#REF!)+(#REF!*#REF!)+(#REF!*#REF!)+(#REF!*F925))/10</f>
        <v>#REF!</v>
      </c>
      <c r="E925" s="121">
        <v>0</v>
      </c>
      <c r="F925" s="124">
        <v>2</v>
      </c>
    </row>
    <row r="926" spans="1:6" ht="30" customHeight="1">
      <c r="A926" s="121" t="s">
        <v>1301</v>
      </c>
      <c r="B926" s="119" t="s">
        <v>1709</v>
      </c>
      <c r="C926" s="146">
        <v>0</v>
      </c>
      <c r="D926" s="124" t="e">
        <f>((#REF!*#REF!)+(#REF!*#REF!)+(#REF!*#REF!)+(#REF!*#REF!)+(#REF!*F926))/10</f>
        <v>#REF!</v>
      </c>
      <c r="E926" s="121">
        <v>0</v>
      </c>
      <c r="F926" s="124">
        <v>21</v>
      </c>
    </row>
    <row r="927" spans="1:6" ht="30" customHeight="1">
      <c r="A927" s="121" t="s">
        <v>1301</v>
      </c>
      <c r="B927" s="119" t="s">
        <v>1278</v>
      </c>
      <c r="C927" s="146">
        <f>(E927*2+F927)/3</f>
        <v>0</v>
      </c>
      <c r="D927" s="124" t="e">
        <f>F927*(110%-(#REF!*10%))</f>
        <v>#REF!</v>
      </c>
    </row>
    <row r="928" spans="1:6" ht="30" customHeight="1">
      <c r="A928" s="121" t="s">
        <v>1301</v>
      </c>
      <c r="B928" s="119" t="s">
        <v>2734</v>
      </c>
      <c r="C928" s="146">
        <f>(E928*2+F928)/3</f>
        <v>0</v>
      </c>
      <c r="D928" s="124" t="e">
        <f>F928*(110%-(#REF!*10%))</f>
        <v>#REF!</v>
      </c>
    </row>
    <row r="929" spans="1:6" ht="30" customHeight="1">
      <c r="A929" s="121" t="s">
        <v>1301</v>
      </c>
      <c r="B929" s="119" t="s">
        <v>108</v>
      </c>
      <c r="D929" s="124" t="e">
        <f>((#REF!*#REF!)+(#REF!*#REF!)+(#REF!*#REF!)+(#REF!*#REF!)+(#REF!*F929))/10</f>
        <v>#REF!</v>
      </c>
      <c r="F929" s="124">
        <v>40</v>
      </c>
    </row>
    <row r="930" spans="1:6" ht="30" customHeight="1">
      <c r="A930" s="121" t="s">
        <v>1301</v>
      </c>
      <c r="B930" s="119" t="s">
        <v>1819</v>
      </c>
      <c r="D930" s="124" t="e">
        <f>((#REF!*#REF!)+(#REF!*#REF!)+(#REF!*#REF!)+(#REF!*#REF!)+(#REF!*F930))/10</f>
        <v>#REF!</v>
      </c>
    </row>
    <row r="931" spans="1:6" ht="30" customHeight="1">
      <c r="A931" s="121" t="s">
        <v>1301</v>
      </c>
      <c r="B931" s="119" t="s">
        <v>1571</v>
      </c>
      <c r="D931" s="124" t="e">
        <f>((#REF!*#REF!)+(#REF!*#REF!)+(#REF!*#REF!)+(#REF!*#REF!)+(#REF!*F931))/10</f>
        <v>#REF!</v>
      </c>
      <c r="F931" s="124">
        <v>41</v>
      </c>
    </row>
    <row r="932" spans="1:6" ht="30" customHeight="1">
      <c r="A932" s="121" t="s">
        <v>1301</v>
      </c>
      <c r="B932" s="119" t="s">
        <v>1510</v>
      </c>
      <c r="D932" s="124" t="e">
        <f>(#REF!*#REF!)+(#REF!*#REF!)+(#REF!*#REF!)+(#REF!*#REF!)+(#REF!*F932)</f>
        <v>#REF!</v>
      </c>
    </row>
    <row r="933" spans="1:6" ht="30" customHeight="1">
      <c r="A933" s="121" t="s">
        <v>1301</v>
      </c>
      <c r="B933" s="119" t="s">
        <v>1285</v>
      </c>
      <c r="D933" s="124" t="e">
        <f>(#REF!*#REF!)+(#REF!*#REF!)+(#REF!*#REF!)+(#REF!*#REF!)+(#REF!*F933)</f>
        <v>#REF!</v>
      </c>
    </row>
    <row r="934" spans="1:6" ht="30" customHeight="1">
      <c r="A934" s="121" t="s">
        <v>1301</v>
      </c>
      <c r="B934" s="119" t="s">
        <v>1088</v>
      </c>
      <c r="D934" s="124" t="e">
        <f>((#REF!*#REF!)+(#REF!*#REF!)+(#REF!*#REF!)+(#REF!*#REF!)+(#REF!*F934))/10</f>
        <v>#REF!</v>
      </c>
      <c r="F934" s="124">
        <v>35</v>
      </c>
    </row>
    <row r="935" spans="1:6" ht="30" customHeight="1">
      <c r="A935" s="121" t="s">
        <v>1301</v>
      </c>
      <c r="B935" s="119" t="s">
        <v>1734</v>
      </c>
      <c r="D935" s="124" t="e">
        <f>((#REF!*#REF!)+(#REF!*#REF!)+(#REF!*#REF!)+(#REF!*#REF!)+(#REF!*F935))/10</f>
        <v>#REF!</v>
      </c>
      <c r="F935" s="124">
        <v>24</v>
      </c>
    </row>
    <row r="936" spans="1:6" ht="30" customHeight="1">
      <c r="A936" s="121" t="s">
        <v>1301</v>
      </c>
      <c r="B936" s="119" t="s">
        <v>1096</v>
      </c>
      <c r="D936" s="124" t="e">
        <f>((#REF!*#REF!)+(#REF!*#REF!)+(#REF!*#REF!)+(#REF!*#REF!)+(#REF!*F936))/10</f>
        <v>#REF!</v>
      </c>
      <c r="F936" s="124">
        <v>45</v>
      </c>
    </row>
    <row r="937" spans="1:6" ht="30" customHeight="1">
      <c r="A937" s="121" t="s">
        <v>1301</v>
      </c>
      <c r="B937" s="119" t="s">
        <v>1733</v>
      </c>
      <c r="D937" s="124" t="e">
        <f>((#REF!*#REF!)+(#REF!*#REF!)+(#REF!*#REF!)+(#REF!*#REF!)+(#REF!*F937))/10</f>
        <v>#REF!</v>
      </c>
      <c r="F937" s="124">
        <v>40</v>
      </c>
    </row>
    <row r="938" spans="1:6" ht="30" customHeight="1">
      <c r="A938" s="121" t="s">
        <v>1301</v>
      </c>
      <c r="B938" s="119" t="s">
        <v>1695</v>
      </c>
      <c r="D938" s="124" t="e">
        <f>(#REF!*#REF!)+(#REF!*#REF!)+(#REF!*#REF!)+(#REF!*#REF!)+(#REF!*F938)</f>
        <v>#REF!</v>
      </c>
    </row>
    <row r="939" spans="1:6" ht="30" customHeight="1">
      <c r="A939" s="121" t="s">
        <v>1301</v>
      </c>
      <c r="B939" s="119" t="s">
        <v>1680</v>
      </c>
      <c r="D939" s="124" t="e">
        <f>((#REF!*#REF!)+(#REF!*#REF!)+(#REF!*#REF!)+(#REF!*#REF!)+(#REF!*F939))/10</f>
        <v>#REF!</v>
      </c>
      <c r="F939" s="124">
        <v>42</v>
      </c>
    </row>
    <row r="940" spans="1:6" ht="30" customHeight="1">
      <c r="A940" s="121" t="s">
        <v>1301</v>
      </c>
      <c r="B940" s="119" t="s">
        <v>1399</v>
      </c>
      <c r="D940" s="124" t="e">
        <f>((#REF!*#REF!)+(#REF!*#REF!)+(#REF!*#REF!)+(#REF!*#REF!)+(#REF!*F940))/10</f>
        <v>#REF!</v>
      </c>
      <c r="F940" s="124">
        <v>38</v>
      </c>
    </row>
    <row r="941" spans="1:6" ht="30" customHeight="1">
      <c r="A941" s="121" t="s">
        <v>1301</v>
      </c>
      <c r="B941" s="119" t="s">
        <v>1177</v>
      </c>
      <c r="D941" s="124" t="e">
        <f>(#REF!*#REF!)+(#REF!*#REF!)+(#REF!*#REF!)+(#REF!*#REF!)+(#REF!*F941)</f>
        <v>#REF!</v>
      </c>
    </row>
    <row r="942" spans="1:6" ht="30" customHeight="1">
      <c r="A942" s="121" t="s">
        <v>1301</v>
      </c>
      <c r="B942" s="119" t="s">
        <v>1287</v>
      </c>
      <c r="D942" s="124" t="e">
        <f>(#REF!*#REF!)+(#REF!*#REF!)+(#REF!*#REF!)+(#REF!*#REF!)+(#REF!*F942)</f>
        <v>#REF!</v>
      </c>
    </row>
    <row r="943" spans="1:6" ht="30" customHeight="1">
      <c r="A943" s="121" t="s">
        <v>1301</v>
      </c>
      <c r="B943" s="119" t="s">
        <v>1280</v>
      </c>
      <c r="D943" s="124" t="e">
        <f>((#REF!*#REF!)+(#REF!*#REF!)+(#REF!*#REF!)+(#REF!*#REF!)+(#REF!*F943))/10</f>
        <v>#REF!</v>
      </c>
      <c r="F943" s="124">
        <v>35</v>
      </c>
    </row>
    <row r="944" spans="1:6" ht="30" customHeight="1">
      <c r="A944" s="121" t="s">
        <v>1301</v>
      </c>
      <c r="B944" s="119" t="s">
        <v>1178</v>
      </c>
      <c r="D944" s="124" t="e">
        <f>((#REF!*#REF!)+(#REF!*#REF!)+(#REF!*#REF!)+(#REF!*#REF!)+(#REF!*F944))/10</f>
        <v>#REF!</v>
      </c>
      <c r="F944" s="124">
        <v>45</v>
      </c>
    </row>
    <row r="945" spans="1:6" ht="30" customHeight="1">
      <c r="A945" s="121" t="s">
        <v>1301</v>
      </c>
      <c r="B945" s="119" t="s">
        <v>111</v>
      </c>
      <c r="D945" s="124" t="e">
        <f>((#REF!*#REF!)+(#REF!*#REF!)+(#REF!*#REF!)+(#REF!*#REF!)+(#REF!*F945))/10</f>
        <v>#REF!</v>
      </c>
      <c r="F945" s="124">
        <v>50</v>
      </c>
    </row>
    <row r="946" spans="1:6" ht="30" customHeight="1">
      <c r="A946" s="121" t="s">
        <v>1301</v>
      </c>
      <c r="B946" s="119" t="s">
        <v>1666</v>
      </c>
      <c r="D946" s="124" t="e">
        <f>((#REF!*#REF!)+(#REF!*#REF!)+(#REF!*#REF!)+(#REF!*#REF!)+(#REF!*F946))/10</f>
        <v>#REF!</v>
      </c>
      <c r="F946" s="124">
        <v>5</v>
      </c>
    </row>
    <row r="947" spans="1:6" ht="30" customHeight="1">
      <c r="A947" s="121" t="s">
        <v>1301</v>
      </c>
      <c r="B947" s="119" t="s">
        <v>1860</v>
      </c>
      <c r="D947" s="124" t="e">
        <f>((#REF!*#REF!)+(#REF!*#REF!)+(#REF!*#REF!)+(#REF!*#REF!)+(#REF!*F947))/10</f>
        <v>#REF!</v>
      </c>
      <c r="F947" s="124">
        <v>20</v>
      </c>
    </row>
    <row r="948" spans="1:6" ht="30" customHeight="1">
      <c r="A948" s="121" t="s">
        <v>1301</v>
      </c>
      <c r="B948" s="119" t="s">
        <v>1729</v>
      </c>
      <c r="D948" s="124" t="e">
        <f>(#REF!*#REF!)+(#REF!*#REF!)+(#REF!*#REF!)+(#REF!*#REF!)+(#REF!*F948)</f>
        <v>#REF!</v>
      </c>
    </row>
    <row r="949" spans="1:6" ht="30" customHeight="1">
      <c r="A949" s="121" t="s">
        <v>1301</v>
      </c>
      <c r="B949" s="125" t="s">
        <v>1</v>
      </c>
      <c r="D949" s="124" t="e">
        <f>((#REF!*#REF!)+(#REF!*#REF!)+(#REF!*#REF!)+(#REF!*#REF!)+(#REF!*F949))/10</f>
        <v>#REF!</v>
      </c>
      <c r="F949" s="124">
        <v>37</v>
      </c>
    </row>
    <row r="950" spans="1:6" ht="30" customHeight="1">
      <c r="A950" s="121" t="s">
        <v>1301</v>
      </c>
      <c r="B950" s="119" t="s">
        <v>1711</v>
      </c>
      <c r="D950" s="124" t="e">
        <f>((#REF!*#REF!)+(#REF!*#REF!)+(#REF!*#REF!)+(#REF!*#REF!)+(#REF!*F950))/10</f>
        <v>#REF!</v>
      </c>
      <c r="F950" s="124">
        <v>45</v>
      </c>
    </row>
    <row r="951" spans="1:6" ht="30" customHeight="1">
      <c r="A951" s="121" t="s">
        <v>1301</v>
      </c>
      <c r="B951" s="119" t="s">
        <v>32</v>
      </c>
      <c r="D951" s="124" t="e">
        <f>(#REF!*#REF!)+(#REF!*#REF!)+(#REF!*#REF!)+(#REF!*#REF!)+(#REF!*F951)</f>
        <v>#REF!</v>
      </c>
    </row>
    <row r="952" spans="1:6" ht="30" customHeight="1">
      <c r="A952" s="121" t="s">
        <v>1301</v>
      </c>
      <c r="B952" s="119" t="s">
        <v>1893</v>
      </c>
      <c r="D952" s="124" t="e">
        <f>((#REF!*#REF!)+(#REF!*#REF!)+(#REF!*#REF!)+(#REF!*#REF!)+(#REF!*F952))/10</f>
        <v>#REF!</v>
      </c>
      <c r="F952" s="124">
        <v>42</v>
      </c>
    </row>
    <row r="953" spans="1:6" ht="30" customHeight="1">
      <c r="A953" s="121" t="s">
        <v>1301</v>
      </c>
      <c r="B953" s="119" t="s">
        <v>1534</v>
      </c>
      <c r="D953" s="124" t="e">
        <f>((#REF!*#REF!)+(#REF!*#REF!)+(#REF!*#REF!)+(#REF!*#REF!)+(#REF!*F953))/10</f>
        <v>#REF!</v>
      </c>
      <c r="F953" s="124">
        <v>42</v>
      </c>
    </row>
    <row r="954" spans="1:6" ht="30" customHeight="1">
      <c r="A954" s="121" t="s">
        <v>1301</v>
      </c>
      <c r="B954" s="119" t="s">
        <v>1453</v>
      </c>
      <c r="D954" s="124" t="e">
        <f>((#REF!*#REF!)+(#REF!*#REF!)+(#REF!*#REF!)+(#REF!*#REF!)+(#REF!*F954))/10</f>
        <v>#REF!</v>
      </c>
      <c r="F954" s="124">
        <v>50</v>
      </c>
    </row>
    <row r="955" spans="1:6" ht="30" customHeight="1">
      <c r="A955" s="121" t="s">
        <v>1301</v>
      </c>
      <c r="B955" s="119" t="s">
        <v>1349</v>
      </c>
      <c r="D955" s="124" t="e">
        <f>(#REF!*#REF!)+(#REF!*#REF!)+(#REF!*#REF!)+(#REF!*#REF!)+(#REF!*F955)</f>
        <v>#REF!</v>
      </c>
    </row>
    <row r="956" spans="1:6" ht="30" customHeight="1">
      <c r="A956" s="121" t="s">
        <v>1301</v>
      </c>
      <c r="B956" s="119" t="s">
        <v>110</v>
      </c>
      <c r="D956" s="124" t="e">
        <f>((#REF!*#REF!)+(#REF!*#REF!)+(#REF!*#REF!)+(#REF!*#REF!)+(#REF!*F956))/10</f>
        <v>#REF!</v>
      </c>
      <c r="F956" s="124">
        <v>20</v>
      </c>
    </row>
    <row r="957" spans="1:6" ht="30" customHeight="1">
      <c r="A957" s="121" t="s">
        <v>1301</v>
      </c>
      <c r="B957" s="119" t="s">
        <v>2288</v>
      </c>
      <c r="D957" s="124" t="e">
        <f>(#REF!*#REF!)+(#REF!*#REF!)+(#REF!*#REF!)+(#REF!*#REF!)+(#REF!*F957)</f>
        <v>#REF!</v>
      </c>
    </row>
    <row r="958" spans="1:6" ht="30" customHeight="1">
      <c r="A958" s="121" t="s">
        <v>1301</v>
      </c>
      <c r="B958" s="119" t="s">
        <v>598</v>
      </c>
      <c r="D958" s="124" t="e">
        <f>((#REF!*#REF!)+(#REF!*#REF!)+(#REF!*#REF!)+(#REF!*#REF!)+(#REF!*F958))/10</f>
        <v>#REF!</v>
      </c>
      <c r="F958" s="124">
        <v>50</v>
      </c>
    </row>
    <row r="959" spans="1:6" ht="30" customHeight="1">
      <c r="A959" s="121" t="s">
        <v>1301</v>
      </c>
      <c r="B959" s="119" t="s">
        <v>1135</v>
      </c>
      <c r="D959" s="124" t="e">
        <f>(#REF!*#REF!)+(#REF!*#REF!)+(#REF!*#REF!)+(#REF!*#REF!)+(#REF!*F959)</f>
        <v>#REF!</v>
      </c>
    </row>
    <row r="960" spans="1:6" ht="30" customHeight="1">
      <c r="A960" s="121" t="s">
        <v>1301</v>
      </c>
      <c r="B960" s="119" t="s">
        <v>1712</v>
      </c>
      <c r="D960" s="124" t="e">
        <f>((#REF!*#REF!)+(#REF!*#REF!)+(#REF!*#REF!)+(#REF!*#REF!)+(#REF!*F960))/10</f>
        <v>#REF!</v>
      </c>
      <c r="F960" s="124">
        <v>30</v>
      </c>
    </row>
    <row r="961" spans="1:6" ht="30" customHeight="1">
      <c r="A961" s="121" t="s">
        <v>1301</v>
      </c>
      <c r="B961" s="119" t="s">
        <v>1749</v>
      </c>
      <c r="D961" s="124" t="e">
        <f>(#REF!*#REF!)+(#REF!*#REF!)+(#REF!*#REF!)+(#REF!*#REF!)+(#REF!*F961)</f>
        <v>#REF!</v>
      </c>
      <c r="F961" s="124">
        <v>38</v>
      </c>
    </row>
    <row r="962" spans="1:6" ht="30" customHeight="1">
      <c r="A962" s="121" t="s">
        <v>1301</v>
      </c>
      <c r="B962" s="119" t="s">
        <v>1086</v>
      </c>
      <c r="D962" s="124" t="e">
        <f>((#REF!*#REF!)+(#REF!*#REF!)+(#REF!*#REF!)+(#REF!*#REF!)+(#REF!*F962))/10</f>
        <v>#REF!</v>
      </c>
      <c r="F962" s="124">
        <v>40</v>
      </c>
    </row>
    <row r="963" spans="1:6" ht="30" customHeight="1">
      <c r="A963" s="121" t="s">
        <v>1301</v>
      </c>
      <c r="B963" s="119" t="s">
        <v>966</v>
      </c>
      <c r="D963" s="124" t="e">
        <f>(#REF!*#REF!)+(#REF!*#REF!)+(#REF!*#REF!)+(#REF!*#REF!)+(#REF!*F963)</f>
        <v>#REF!</v>
      </c>
    </row>
    <row r="964" spans="1:6" ht="30" customHeight="1">
      <c r="A964" s="121" t="s">
        <v>1301</v>
      </c>
      <c r="B964" s="119" t="s">
        <v>1402</v>
      </c>
      <c r="D964" s="124" t="e">
        <f>(#REF!*#REF!)+(#REF!*#REF!)+(#REF!*#REF!)+(#REF!*#REF!)+(#REF!*F964)</f>
        <v>#REF!</v>
      </c>
    </row>
    <row r="965" spans="1:6" ht="30" customHeight="1">
      <c r="A965" s="121" t="s">
        <v>1301</v>
      </c>
      <c r="B965" s="119" t="s">
        <v>1570</v>
      </c>
      <c r="D965" s="124" t="e">
        <f>(#REF!*#REF!)+(#REF!*#REF!)+(#REF!*#REF!)+(#REF!*#REF!)+(#REF!*F965)</f>
        <v>#REF!</v>
      </c>
    </row>
    <row r="966" spans="1:6" ht="30" customHeight="1">
      <c r="A966" s="121" t="s">
        <v>1301</v>
      </c>
      <c r="B966" s="119" t="s">
        <v>23</v>
      </c>
      <c r="D966" s="124" t="e">
        <f>((#REF!*#REF!)+(#REF!*#REF!)+(#REF!*#REF!)+(#REF!*#REF!)+(#REF!*F966))/10</f>
        <v>#REF!</v>
      </c>
      <c r="F966" s="124">
        <v>39</v>
      </c>
    </row>
    <row r="967" spans="1:6" ht="30" customHeight="1">
      <c r="A967" s="121" t="s">
        <v>1301</v>
      </c>
      <c r="B967" s="119" t="s">
        <v>1732</v>
      </c>
      <c r="D967" s="124" t="e">
        <f>(#REF!*#REF!)+(#REF!*#REF!)+(#REF!*#REF!)+(#REF!*#REF!)+(#REF!*F967)</f>
        <v>#REF!</v>
      </c>
    </row>
    <row r="968" spans="1:6" ht="30" customHeight="1">
      <c r="A968" s="121" t="s">
        <v>1301</v>
      </c>
      <c r="B968" s="119" t="s">
        <v>1752</v>
      </c>
      <c r="D968" s="124" t="e">
        <f>(#REF!*#REF!)+(#REF!*#REF!)+(#REF!*#REF!)+(#REF!*#REF!)+(#REF!*F968)</f>
        <v>#REF!</v>
      </c>
    </row>
    <row r="969" spans="1:6" ht="30" customHeight="1">
      <c r="A969" s="121" t="s">
        <v>1301</v>
      </c>
      <c r="B969" s="119" t="s">
        <v>1085</v>
      </c>
      <c r="D969" s="124" t="e">
        <f>(#REF!*#REF!)+(#REF!*#REF!)+(#REF!*#REF!)+(#REF!*#REF!)+(#REF!*F969)</f>
        <v>#REF!</v>
      </c>
    </row>
    <row r="970" spans="1:6" ht="30" customHeight="1">
      <c r="A970" s="121" t="s">
        <v>1301</v>
      </c>
      <c r="B970" s="119" t="s">
        <v>1392</v>
      </c>
      <c r="D970" s="124" t="e">
        <f>((#REF!*#REF!)+(#REF!*#REF!)+(#REF!*#REF!)+(#REF!*#REF!)+(#REF!*F970))/10</f>
        <v>#REF!</v>
      </c>
      <c r="F970" s="124">
        <v>31</v>
      </c>
    </row>
    <row r="971" spans="1:6" ht="30" customHeight="1">
      <c r="A971" s="121" t="s">
        <v>1301</v>
      </c>
      <c r="B971" s="119" t="s">
        <v>1708</v>
      </c>
      <c r="D971" s="124" t="e">
        <f>(#REF!*#REF!)+(#REF!*#REF!)+(#REF!*#REF!)+(#REF!*#REF!)+(#REF!*F971)</f>
        <v>#REF!</v>
      </c>
    </row>
    <row r="972" spans="1:6" ht="30" customHeight="1">
      <c r="A972" s="121" t="s">
        <v>1301</v>
      </c>
      <c r="B972" s="119" t="s">
        <v>1668</v>
      </c>
      <c r="D972" s="124" t="e">
        <f>(#REF!*#REF!)+(#REF!*#REF!)+(#REF!*#REF!)+(#REF!*#REF!)+(#REF!*F972)</f>
        <v>#REF!</v>
      </c>
    </row>
    <row r="973" spans="1:6" ht="30" customHeight="1">
      <c r="A973" s="121" t="s">
        <v>1301</v>
      </c>
      <c r="B973" s="119" t="s">
        <v>859</v>
      </c>
      <c r="D973" s="124" t="e">
        <f>((#REF!*#REF!)+(#REF!*#REF!)+(#REF!*#REF!)+(#REF!*#REF!)+(#REF!*F973))/10</f>
        <v>#REF!</v>
      </c>
      <c r="F973" s="124">
        <v>14</v>
      </c>
    </row>
    <row r="974" spans="1:6" ht="30" customHeight="1">
      <c r="A974" s="121" t="s">
        <v>1301</v>
      </c>
      <c r="B974" s="119" t="s">
        <v>838</v>
      </c>
      <c r="D974" s="124" t="e">
        <f>(#REF!*#REF!)+(#REF!*#REF!)+(#REF!*#REF!)+(#REF!*#REF!)+(#REF!*F974)</f>
        <v>#REF!</v>
      </c>
    </row>
    <row r="975" spans="1:6" ht="30" customHeight="1">
      <c r="A975" s="121" t="s">
        <v>1301</v>
      </c>
      <c r="B975" s="125" t="s">
        <v>36</v>
      </c>
      <c r="D975" s="124" t="e">
        <f>((#REF!*#REF!)+(#REF!*#REF!)+(#REF!*#REF!)+(#REF!*#REF!)+(#REF!*F975))/10</f>
        <v>#REF!</v>
      </c>
      <c r="F975" s="124">
        <v>15</v>
      </c>
    </row>
    <row r="976" spans="1:6" ht="30" customHeight="1">
      <c r="A976" s="121" t="s">
        <v>1301</v>
      </c>
      <c r="B976" s="119" t="s">
        <v>1862</v>
      </c>
      <c r="D976" s="124" t="e">
        <f>(#REF!*#REF!)+(#REF!*#REF!)+(#REF!*#REF!)+(#REF!*#REF!)+(#REF!*F976)</f>
        <v>#REF!</v>
      </c>
    </row>
    <row r="977" spans="1:6" ht="30" customHeight="1">
      <c r="A977" s="121" t="s">
        <v>1301</v>
      </c>
      <c r="B977" s="119" t="s">
        <v>1784</v>
      </c>
      <c r="D977" s="124" t="e">
        <f>((#REF!*#REF!)+(#REF!*#REF!)+(#REF!*#REF!)+(#REF!*#REF!)+(#REF!*F977))/10</f>
        <v>#REF!</v>
      </c>
      <c r="F977" s="124">
        <v>40</v>
      </c>
    </row>
    <row r="978" spans="1:6" ht="30" customHeight="1">
      <c r="A978" s="121" t="s">
        <v>1301</v>
      </c>
      <c r="B978" s="119" t="s">
        <v>1270</v>
      </c>
      <c r="D978" s="124" t="e">
        <f>((#REF!*#REF!)+(#REF!*#REF!)+(#REF!*#REF!)+(#REF!*#REF!)+(#REF!*F978))/10</f>
        <v>#REF!</v>
      </c>
      <c r="F978" s="124">
        <v>26</v>
      </c>
    </row>
    <row r="979" spans="1:6" ht="30" customHeight="1">
      <c r="A979" s="121" t="s">
        <v>1301</v>
      </c>
      <c r="B979" s="119" t="s">
        <v>1277</v>
      </c>
      <c r="D979" s="124" t="e">
        <f>((#REF!*#REF!)+(#REF!*#REF!)+(#REF!*#REF!)+(#REF!*#REF!)+(#REF!*F979))/10</f>
        <v>#REF!</v>
      </c>
      <c r="F979" s="124">
        <v>19</v>
      </c>
    </row>
    <row r="980" spans="1:6" ht="30" customHeight="1">
      <c r="A980" s="121" t="s">
        <v>1301</v>
      </c>
      <c r="B980" s="119" t="s">
        <v>1935</v>
      </c>
      <c r="D980" s="124" t="e">
        <f>((#REF!*#REF!)+(#REF!*#REF!)+(#REF!*#REF!)+(#REF!*#REF!)+(#REF!*F980))/10</f>
        <v>#REF!</v>
      </c>
      <c r="F980" s="124">
        <v>30</v>
      </c>
    </row>
    <row r="981" spans="1:6" ht="30" customHeight="1">
      <c r="A981" s="121" t="s">
        <v>1301</v>
      </c>
      <c r="B981" s="119" t="s">
        <v>994</v>
      </c>
      <c r="D981" s="124" t="e">
        <f>(#REF!*#REF!)+(#REF!*#REF!)+(#REF!*#REF!)+(#REF!*#REF!)+(#REF!*F981)</f>
        <v>#REF!</v>
      </c>
    </row>
    <row r="982" spans="1:6" ht="30" customHeight="1">
      <c r="A982" s="121" t="s">
        <v>1301</v>
      </c>
      <c r="B982" s="119" t="s">
        <v>1330</v>
      </c>
      <c r="D982" s="124" t="e">
        <f>((#REF!*#REF!)+(#REF!*#REF!)+(#REF!*#REF!)+(#REF!*#REF!)+(#REF!*F982))/10</f>
        <v>#REF!</v>
      </c>
      <c r="F982" s="124">
        <v>38</v>
      </c>
    </row>
    <row r="983" spans="1:6" ht="30" customHeight="1">
      <c r="A983" s="121" t="s">
        <v>1301</v>
      </c>
      <c r="B983" s="119" t="s">
        <v>978</v>
      </c>
      <c r="D983" s="124" t="e">
        <f>(#REF!*#REF!)+(#REF!*#REF!)+(#REF!*#REF!)+(#REF!*#REF!)+(#REF!*F983)</f>
        <v>#REF!</v>
      </c>
    </row>
    <row r="984" spans="1:6" ht="30" customHeight="1">
      <c r="A984" s="121" t="s">
        <v>1301</v>
      </c>
      <c r="B984" s="119" t="s">
        <v>1090</v>
      </c>
      <c r="D984" s="124" t="e">
        <f>(#REF!*#REF!)+(#REF!*#REF!)+(#REF!*#REF!)+(#REF!*#REF!)+(#REF!*F984)</f>
        <v>#REF!</v>
      </c>
    </row>
    <row r="985" spans="1:6" ht="30" customHeight="1">
      <c r="A985" s="121" t="s">
        <v>1301</v>
      </c>
      <c r="B985" s="119" t="s">
        <v>1890</v>
      </c>
      <c r="D985" s="124" t="e">
        <f>(#REF!*#REF!)+(#REF!*#REF!)+(#REF!*#REF!)+(#REF!*#REF!)+(#REF!*F985)</f>
        <v>#REF!</v>
      </c>
    </row>
    <row r="986" spans="1:6" ht="30" customHeight="1">
      <c r="A986" s="121" t="s">
        <v>1301</v>
      </c>
      <c r="B986" s="119" t="s">
        <v>990</v>
      </c>
      <c r="D986" s="124" t="e">
        <f>(#REF!*#REF!)+(#REF!*#REF!)+(#REF!*#REF!)+(#REF!*#REF!)+(#REF!*F986)</f>
        <v>#REF!</v>
      </c>
    </row>
    <row r="987" spans="1:6" ht="30" customHeight="1">
      <c r="A987" s="121" t="s">
        <v>1301</v>
      </c>
      <c r="B987" s="119" t="s">
        <v>1059</v>
      </c>
      <c r="D987" s="124" t="e">
        <f>(#REF!*#REF!)+(#REF!*#REF!)+(#REF!*#REF!)+(#REF!*#REF!)+(#REF!*F987)</f>
        <v>#REF!</v>
      </c>
    </row>
    <row r="988" spans="1:6" ht="30" customHeight="1">
      <c r="A988" s="121" t="s">
        <v>1301</v>
      </c>
      <c r="B988" s="119" t="s">
        <v>1812</v>
      </c>
      <c r="D988" s="124" t="e">
        <f>(#REF!*#REF!)+(#REF!*#REF!)+(#REF!*#REF!)+(#REF!*#REF!)+(#REF!*F988)</f>
        <v>#REF!</v>
      </c>
    </row>
    <row r="989" spans="1:6" ht="30" customHeight="1">
      <c r="A989" s="121" t="s">
        <v>1301</v>
      </c>
      <c r="B989" s="119" t="s">
        <v>1751</v>
      </c>
      <c r="D989" s="124" t="e">
        <f>(#REF!*#REF!)+(#REF!*#REF!)+(#REF!*#REF!)+(#REF!*#REF!)+(#REF!*F989)</f>
        <v>#REF!</v>
      </c>
    </row>
    <row r="990" spans="1:6" ht="30" customHeight="1">
      <c r="A990" s="121" t="s">
        <v>1301</v>
      </c>
      <c r="B990" s="119" t="s">
        <v>1756</v>
      </c>
      <c r="D990" s="124" t="e">
        <f>(#REF!*#REF!)+(#REF!*#REF!)+(#REF!*#REF!)+(#REF!*#REF!)+(#REF!*F990)</f>
        <v>#REF!</v>
      </c>
    </row>
    <row r="991" spans="1:6" ht="30" customHeight="1">
      <c r="A991" s="121" t="s">
        <v>1301</v>
      </c>
      <c r="B991" s="119" t="s">
        <v>1747</v>
      </c>
      <c r="D991" s="124" t="e">
        <f>(#REF!*#REF!)+(#REF!*#REF!)+(#REF!*#REF!)+(#REF!*#REF!)+(#REF!*F991)</f>
        <v>#REF!</v>
      </c>
    </row>
    <row r="992" spans="1:6" ht="30" customHeight="1">
      <c r="A992" s="121" t="s">
        <v>1301</v>
      </c>
      <c r="B992" s="119" t="s">
        <v>608</v>
      </c>
      <c r="D992" s="124" t="e">
        <f>(#REF!*#REF!)+(#REF!*#REF!)+(#REF!*#REF!)+(#REF!*#REF!)+(#REF!*F992)</f>
        <v>#REF!</v>
      </c>
    </row>
    <row r="993" spans="1:6" ht="30" customHeight="1">
      <c r="A993" s="121" t="s">
        <v>1301</v>
      </c>
      <c r="B993" s="119" t="s">
        <v>1094</v>
      </c>
      <c r="D993" s="124" t="e">
        <f>((#REF!*#REF!)+(#REF!*#REF!)+(#REF!*#REF!)+(#REF!*#REF!)+(#REF!*F993))/10</f>
        <v>#REF!</v>
      </c>
      <c r="F993" s="124">
        <v>25</v>
      </c>
    </row>
    <row r="994" spans="1:6" ht="30" customHeight="1">
      <c r="A994" s="121" t="s">
        <v>1301</v>
      </c>
      <c r="B994" s="119" t="s">
        <v>1891</v>
      </c>
      <c r="D994" s="124" t="e">
        <f>((#REF!*#REF!)+(#REF!*#REF!)+(#REF!*#REF!)+(#REF!*#REF!)+(#REF!*F994))/10</f>
        <v>#REF!</v>
      </c>
      <c r="F994" s="124">
        <v>29</v>
      </c>
    </row>
    <row r="995" spans="1:6" ht="30" customHeight="1">
      <c r="A995" s="121" t="s">
        <v>1301</v>
      </c>
      <c r="B995" s="119" t="s">
        <v>1579</v>
      </c>
      <c r="D995" s="124" t="e">
        <f>(#REF!*#REF!)+(#REF!*#REF!)+(#REF!*#REF!)+(#REF!*#REF!)+(#REF!*F995)</f>
        <v>#REF!</v>
      </c>
    </row>
    <row r="996" spans="1:6" ht="30" customHeight="1">
      <c r="A996" s="121" t="s">
        <v>1301</v>
      </c>
      <c r="B996" s="119" t="s">
        <v>1923</v>
      </c>
      <c r="D996" s="124" t="e">
        <f>(#REF!*#REF!)+(#REF!*#REF!)+(#REF!*#REF!)+(#REF!*#REF!)+(#REF!*F996)</f>
        <v>#REF!</v>
      </c>
    </row>
    <row r="997" spans="1:6" ht="30" customHeight="1">
      <c r="A997" s="121" t="s">
        <v>1301</v>
      </c>
      <c r="B997" s="125" t="s">
        <v>27</v>
      </c>
      <c r="D997" s="124" t="e">
        <f>((#REF!*#REF!)+(#REF!*#REF!)+(#REF!*#REF!)+(#REF!*#REF!)+(#REF!*F997))/10</f>
        <v>#REF!</v>
      </c>
      <c r="F997" s="124">
        <v>3</v>
      </c>
    </row>
    <row r="998" spans="1:6" ht="30" customHeight="1">
      <c r="A998" s="121" t="s">
        <v>1301</v>
      </c>
      <c r="B998" s="119" t="s">
        <v>1327</v>
      </c>
      <c r="D998" s="124" t="e">
        <f>(#REF!*#REF!)+(#REF!*#REF!)+(#REF!*#REF!)+(#REF!*#REF!)+(#REF!*F998)</f>
        <v>#REF!</v>
      </c>
    </row>
    <row r="999" spans="1:6" ht="30" customHeight="1">
      <c r="A999" s="121" t="s">
        <v>1301</v>
      </c>
      <c r="B999" s="119" t="s">
        <v>1962</v>
      </c>
      <c r="D999" s="124" t="e">
        <f>((#REF!*#REF!)+(#REF!*#REF!)+(#REF!*#REF!)+(#REF!*#REF!)+(#REF!*F999))/10</f>
        <v>#REF!</v>
      </c>
      <c r="F999" s="124">
        <v>50</v>
      </c>
    </row>
    <row r="1000" spans="1:6" ht="30" customHeight="1">
      <c r="A1000" s="121" t="s">
        <v>1301</v>
      </c>
      <c r="B1000" s="119" t="s">
        <v>2083</v>
      </c>
      <c r="D1000" s="124" t="e">
        <f>(#REF!*#REF!)+(#REF!*#REF!)+(#REF!*#REF!)+(#REF!*#REF!)+(#REF!*F1000)</f>
        <v>#REF!</v>
      </c>
    </row>
    <row r="1001" spans="1:6" ht="30" customHeight="1">
      <c r="A1001" s="121" t="s">
        <v>1301</v>
      </c>
      <c r="B1001" s="119" t="s">
        <v>2022</v>
      </c>
      <c r="D1001" s="124" t="e">
        <f>((#REF!*#REF!)+(#REF!*#REF!)+(#REF!*#REF!)+(#REF!*#REF!)+(#REF!*F1001))/10</f>
        <v>#REF!</v>
      </c>
      <c r="F1001" s="124">
        <v>5</v>
      </c>
    </row>
    <row r="1002" spans="1:6" ht="30" customHeight="1">
      <c r="A1002" s="121" t="s">
        <v>1301</v>
      </c>
      <c r="B1002" s="119" t="s">
        <v>1061</v>
      </c>
      <c r="D1002" s="124" t="e">
        <f>(#REF!*#REF!)+(#REF!*#REF!)+(#REF!*#REF!)+(#REF!*#REF!)+(#REF!*F1002)</f>
        <v>#REF!</v>
      </c>
    </row>
    <row r="1003" spans="1:6" ht="30" customHeight="1">
      <c r="A1003" s="121" t="s">
        <v>1301</v>
      </c>
      <c r="B1003" s="119" t="s">
        <v>24</v>
      </c>
      <c r="D1003" s="124" t="e">
        <f>((#REF!*#REF!)+(#REF!*#REF!)+(#REF!*#REF!)+(#REF!*#REF!)+(#REF!*F1003))/10</f>
        <v>#REF!</v>
      </c>
      <c r="F1003" s="124">
        <v>50</v>
      </c>
    </row>
    <row r="1004" spans="1:6" ht="30" customHeight="1">
      <c r="A1004" s="121" t="s">
        <v>1301</v>
      </c>
      <c r="B1004" s="119" t="s">
        <v>1582</v>
      </c>
      <c r="D1004" s="124" t="e">
        <f>((#REF!*#REF!)+(#REF!*#REF!)+(#REF!*#REF!)+(#REF!*#REF!)+(#REF!*F1004))/10</f>
        <v>#REF!</v>
      </c>
      <c r="F1004" s="124">
        <v>45</v>
      </c>
    </row>
    <row r="1005" spans="1:6" ht="30" customHeight="1">
      <c r="A1005" s="121" t="s">
        <v>1301</v>
      </c>
      <c r="B1005" s="119" t="s">
        <v>1394</v>
      </c>
      <c r="D1005" s="124" t="e">
        <f>(#REF!*#REF!)+(#REF!*#REF!)+(#REF!*#REF!)+(#REF!*#REF!)+(#REF!*F1005)</f>
        <v>#REF!</v>
      </c>
    </row>
    <row r="1006" spans="1:6" ht="30" customHeight="1">
      <c r="A1006" s="121" t="s">
        <v>1301</v>
      </c>
      <c r="B1006" s="119" t="s">
        <v>1501</v>
      </c>
      <c r="D1006" s="124" t="e">
        <f>(#REF!*#REF!)+(#REF!*#REF!)+(#REF!*#REF!)+(#REF!*#REF!)+(#REF!*F1006)</f>
        <v>#REF!</v>
      </c>
    </row>
    <row r="1007" spans="1:6" ht="30" customHeight="1">
      <c r="A1007" s="121" t="s">
        <v>1301</v>
      </c>
      <c r="B1007" s="119" t="s">
        <v>1730</v>
      </c>
      <c r="D1007" s="124" t="e">
        <f>((#REF!*#REF!)+(#REF!*#REF!)+(#REF!*#REF!)+(#REF!*#REF!)+(#REF!*F1007))/10</f>
        <v>#REF!</v>
      </c>
      <c r="F1007" s="124">
        <v>14</v>
      </c>
    </row>
    <row r="1008" spans="1:6" ht="30" customHeight="1">
      <c r="A1008" s="121" t="s">
        <v>1301</v>
      </c>
      <c r="B1008" s="119" t="s">
        <v>1580</v>
      </c>
      <c r="D1008" s="124" t="e">
        <f>((#REF!*#REF!)+(#REF!*#REF!)+(#REF!*#REF!)+(#REF!*#REF!)+(#REF!*F1008))/10</f>
        <v>#REF!</v>
      </c>
      <c r="F1008" s="124">
        <v>25</v>
      </c>
    </row>
    <row r="1009" spans="1:6" ht="30" customHeight="1">
      <c r="A1009" s="121" t="s">
        <v>1301</v>
      </c>
      <c r="B1009" s="119" t="s">
        <v>1664</v>
      </c>
      <c r="D1009" s="124" t="e">
        <f>(#REF!*#REF!)+(#REF!*#REF!)+(#REF!*#REF!)+(#REF!*#REF!)+(#REF!*F1009)</f>
        <v>#REF!</v>
      </c>
    </row>
    <row r="1010" spans="1:6" ht="30" customHeight="1">
      <c r="A1010" s="121" t="s">
        <v>1301</v>
      </c>
      <c r="B1010" s="119" t="s">
        <v>778</v>
      </c>
      <c r="D1010" s="124" t="e">
        <f>((#REF!*#REF!)+(#REF!*#REF!)+(#REF!*#REF!)+(#REF!*#REF!)+(#REF!*F1010))/10</f>
        <v>#REF!</v>
      </c>
      <c r="F1010" s="124">
        <v>42</v>
      </c>
    </row>
    <row r="1011" spans="1:6" ht="30" customHeight="1">
      <c r="A1011" s="121" t="s">
        <v>1301</v>
      </c>
      <c r="B1011" s="119" t="s">
        <v>1416</v>
      </c>
      <c r="D1011" s="124" t="e">
        <f>((#REF!*#REF!)+(#REF!*#REF!)+(#REF!*#REF!)+(#REF!*#REF!)+(#REF!*F1011))/10</f>
        <v>#REF!</v>
      </c>
      <c r="F1011" s="124">
        <v>39</v>
      </c>
    </row>
    <row r="1012" spans="1:6" ht="30" customHeight="1">
      <c r="A1012" s="121" t="s">
        <v>1301</v>
      </c>
      <c r="B1012" s="119" t="s">
        <v>1705</v>
      </c>
      <c r="D1012" s="124" t="e">
        <f>((#REF!*#REF!)+(#REF!*#REF!)+(#REF!*#REF!)+(#REF!*#REF!)+(#REF!*F1012))/10</f>
        <v>#REF!</v>
      </c>
      <c r="F1012" s="124">
        <v>40</v>
      </c>
    </row>
    <row r="1013" spans="1:6" ht="30" customHeight="1">
      <c r="A1013" s="121" t="s">
        <v>1301</v>
      </c>
      <c r="B1013" s="119" t="s">
        <v>1190</v>
      </c>
      <c r="D1013" s="124" t="e">
        <f>(#REF!*#REF!)+(#REF!*#REF!)+(#REF!*#REF!)+(#REF!*#REF!)+(#REF!*F1013)</f>
        <v>#REF!</v>
      </c>
    </row>
    <row r="1014" spans="1:6" ht="30" customHeight="1">
      <c r="A1014" s="121" t="s">
        <v>1301</v>
      </c>
      <c r="B1014" s="119" t="s">
        <v>1796</v>
      </c>
      <c r="D1014" s="124" t="e">
        <f>((#REF!*#REF!)+(#REF!*#REF!)+(#REF!*#REF!)+(#REF!*#REF!)+(#REF!*F1014))/10</f>
        <v>#REF!</v>
      </c>
      <c r="F1014" s="124">
        <v>8</v>
      </c>
    </row>
    <row r="1015" spans="1:6" ht="30" customHeight="1">
      <c r="A1015" s="121" t="s">
        <v>1301</v>
      </c>
      <c r="B1015" s="119" t="s">
        <v>607</v>
      </c>
      <c r="D1015" s="124" t="e">
        <f>((#REF!*#REF!)+(#REF!*#REF!)+(#REF!*#REF!)+(#REF!*#REF!)+(#REF!*F1015))/10</f>
        <v>#REF!</v>
      </c>
      <c r="F1015" s="124">
        <v>5</v>
      </c>
    </row>
    <row r="1016" spans="1:6" ht="30" customHeight="1">
      <c r="A1016" s="121" t="s">
        <v>1301</v>
      </c>
      <c r="B1016" s="119" t="s">
        <v>2102</v>
      </c>
      <c r="D1016" s="124" t="e">
        <f>(#REF!*#REF!)+(#REF!*#REF!)+(#REF!*#REF!)+(#REF!*#REF!)+(#REF!*F1016)</f>
        <v>#REF!</v>
      </c>
    </row>
    <row r="1017" spans="1:6" ht="30" customHeight="1">
      <c r="A1017" s="121" t="s">
        <v>1301</v>
      </c>
      <c r="B1017" s="119" t="s">
        <v>1353</v>
      </c>
      <c r="D1017" s="124" t="e">
        <f>((#REF!*#REF!)+(#REF!*#REF!)+(#REF!*#REF!)+(#REF!*#REF!)+(#REF!*F1017))/10</f>
        <v>#REF!</v>
      </c>
      <c r="F1017" s="124">
        <v>35</v>
      </c>
    </row>
    <row r="1018" spans="1:6" ht="30" customHeight="1">
      <c r="A1018" s="121" t="s">
        <v>1301</v>
      </c>
      <c r="B1018" s="119" t="s">
        <v>558</v>
      </c>
      <c r="D1018" s="124" t="e">
        <f>((#REF!*#REF!)+(#REF!*#REF!)+(#REF!*#REF!)+(#REF!*#REF!)+(#REF!*F1018))/10</f>
        <v>#REF!</v>
      </c>
      <c r="F1018" s="124">
        <v>19</v>
      </c>
    </row>
    <row r="1019" spans="1:6" ht="30" customHeight="1">
      <c r="A1019" s="121" t="s">
        <v>1301</v>
      </c>
      <c r="B1019" s="119" t="s">
        <v>1682</v>
      </c>
      <c r="D1019" s="124" t="e">
        <f>((#REF!*#REF!)+(#REF!*#REF!)+(#REF!*#REF!)+(#REF!*#REF!)+(#REF!*F1019))/10</f>
        <v>#REF!</v>
      </c>
      <c r="F1019" s="124">
        <v>40</v>
      </c>
    </row>
    <row r="1020" spans="1:6" ht="30" customHeight="1">
      <c r="A1020" s="121" t="s">
        <v>1301</v>
      </c>
      <c r="B1020" s="119" t="s">
        <v>1694</v>
      </c>
      <c r="D1020" s="124" t="e">
        <f>((#REF!*#REF!)+(#REF!*#REF!)+(#REF!*#REF!)+(#REF!*#REF!)+(#REF!*F1020))/10</f>
        <v>#REF!</v>
      </c>
      <c r="F1020" s="124">
        <v>29</v>
      </c>
    </row>
    <row r="1021" spans="1:6" ht="30" customHeight="1">
      <c r="A1021" s="121" t="s">
        <v>1301</v>
      </c>
      <c r="B1021" s="119" t="s">
        <v>1113</v>
      </c>
      <c r="D1021" s="124" t="e">
        <f>(#REF!*#REF!)+(#REF!*#REF!)+(#REF!*#REF!)+(#REF!*#REF!)+(#REF!*F1021)</f>
        <v>#REF!</v>
      </c>
    </row>
    <row r="1022" spans="1:6" ht="30" customHeight="1">
      <c r="A1022" s="121" t="s">
        <v>1301</v>
      </c>
      <c r="B1022" s="119" t="s">
        <v>1813</v>
      </c>
      <c r="D1022" s="124" t="e">
        <f>(#REF!*#REF!)+(#REF!*#REF!)+(#REF!*#REF!)+(#REF!*#REF!)+(#REF!*F1022)</f>
        <v>#REF!</v>
      </c>
    </row>
    <row r="1023" spans="1:6" ht="30" customHeight="1">
      <c r="A1023" s="121" t="s">
        <v>1301</v>
      </c>
      <c r="B1023" s="119" t="s">
        <v>1609</v>
      </c>
      <c r="D1023" s="124" t="e">
        <f>((#REF!*#REF!)+(#REF!*#REF!)+(#REF!*#REF!)+(#REF!*#REF!)+(#REF!*F1023))/10</f>
        <v>#REF!</v>
      </c>
      <c r="F1023" s="124">
        <v>39</v>
      </c>
    </row>
    <row r="1024" spans="1:6" ht="30" customHeight="1">
      <c r="A1024" s="121" t="s">
        <v>1301</v>
      </c>
      <c r="B1024" s="119" t="s">
        <v>118</v>
      </c>
      <c r="D1024" s="124" t="e">
        <f>(#REF!*#REF!)+(#REF!*#REF!)+(#REF!*#REF!)+(#REF!*#REF!)+(#REF!*F1024)</f>
        <v>#REF!</v>
      </c>
    </row>
    <row r="1025" spans="1:7" ht="30" customHeight="1">
      <c r="A1025" s="121" t="s">
        <v>1301</v>
      </c>
      <c r="B1025" s="119" t="s">
        <v>1610</v>
      </c>
      <c r="D1025" s="124" t="e">
        <f>(#REF!*#REF!)+(#REF!*#REF!)+(#REF!*#REF!)+(#REF!*#REF!)+(#REF!*F1025)</f>
        <v>#REF!</v>
      </c>
    </row>
    <row r="1026" spans="1:7" ht="30" customHeight="1">
      <c r="A1026" s="121" t="s">
        <v>1301</v>
      </c>
      <c r="B1026" s="119" t="s">
        <v>52</v>
      </c>
      <c r="D1026" s="124" t="e">
        <f>(#REF!*#REF!)+(#REF!*#REF!)+(#REF!*#REF!)+(#REF!*#REF!)+(#REF!*F1026)</f>
        <v>#REF!</v>
      </c>
    </row>
    <row r="1027" spans="1:7" ht="30" customHeight="1">
      <c r="A1027" s="121" t="s">
        <v>1301</v>
      </c>
      <c r="B1027" s="119" t="s">
        <v>970</v>
      </c>
      <c r="D1027" s="124" t="e">
        <f>(#REF!*#REF!)+(#REF!*#REF!)+(#REF!*#REF!)+(#REF!*#REF!)+(#REF!*F1027)</f>
        <v>#REF!</v>
      </c>
    </row>
    <row r="1028" spans="1:7" ht="30" customHeight="1">
      <c r="A1028" s="121" t="s">
        <v>1301</v>
      </c>
      <c r="B1028" s="125" t="s">
        <v>28</v>
      </c>
      <c r="D1028" s="124" t="e">
        <f>((#REF!*#REF!)+(#REF!*#REF!)+(#REF!*#REF!)+(#REF!*#REF!)+(#REF!*F1028))/10</f>
        <v>#REF!</v>
      </c>
      <c r="F1028" s="124">
        <v>35</v>
      </c>
    </row>
    <row r="1029" spans="1:7" ht="30" customHeight="1">
      <c r="A1029" s="121" t="s">
        <v>1301</v>
      </c>
      <c r="B1029" s="119" t="s">
        <v>599</v>
      </c>
      <c r="D1029" s="124" t="e">
        <f>((#REF!*#REF!)+(#REF!*#REF!)+(#REF!*#REF!)+(#REF!*#REF!)+(#REF!*F1029))/10</f>
        <v>#REF!</v>
      </c>
      <c r="F1029" s="124">
        <v>9</v>
      </c>
    </row>
    <row r="1030" spans="1:7" ht="30" customHeight="1">
      <c r="A1030" s="121" t="s">
        <v>1301</v>
      </c>
      <c r="B1030" s="119" t="s">
        <v>1785</v>
      </c>
      <c r="D1030" s="124" t="e">
        <f>((#REF!*#REF!)+(#REF!*#REF!)+(#REF!*#REF!)+(#REF!*#REF!)+(#REF!*F1030))/10</f>
        <v>#REF!</v>
      </c>
      <c r="F1030" s="124">
        <v>45</v>
      </c>
    </row>
    <row r="1031" spans="1:7" ht="30" customHeight="1">
      <c r="A1031" s="121" t="s">
        <v>1301</v>
      </c>
      <c r="B1031" s="119" t="s">
        <v>2294</v>
      </c>
      <c r="D1031" s="124" t="e">
        <f>(#REF!*#REF!)+(#REF!*#REF!)+(#REF!*#REF!)+(#REF!*#REF!)+(#REF!*F1031)</f>
        <v>#REF!</v>
      </c>
    </row>
    <row r="1032" spans="1:7" ht="30" customHeight="1">
      <c r="A1032" s="121" t="s">
        <v>2638</v>
      </c>
      <c r="B1032" s="119" t="s">
        <v>2319</v>
      </c>
      <c r="C1032" s="146" t="e">
        <f>AVERAGE(E1032,D1032)</f>
        <v>#REF!</v>
      </c>
      <c r="D1032" s="124" t="e">
        <f>F1032*(#REF!*10%)</f>
        <v>#REF!</v>
      </c>
    </row>
    <row r="1033" spans="1:7" ht="30" customHeight="1">
      <c r="A1033" s="121" t="s">
        <v>2638</v>
      </c>
      <c r="B1033" s="119" t="s">
        <v>2637</v>
      </c>
      <c r="C1033" s="146">
        <f t="shared" ref="C1033:C1050" si="48">(E1033*2+F1033)/3</f>
        <v>0</v>
      </c>
      <c r="D1033" s="124">
        <f t="shared" ref="D1033:D1049" si="49">(F1033+G1033)/2</f>
        <v>0</v>
      </c>
      <c r="E1033" s="121">
        <v>0</v>
      </c>
      <c r="F1033" s="124">
        <v>0</v>
      </c>
      <c r="G1033" s="124">
        <v>0</v>
      </c>
    </row>
    <row r="1034" spans="1:7" ht="30" customHeight="1">
      <c r="A1034" s="121" t="s">
        <v>3978</v>
      </c>
      <c r="B1034" s="119" t="s">
        <v>4424</v>
      </c>
      <c r="C1034" s="146">
        <f t="shared" si="48"/>
        <v>6.333333333333333</v>
      </c>
      <c r="D1034" s="124">
        <f t="shared" si="49"/>
        <v>1.5</v>
      </c>
      <c r="E1034" s="121">
        <v>8</v>
      </c>
      <c r="F1034" s="124">
        <v>3</v>
      </c>
      <c r="G1034" s="124">
        <v>0</v>
      </c>
    </row>
    <row r="1035" spans="1:7" ht="30" customHeight="1">
      <c r="A1035" s="121" t="s">
        <v>3978</v>
      </c>
      <c r="B1035" s="119" t="s">
        <v>4427</v>
      </c>
      <c r="C1035" s="146">
        <f t="shared" si="48"/>
        <v>6</v>
      </c>
      <c r="D1035" s="124">
        <f t="shared" si="49"/>
        <v>2</v>
      </c>
      <c r="E1035" s="121">
        <v>7</v>
      </c>
      <c r="F1035" s="124">
        <v>4</v>
      </c>
      <c r="G1035" s="124">
        <v>0</v>
      </c>
    </row>
    <row r="1036" spans="1:7" ht="30" customHeight="1">
      <c r="A1036" s="121" t="s">
        <v>3978</v>
      </c>
      <c r="B1036" s="119" t="s">
        <v>4649</v>
      </c>
      <c r="C1036" s="146">
        <f t="shared" si="48"/>
        <v>5</v>
      </c>
      <c r="D1036" s="124">
        <f t="shared" si="49"/>
        <v>5</v>
      </c>
      <c r="E1036" s="121">
        <v>5</v>
      </c>
      <c r="F1036" s="124">
        <v>5</v>
      </c>
      <c r="G1036" s="124">
        <v>5</v>
      </c>
    </row>
    <row r="1037" spans="1:7" ht="30" customHeight="1">
      <c r="A1037" s="121" t="s">
        <v>3978</v>
      </c>
      <c r="B1037" s="156" t="s">
        <v>4814</v>
      </c>
      <c r="C1037" s="146">
        <f t="shared" si="48"/>
        <v>5</v>
      </c>
      <c r="D1037" s="124">
        <f t="shared" si="49"/>
        <v>5</v>
      </c>
      <c r="E1037" s="121">
        <v>5</v>
      </c>
      <c r="F1037" s="124">
        <v>5</v>
      </c>
      <c r="G1037" s="124">
        <v>5</v>
      </c>
    </row>
    <row r="1038" spans="1:7" ht="30" customHeight="1">
      <c r="A1038" s="121" t="s">
        <v>3978</v>
      </c>
      <c r="B1038" s="119" t="s">
        <v>4641</v>
      </c>
      <c r="C1038" s="146">
        <f t="shared" si="48"/>
        <v>5</v>
      </c>
      <c r="D1038" s="124">
        <f t="shared" si="49"/>
        <v>5</v>
      </c>
      <c r="E1038" s="121">
        <v>5</v>
      </c>
      <c r="F1038" s="124">
        <v>5</v>
      </c>
      <c r="G1038" s="124">
        <v>5</v>
      </c>
    </row>
    <row r="1039" spans="1:7" ht="30" customHeight="1">
      <c r="A1039" s="121" t="s">
        <v>3978</v>
      </c>
      <c r="B1039" s="156" t="s">
        <v>4800</v>
      </c>
      <c r="C1039" s="146">
        <f t="shared" si="48"/>
        <v>5</v>
      </c>
      <c r="D1039" s="124">
        <f t="shared" si="49"/>
        <v>5</v>
      </c>
      <c r="E1039" s="121">
        <v>5</v>
      </c>
      <c r="F1039" s="124">
        <v>5</v>
      </c>
      <c r="G1039" s="124">
        <v>5</v>
      </c>
    </row>
    <row r="1040" spans="1:7" ht="30" customHeight="1">
      <c r="A1040" s="121" t="s">
        <v>3978</v>
      </c>
      <c r="B1040" s="119" t="s">
        <v>4532</v>
      </c>
      <c r="C1040" s="146">
        <f t="shared" si="48"/>
        <v>5</v>
      </c>
      <c r="D1040" s="124">
        <f t="shared" si="49"/>
        <v>5</v>
      </c>
      <c r="E1040" s="121">
        <v>5</v>
      </c>
      <c r="F1040" s="124">
        <v>5</v>
      </c>
      <c r="G1040" s="124">
        <v>5</v>
      </c>
    </row>
    <row r="1041" spans="1:7" ht="30" customHeight="1">
      <c r="A1041" s="121" t="s">
        <v>3978</v>
      </c>
      <c r="B1041" s="119" t="s">
        <v>4769</v>
      </c>
      <c r="C1041" s="146">
        <f t="shared" si="48"/>
        <v>5</v>
      </c>
      <c r="D1041" s="124">
        <f t="shared" si="49"/>
        <v>5</v>
      </c>
      <c r="E1041" s="121">
        <v>5</v>
      </c>
      <c r="F1041" s="124">
        <v>5</v>
      </c>
      <c r="G1041" s="124">
        <v>5</v>
      </c>
    </row>
    <row r="1042" spans="1:7" ht="30" customHeight="1">
      <c r="A1042" s="121" t="s">
        <v>3978</v>
      </c>
      <c r="B1042" s="119" t="s">
        <v>4669</v>
      </c>
      <c r="C1042" s="146">
        <f t="shared" si="48"/>
        <v>5</v>
      </c>
      <c r="D1042" s="124">
        <f t="shared" si="49"/>
        <v>5</v>
      </c>
      <c r="E1042" s="121">
        <v>5</v>
      </c>
      <c r="F1042" s="124">
        <v>5</v>
      </c>
      <c r="G1042" s="124">
        <v>5</v>
      </c>
    </row>
    <row r="1043" spans="1:7" ht="30" customHeight="1">
      <c r="A1043" s="121" t="s">
        <v>3978</v>
      </c>
      <c r="B1043" s="156" t="s">
        <v>4803</v>
      </c>
      <c r="C1043" s="146">
        <f t="shared" si="48"/>
        <v>5</v>
      </c>
      <c r="D1043" s="124">
        <f t="shared" si="49"/>
        <v>5</v>
      </c>
      <c r="E1043" s="121">
        <v>5</v>
      </c>
      <c r="F1043" s="124">
        <v>5</v>
      </c>
      <c r="G1043" s="124">
        <v>5</v>
      </c>
    </row>
    <row r="1044" spans="1:7" ht="30" customHeight="1">
      <c r="A1044" s="121" t="s">
        <v>3978</v>
      </c>
      <c r="B1044" s="156" t="s">
        <v>4812</v>
      </c>
      <c r="C1044" s="146">
        <f t="shared" si="48"/>
        <v>5</v>
      </c>
      <c r="D1044" s="124">
        <f t="shared" si="49"/>
        <v>5</v>
      </c>
      <c r="E1044" s="121">
        <v>5</v>
      </c>
      <c r="F1044" s="124">
        <v>5</v>
      </c>
      <c r="G1044" s="124">
        <v>5</v>
      </c>
    </row>
    <row r="1045" spans="1:7" ht="30" customHeight="1">
      <c r="A1045" s="121" t="s">
        <v>3978</v>
      </c>
      <c r="B1045" s="119" t="s">
        <v>4529</v>
      </c>
      <c r="C1045" s="146">
        <f t="shared" si="48"/>
        <v>5</v>
      </c>
      <c r="D1045" s="124">
        <f t="shared" si="49"/>
        <v>5</v>
      </c>
      <c r="E1045" s="121">
        <v>5</v>
      </c>
      <c r="F1045" s="124">
        <v>5</v>
      </c>
      <c r="G1045" s="124">
        <v>5</v>
      </c>
    </row>
    <row r="1046" spans="1:7" ht="30" customHeight="1">
      <c r="A1046" s="121" t="s">
        <v>3978</v>
      </c>
      <c r="B1046" s="156" t="s">
        <v>4813</v>
      </c>
      <c r="C1046" s="146">
        <f t="shared" si="48"/>
        <v>5</v>
      </c>
      <c r="D1046" s="124">
        <f t="shared" si="49"/>
        <v>5</v>
      </c>
      <c r="E1046" s="121">
        <v>5</v>
      </c>
      <c r="F1046" s="124">
        <v>5</v>
      </c>
      <c r="G1046" s="124">
        <v>5</v>
      </c>
    </row>
    <row r="1047" spans="1:7" ht="30" customHeight="1">
      <c r="A1047" s="121" t="s">
        <v>2478</v>
      </c>
      <c r="B1047" s="119" t="s">
        <v>2485</v>
      </c>
      <c r="C1047" s="146">
        <f t="shared" si="48"/>
        <v>4.666666666666667</v>
      </c>
      <c r="D1047" s="124">
        <f t="shared" si="49"/>
        <v>0</v>
      </c>
      <c r="E1047" s="121">
        <v>7</v>
      </c>
      <c r="F1047" s="124">
        <v>0</v>
      </c>
      <c r="G1047" s="124">
        <v>0</v>
      </c>
    </row>
    <row r="1048" spans="1:7" ht="30" customHeight="1">
      <c r="A1048" s="121" t="s">
        <v>87</v>
      </c>
      <c r="B1048" s="119" t="s">
        <v>2578</v>
      </c>
      <c r="C1048" s="146">
        <f t="shared" si="48"/>
        <v>6</v>
      </c>
      <c r="D1048" s="124">
        <f t="shared" si="49"/>
        <v>0</v>
      </c>
      <c r="E1048" s="121">
        <v>9</v>
      </c>
      <c r="F1048" s="124">
        <v>0</v>
      </c>
      <c r="G1048" s="124">
        <v>0</v>
      </c>
    </row>
    <row r="1049" spans="1:7" ht="30" customHeight="1">
      <c r="A1049" s="121" t="s">
        <v>1030</v>
      </c>
      <c r="B1049" s="156" t="s">
        <v>9206</v>
      </c>
      <c r="C1049" s="146">
        <f t="shared" si="48"/>
        <v>5</v>
      </c>
      <c r="D1049" s="124">
        <f t="shared" si="49"/>
        <v>5</v>
      </c>
      <c r="E1049" s="121">
        <v>5</v>
      </c>
      <c r="F1049" s="124">
        <v>5</v>
      </c>
      <c r="G1049" s="124">
        <v>5</v>
      </c>
    </row>
    <row r="1050" spans="1:7" ht="30" customHeight="1">
      <c r="A1050" s="121" t="s">
        <v>1030</v>
      </c>
      <c r="B1050" s="156" t="s">
        <v>2720</v>
      </c>
      <c r="C1050" s="146">
        <f t="shared" si="48"/>
        <v>0</v>
      </c>
      <c r="D1050" s="124" t="e">
        <f>F1050*(110%-(#REF!*10%))</f>
        <v>#REF!</v>
      </c>
    </row>
    <row r="1051" spans="1:7" ht="30" customHeight="1">
      <c r="A1051" s="121" t="s">
        <v>1030</v>
      </c>
      <c r="B1051" s="119" t="s">
        <v>1080</v>
      </c>
      <c r="D1051" s="124" t="e">
        <f>(#REF!*#REF!)+(#REF!*#REF!)+(#REF!*#REF!)+(#REF!*#REF!)+(#REF!*F1051)</f>
        <v>#REF!</v>
      </c>
    </row>
    <row r="1052" spans="1:7" ht="30" customHeight="1">
      <c r="A1052" s="121" t="s">
        <v>1030</v>
      </c>
      <c r="B1052" s="119" t="s">
        <v>2023</v>
      </c>
      <c r="D1052" s="124" t="e">
        <f>(#REF!*#REF!)+(#REF!*#REF!)+(#REF!*#REF!)+(#REF!*#REF!)+(#REF!*F1052)</f>
        <v>#REF!</v>
      </c>
    </row>
    <row r="1053" spans="1:7" ht="30" customHeight="1">
      <c r="A1053" s="121" t="s">
        <v>1030</v>
      </c>
      <c r="B1053" s="119" t="s">
        <v>105</v>
      </c>
      <c r="D1053" s="124" t="e">
        <f>(#REF!*#REF!)+(#REF!*#REF!)+(#REF!*#REF!)+(#REF!*#REF!)+(#REF!*F1053)</f>
        <v>#REF!</v>
      </c>
    </row>
    <row r="1054" spans="1:7" ht="30" customHeight="1">
      <c r="A1054" s="121" t="s">
        <v>1030</v>
      </c>
      <c r="B1054" s="119" t="s">
        <v>1575</v>
      </c>
      <c r="D1054" s="124" t="e">
        <f>(#REF!*#REF!)+(#REF!*#REF!)+(#REF!*#REF!)+(#REF!*#REF!)+(#REF!*F1054)</f>
        <v>#REF!</v>
      </c>
    </row>
    <row r="1055" spans="1:7" ht="30" customHeight="1">
      <c r="A1055" s="121" t="s">
        <v>1030</v>
      </c>
      <c r="B1055" s="119" t="s">
        <v>1377</v>
      </c>
      <c r="D1055" s="124" t="e">
        <f>(#REF!*#REF!)+(#REF!*#REF!)+(#REF!*#REF!)+(#REF!*#REF!)+(#REF!*F1055)</f>
        <v>#REF!</v>
      </c>
    </row>
    <row r="1056" spans="1:7" ht="30" customHeight="1">
      <c r="A1056" s="121" t="s">
        <v>1030</v>
      </c>
      <c r="B1056" s="119" t="s">
        <v>1543</v>
      </c>
      <c r="D1056" s="124" t="e">
        <f>(#REF!*#REF!)+(#REF!*#REF!)+(#REF!*#REF!)+(#REF!*#REF!)+(#REF!*F1056)</f>
        <v>#REF!</v>
      </c>
    </row>
    <row r="1057" spans="1:7" ht="30" customHeight="1">
      <c r="A1057" s="121" t="s">
        <v>1030</v>
      </c>
      <c r="B1057" s="119" t="s">
        <v>33</v>
      </c>
      <c r="D1057" s="124" t="e">
        <f>(#REF!*#REF!)+(#REF!*#REF!)+(#REF!*#REF!)+(#REF!*#REF!)+(#REF!*F1057)</f>
        <v>#REF!</v>
      </c>
    </row>
    <row r="1058" spans="1:7" ht="30" customHeight="1">
      <c r="A1058" s="121" t="s">
        <v>1030</v>
      </c>
      <c r="B1058" s="119" t="s">
        <v>1924</v>
      </c>
      <c r="D1058" s="124" t="e">
        <f>(#REF!*#REF!)+(#REF!*#REF!)+(#REF!*#REF!)+(#REF!*#REF!)+(#REF!*F1058)</f>
        <v>#REF!</v>
      </c>
    </row>
    <row r="1059" spans="1:7" ht="30" customHeight="1">
      <c r="A1059" s="121" t="s">
        <v>1030</v>
      </c>
      <c r="B1059" s="119" t="s">
        <v>856</v>
      </c>
      <c r="D1059" s="124" t="e">
        <f>(#REF!*#REF!)+(#REF!*#REF!)+(#REF!*#REF!)+(#REF!*#REF!)+(#REF!*F1059)</f>
        <v>#REF!</v>
      </c>
    </row>
    <row r="1060" spans="1:7" ht="30" customHeight="1">
      <c r="A1060" s="121" t="s">
        <v>1030</v>
      </c>
      <c r="B1060" s="119" t="s">
        <v>1867</v>
      </c>
      <c r="D1060" s="124" t="e">
        <f>(#REF!*#REF!)+(#REF!*#REF!)+(#REF!*#REF!)+(#REF!*#REF!)+(#REF!*F1060)</f>
        <v>#REF!</v>
      </c>
    </row>
    <row r="1061" spans="1:7" ht="30" customHeight="1">
      <c r="A1061" s="121" t="s">
        <v>1030</v>
      </c>
      <c r="B1061" s="119" t="s">
        <v>1166</v>
      </c>
      <c r="D1061" s="124" t="e">
        <f>(#REF!*#REF!)+(#REF!*#REF!)+(#REF!*#REF!)+(#REF!*#REF!)+(#REF!*F1061)</f>
        <v>#REF!</v>
      </c>
    </row>
    <row r="1062" spans="1:7" ht="30" customHeight="1">
      <c r="A1062" s="121" t="s">
        <v>1030</v>
      </c>
      <c r="B1062" s="119" t="s">
        <v>1157</v>
      </c>
      <c r="D1062" s="124" t="e">
        <f>(#REF!*#REF!)+(#REF!*#REF!)+(#REF!*#REF!)+(#REF!*#REF!)+(#REF!*F1062)</f>
        <v>#REF!</v>
      </c>
    </row>
    <row r="1063" spans="1:7" ht="30" customHeight="1">
      <c r="A1063" s="121" t="s">
        <v>1030</v>
      </c>
      <c r="B1063" s="119" t="s">
        <v>1553</v>
      </c>
      <c r="D1063" s="124" t="e">
        <f>(#REF!*#REF!)+(#REF!*#REF!)+(#REF!*#REF!)+(#REF!*#REF!)+(#REF!*F1063)</f>
        <v>#REF!</v>
      </c>
    </row>
    <row r="1064" spans="1:7" ht="30" customHeight="1">
      <c r="A1064" s="121" t="s">
        <v>1030</v>
      </c>
      <c r="B1064" s="119" t="s">
        <v>1931</v>
      </c>
      <c r="D1064" s="124" t="e">
        <f>(#REF!*#REF!)+(#REF!*#REF!)+(#REF!*#REF!)+(#REF!*#REF!)+(#REF!*F1064)</f>
        <v>#REF!</v>
      </c>
    </row>
    <row r="1065" spans="1:7" ht="30" customHeight="1">
      <c r="A1065" s="121" t="s">
        <v>2185</v>
      </c>
      <c r="B1065" s="119" t="s">
        <v>2582</v>
      </c>
      <c r="C1065" s="146" t="e">
        <f>AVERAGE(E1065,D1065)</f>
        <v>#REF!</v>
      </c>
      <c r="D1065" s="124" t="e">
        <f>F1065*(#REF!*10%)</f>
        <v>#REF!</v>
      </c>
      <c r="E1065" s="121">
        <v>7</v>
      </c>
    </row>
    <row r="1066" spans="1:7" ht="30" customHeight="1">
      <c r="A1066" s="121" t="s">
        <v>2185</v>
      </c>
      <c r="B1066" s="119" t="s">
        <v>1546</v>
      </c>
      <c r="C1066" s="146">
        <f t="shared" ref="C1066:C1097" si="50">(E1066*2+F1066)/3</f>
        <v>10</v>
      </c>
      <c r="D1066" s="124">
        <f>(F1066+G1066)/2</f>
        <v>5.5</v>
      </c>
      <c r="E1066" s="121">
        <v>10</v>
      </c>
      <c r="F1066" s="124">
        <v>10</v>
      </c>
      <c r="G1066" s="124">
        <v>1</v>
      </c>
    </row>
    <row r="1067" spans="1:7" ht="30" customHeight="1">
      <c r="A1067" s="121" t="s">
        <v>2185</v>
      </c>
      <c r="B1067" s="156" t="s">
        <v>2853</v>
      </c>
      <c r="C1067" s="146">
        <f t="shared" si="50"/>
        <v>10</v>
      </c>
      <c r="D1067" s="124">
        <f>(F1067+G1067)/2</f>
        <v>5</v>
      </c>
      <c r="E1067" s="121">
        <v>10</v>
      </c>
      <c r="F1067" s="124">
        <v>10</v>
      </c>
      <c r="G1067" s="124">
        <v>0</v>
      </c>
    </row>
    <row r="1068" spans="1:7" ht="30" customHeight="1">
      <c r="A1068" s="121" t="s">
        <v>2185</v>
      </c>
      <c r="B1068" s="119" t="s">
        <v>2583</v>
      </c>
      <c r="C1068" s="146">
        <f t="shared" si="50"/>
        <v>8</v>
      </c>
      <c r="D1068" s="124">
        <f>(F1068+G1068)/2</f>
        <v>6</v>
      </c>
      <c r="E1068" s="121">
        <v>8</v>
      </c>
      <c r="F1068" s="124">
        <v>8</v>
      </c>
      <c r="G1068" s="124">
        <v>4</v>
      </c>
    </row>
    <row r="1069" spans="1:7" ht="30" customHeight="1">
      <c r="A1069" s="121" t="s">
        <v>2185</v>
      </c>
      <c r="B1069" s="156" t="s">
        <v>4386</v>
      </c>
      <c r="C1069" s="146">
        <f t="shared" si="50"/>
        <v>6</v>
      </c>
      <c r="D1069" s="124">
        <f>(F1069+G1069)/2</f>
        <v>0</v>
      </c>
      <c r="E1069" s="121">
        <v>9</v>
      </c>
      <c r="F1069" s="124">
        <v>0</v>
      </c>
      <c r="G1069" s="124">
        <v>0</v>
      </c>
    </row>
    <row r="1070" spans="1:7" ht="30" customHeight="1">
      <c r="A1070" s="121" t="s">
        <v>2185</v>
      </c>
      <c r="B1070" s="119" t="s">
        <v>7736</v>
      </c>
      <c r="C1070" s="146">
        <f t="shared" si="50"/>
        <v>5</v>
      </c>
      <c r="D1070" s="124">
        <f>(F1070+G1070)/2</f>
        <v>5</v>
      </c>
      <c r="E1070" s="121">
        <v>5</v>
      </c>
      <c r="F1070" s="124">
        <v>5</v>
      </c>
      <c r="G1070" s="124">
        <v>5</v>
      </c>
    </row>
    <row r="1071" spans="1:7" ht="30" customHeight="1">
      <c r="A1071" s="121" t="s">
        <v>494</v>
      </c>
      <c r="B1071" s="119" t="s">
        <v>2627</v>
      </c>
      <c r="C1071" s="146">
        <f t="shared" si="50"/>
        <v>0</v>
      </c>
      <c r="D1071" s="124" t="e">
        <f>F1071*(110%-(#REF!*10%))</f>
        <v>#REF!</v>
      </c>
      <c r="F1071" s="124">
        <v>0</v>
      </c>
    </row>
    <row r="1072" spans="1:7" ht="30" customHeight="1">
      <c r="A1072" s="121" t="s">
        <v>180</v>
      </c>
      <c r="B1072" s="156" t="s">
        <v>2830</v>
      </c>
      <c r="C1072" s="146">
        <f t="shared" si="50"/>
        <v>10</v>
      </c>
      <c r="D1072" s="124" t="e">
        <f>F1072*(110%-(#REF!*10%))</f>
        <v>#REF!</v>
      </c>
      <c r="E1072" s="121">
        <v>10</v>
      </c>
      <c r="F1072" s="124">
        <v>10</v>
      </c>
    </row>
    <row r="1073" spans="1:7" ht="30" customHeight="1">
      <c r="A1073" s="121" t="s">
        <v>180</v>
      </c>
      <c r="B1073" s="119" t="s">
        <v>601</v>
      </c>
      <c r="C1073" s="146">
        <f t="shared" si="50"/>
        <v>8.6666666666666661</v>
      </c>
      <c r="D1073" s="124">
        <f t="shared" ref="D1073:D1104" si="51">(F1073+G1073)/2</f>
        <v>7</v>
      </c>
      <c r="E1073" s="121">
        <v>8</v>
      </c>
      <c r="F1073" s="124">
        <v>10</v>
      </c>
      <c r="G1073" s="124">
        <v>4</v>
      </c>
    </row>
    <row r="1074" spans="1:7" ht="30" customHeight="1">
      <c r="A1074" s="121" t="s">
        <v>180</v>
      </c>
      <c r="B1074" s="167" t="s">
        <v>3654</v>
      </c>
      <c r="C1074" s="146">
        <f t="shared" si="50"/>
        <v>8.3333333333333339</v>
      </c>
      <c r="D1074" s="124">
        <f t="shared" si="51"/>
        <v>5</v>
      </c>
      <c r="E1074" s="121">
        <v>9</v>
      </c>
      <c r="F1074" s="124">
        <v>7</v>
      </c>
      <c r="G1074" s="124">
        <v>3</v>
      </c>
    </row>
    <row r="1075" spans="1:7" ht="30" customHeight="1">
      <c r="A1075" s="121" t="s">
        <v>180</v>
      </c>
      <c r="B1075" s="119" t="s">
        <v>2722</v>
      </c>
      <c r="C1075" s="146">
        <f t="shared" si="50"/>
        <v>8</v>
      </c>
      <c r="D1075" s="124">
        <f t="shared" si="51"/>
        <v>5</v>
      </c>
      <c r="E1075" s="121">
        <v>8</v>
      </c>
      <c r="F1075" s="124">
        <v>8</v>
      </c>
      <c r="G1075" s="124">
        <v>2</v>
      </c>
    </row>
    <row r="1076" spans="1:7" ht="30" customHeight="1">
      <c r="A1076" s="121" t="s">
        <v>180</v>
      </c>
      <c r="B1076" s="156" t="s">
        <v>4362</v>
      </c>
      <c r="C1076" s="146">
        <f t="shared" si="50"/>
        <v>8</v>
      </c>
      <c r="D1076" s="124">
        <f t="shared" si="51"/>
        <v>4</v>
      </c>
      <c r="E1076" s="121">
        <v>8</v>
      </c>
      <c r="F1076" s="124">
        <v>8</v>
      </c>
      <c r="G1076" s="124">
        <v>0</v>
      </c>
    </row>
    <row r="1077" spans="1:7" ht="30" customHeight="1">
      <c r="A1077" s="121" t="s">
        <v>180</v>
      </c>
      <c r="B1077" s="156" t="s">
        <v>4393</v>
      </c>
      <c r="C1077" s="146">
        <f t="shared" si="50"/>
        <v>7.666666666666667</v>
      </c>
      <c r="D1077" s="124">
        <f t="shared" si="51"/>
        <v>3.5</v>
      </c>
      <c r="E1077" s="121">
        <v>8</v>
      </c>
      <c r="F1077" s="124">
        <v>7</v>
      </c>
      <c r="G1077" s="124">
        <v>0</v>
      </c>
    </row>
    <row r="1078" spans="1:7" ht="30" customHeight="1">
      <c r="A1078" s="121" t="s">
        <v>180</v>
      </c>
      <c r="B1078" s="119" t="s">
        <v>3949</v>
      </c>
      <c r="C1078" s="146">
        <f t="shared" si="50"/>
        <v>7.666666666666667</v>
      </c>
      <c r="D1078" s="124">
        <f t="shared" si="51"/>
        <v>4.5</v>
      </c>
      <c r="E1078" s="121">
        <v>7</v>
      </c>
      <c r="F1078" s="124">
        <v>9</v>
      </c>
      <c r="G1078" s="124">
        <v>0</v>
      </c>
    </row>
    <row r="1079" spans="1:7" ht="30" customHeight="1">
      <c r="A1079" s="121" t="s">
        <v>180</v>
      </c>
      <c r="B1079" s="119" t="s">
        <v>3438</v>
      </c>
      <c r="C1079" s="146">
        <f t="shared" si="50"/>
        <v>7.666666666666667</v>
      </c>
      <c r="D1079" s="124">
        <f t="shared" si="51"/>
        <v>5</v>
      </c>
      <c r="E1079" s="121">
        <v>8</v>
      </c>
      <c r="F1079" s="124">
        <v>7</v>
      </c>
      <c r="G1079" s="124">
        <v>3</v>
      </c>
    </row>
    <row r="1080" spans="1:7" ht="30" customHeight="1">
      <c r="A1080" s="121" t="s">
        <v>180</v>
      </c>
      <c r="B1080" s="119" t="s">
        <v>3707</v>
      </c>
      <c r="C1080" s="146">
        <f t="shared" si="50"/>
        <v>7.666666666666667</v>
      </c>
      <c r="D1080" s="124">
        <f t="shared" si="51"/>
        <v>6.5</v>
      </c>
      <c r="E1080" s="121">
        <v>7</v>
      </c>
      <c r="F1080" s="124">
        <v>9</v>
      </c>
      <c r="G1080" s="124">
        <v>4</v>
      </c>
    </row>
    <row r="1081" spans="1:7" ht="30" customHeight="1">
      <c r="A1081" s="121" t="s">
        <v>180</v>
      </c>
      <c r="B1081" s="156" t="s">
        <v>3653</v>
      </c>
      <c r="C1081" s="146">
        <f t="shared" si="50"/>
        <v>7.333333333333333</v>
      </c>
      <c r="D1081" s="124">
        <f t="shared" si="51"/>
        <v>5</v>
      </c>
      <c r="E1081" s="121">
        <v>8</v>
      </c>
      <c r="F1081" s="124">
        <v>6</v>
      </c>
      <c r="G1081" s="124">
        <v>4</v>
      </c>
    </row>
    <row r="1082" spans="1:7" ht="30" customHeight="1">
      <c r="A1082" s="121" t="s">
        <v>180</v>
      </c>
      <c r="B1082" s="119" t="s">
        <v>3475</v>
      </c>
      <c r="C1082" s="146">
        <f t="shared" si="50"/>
        <v>7</v>
      </c>
      <c r="D1082" s="124">
        <f t="shared" si="51"/>
        <v>6.5</v>
      </c>
      <c r="E1082" s="121">
        <v>7</v>
      </c>
      <c r="F1082" s="124">
        <v>7</v>
      </c>
      <c r="G1082" s="124">
        <v>6</v>
      </c>
    </row>
    <row r="1083" spans="1:7" ht="30" customHeight="1">
      <c r="A1083" s="121" t="s">
        <v>180</v>
      </c>
      <c r="B1083" s="119" t="s">
        <v>2788</v>
      </c>
      <c r="C1083" s="146">
        <f t="shared" si="50"/>
        <v>6.666666666666667</v>
      </c>
      <c r="D1083" s="124">
        <f t="shared" si="51"/>
        <v>6.5</v>
      </c>
      <c r="E1083" s="121">
        <v>7</v>
      </c>
      <c r="F1083" s="124">
        <v>6</v>
      </c>
      <c r="G1083" s="124">
        <v>7</v>
      </c>
    </row>
    <row r="1084" spans="1:7" ht="30" customHeight="1">
      <c r="A1084" s="121" t="s">
        <v>180</v>
      </c>
      <c r="B1084" s="119" t="s">
        <v>3918</v>
      </c>
      <c r="C1084" s="146">
        <f t="shared" si="50"/>
        <v>6.666666666666667</v>
      </c>
      <c r="D1084" s="124">
        <f t="shared" si="51"/>
        <v>4</v>
      </c>
      <c r="E1084" s="121">
        <v>6</v>
      </c>
      <c r="F1084" s="124">
        <v>8</v>
      </c>
      <c r="G1084" s="124">
        <v>0</v>
      </c>
    </row>
    <row r="1085" spans="1:7" ht="30" customHeight="1">
      <c r="A1085" s="121" t="s">
        <v>180</v>
      </c>
      <c r="B1085" s="119" t="s">
        <v>3753</v>
      </c>
      <c r="C1085" s="146">
        <f t="shared" si="50"/>
        <v>6.333333333333333</v>
      </c>
      <c r="D1085" s="124">
        <f t="shared" si="51"/>
        <v>6.5</v>
      </c>
      <c r="E1085" s="121">
        <v>7</v>
      </c>
      <c r="F1085" s="124">
        <v>5</v>
      </c>
      <c r="G1085" s="124">
        <v>8</v>
      </c>
    </row>
    <row r="1086" spans="1:7" ht="30" customHeight="1">
      <c r="A1086" s="121" t="s">
        <v>180</v>
      </c>
      <c r="B1086" s="119" t="s">
        <v>2789</v>
      </c>
      <c r="C1086" s="146">
        <f t="shared" si="50"/>
        <v>6.333333333333333</v>
      </c>
      <c r="D1086" s="124">
        <f t="shared" si="51"/>
        <v>5</v>
      </c>
      <c r="E1086" s="121">
        <v>7</v>
      </c>
      <c r="F1086" s="124">
        <v>5</v>
      </c>
      <c r="G1086" s="124">
        <v>5</v>
      </c>
    </row>
    <row r="1087" spans="1:7" ht="30" customHeight="1">
      <c r="A1087" s="121" t="s">
        <v>180</v>
      </c>
      <c r="B1087" s="119" t="s">
        <v>2511</v>
      </c>
      <c r="C1087" s="146">
        <f t="shared" si="50"/>
        <v>6.333333333333333</v>
      </c>
      <c r="D1087" s="124">
        <f t="shared" si="51"/>
        <v>5</v>
      </c>
      <c r="E1087" s="121">
        <v>7</v>
      </c>
      <c r="F1087" s="124">
        <v>5</v>
      </c>
      <c r="G1087" s="124">
        <v>5</v>
      </c>
    </row>
    <row r="1088" spans="1:7" ht="30" customHeight="1">
      <c r="A1088" s="121" t="s">
        <v>180</v>
      </c>
      <c r="B1088" s="119" t="s">
        <v>1181</v>
      </c>
      <c r="C1088" s="146">
        <f t="shared" si="50"/>
        <v>6.166666666666667</v>
      </c>
      <c r="D1088" s="124">
        <f t="shared" si="51"/>
        <v>4.25</v>
      </c>
      <c r="E1088" s="121">
        <v>7</v>
      </c>
      <c r="F1088" s="124">
        <v>4.5</v>
      </c>
      <c r="G1088" s="124">
        <v>4</v>
      </c>
    </row>
    <row r="1089" spans="1:7" ht="30" customHeight="1">
      <c r="A1089" s="121" t="s">
        <v>180</v>
      </c>
      <c r="B1089" s="119" t="s">
        <v>3946</v>
      </c>
      <c r="C1089" s="146">
        <f t="shared" si="50"/>
        <v>6</v>
      </c>
      <c r="D1089" s="124">
        <f t="shared" si="51"/>
        <v>3</v>
      </c>
      <c r="E1089" s="121">
        <v>6</v>
      </c>
      <c r="F1089" s="124">
        <v>6</v>
      </c>
      <c r="G1089" s="124">
        <v>0</v>
      </c>
    </row>
    <row r="1090" spans="1:7" ht="30" customHeight="1">
      <c r="A1090" s="121" t="s">
        <v>180</v>
      </c>
      <c r="B1090" s="119" t="s">
        <v>3943</v>
      </c>
      <c r="C1090" s="146">
        <f t="shared" si="50"/>
        <v>6</v>
      </c>
      <c r="D1090" s="124">
        <f t="shared" si="51"/>
        <v>3</v>
      </c>
      <c r="E1090" s="121">
        <v>6</v>
      </c>
      <c r="F1090" s="124">
        <v>6</v>
      </c>
      <c r="G1090" s="124">
        <v>0</v>
      </c>
    </row>
    <row r="1091" spans="1:7" ht="30" customHeight="1">
      <c r="A1091" s="121" t="s">
        <v>180</v>
      </c>
      <c r="B1091" s="119" t="s">
        <v>3678</v>
      </c>
      <c r="C1091" s="146">
        <f t="shared" si="50"/>
        <v>6</v>
      </c>
      <c r="D1091" s="124">
        <f t="shared" si="51"/>
        <v>6</v>
      </c>
      <c r="E1091" s="121">
        <v>5</v>
      </c>
      <c r="F1091" s="124">
        <v>8</v>
      </c>
      <c r="G1091" s="124">
        <v>4</v>
      </c>
    </row>
    <row r="1092" spans="1:7" ht="30" customHeight="1">
      <c r="A1092" s="121" t="s">
        <v>180</v>
      </c>
      <c r="B1092" s="119" t="s">
        <v>3548</v>
      </c>
      <c r="C1092" s="146">
        <f t="shared" si="50"/>
        <v>6</v>
      </c>
      <c r="D1092" s="124">
        <f t="shared" si="51"/>
        <v>7</v>
      </c>
      <c r="E1092" s="121">
        <v>5</v>
      </c>
      <c r="F1092" s="124">
        <v>8</v>
      </c>
      <c r="G1092" s="124">
        <v>6</v>
      </c>
    </row>
    <row r="1093" spans="1:7" ht="30" customHeight="1">
      <c r="A1093" s="121" t="s">
        <v>180</v>
      </c>
      <c r="B1093" s="119" t="s">
        <v>2466</v>
      </c>
      <c r="C1093" s="146">
        <f t="shared" si="50"/>
        <v>6</v>
      </c>
      <c r="D1093" s="124">
        <f t="shared" si="51"/>
        <v>8.75</v>
      </c>
      <c r="E1093" s="121">
        <v>5</v>
      </c>
      <c r="F1093" s="124">
        <v>8</v>
      </c>
      <c r="G1093" s="124">
        <v>9.5</v>
      </c>
    </row>
    <row r="1094" spans="1:7" ht="30" customHeight="1">
      <c r="A1094" s="121" t="s">
        <v>180</v>
      </c>
      <c r="B1094" s="119" t="s">
        <v>602</v>
      </c>
      <c r="C1094" s="146">
        <f t="shared" si="50"/>
        <v>5.8</v>
      </c>
      <c r="D1094" s="124">
        <f t="shared" si="51"/>
        <v>3.7</v>
      </c>
      <c r="E1094" s="121">
        <v>7</v>
      </c>
      <c r="F1094" s="124">
        <v>3.4</v>
      </c>
      <c r="G1094" s="124">
        <v>4</v>
      </c>
    </row>
    <row r="1095" spans="1:7" ht="30" customHeight="1">
      <c r="A1095" s="121" t="s">
        <v>180</v>
      </c>
      <c r="B1095" s="156" t="s">
        <v>4388</v>
      </c>
      <c r="C1095" s="146">
        <f t="shared" si="50"/>
        <v>5.666666666666667</v>
      </c>
      <c r="D1095" s="124">
        <f t="shared" si="51"/>
        <v>2.5</v>
      </c>
      <c r="E1095" s="121">
        <v>6</v>
      </c>
      <c r="F1095" s="124">
        <v>5</v>
      </c>
      <c r="G1095" s="124">
        <v>0</v>
      </c>
    </row>
    <row r="1096" spans="1:7" ht="30" customHeight="1">
      <c r="A1096" s="121" t="s">
        <v>180</v>
      </c>
      <c r="B1096" s="119" t="s">
        <v>3484</v>
      </c>
      <c r="C1096" s="146">
        <f t="shared" si="50"/>
        <v>5.666666666666667</v>
      </c>
      <c r="D1096" s="124">
        <f t="shared" si="51"/>
        <v>3</v>
      </c>
      <c r="E1096" s="121">
        <v>6</v>
      </c>
      <c r="F1096" s="124">
        <v>5</v>
      </c>
      <c r="G1096" s="124">
        <v>1</v>
      </c>
    </row>
    <row r="1097" spans="1:7" ht="30" customHeight="1">
      <c r="A1097" s="121" t="s">
        <v>180</v>
      </c>
      <c r="B1097" s="119" t="s">
        <v>3948</v>
      </c>
      <c r="C1097" s="146">
        <f t="shared" si="50"/>
        <v>5.666666666666667</v>
      </c>
      <c r="D1097" s="124">
        <f t="shared" si="51"/>
        <v>2.5</v>
      </c>
      <c r="E1097" s="121">
        <v>6</v>
      </c>
      <c r="F1097" s="124">
        <v>5</v>
      </c>
      <c r="G1097" s="124">
        <v>0</v>
      </c>
    </row>
    <row r="1098" spans="1:7" ht="30" customHeight="1">
      <c r="A1098" s="121" t="s">
        <v>180</v>
      </c>
      <c r="B1098" s="119" t="s">
        <v>3800</v>
      </c>
      <c r="C1098" s="146">
        <f t="shared" ref="C1098:C1129" si="52">(E1098*2+F1098)/3</f>
        <v>5.333333333333333</v>
      </c>
      <c r="D1098" s="124">
        <f t="shared" si="51"/>
        <v>7</v>
      </c>
      <c r="E1098" s="121">
        <v>4</v>
      </c>
      <c r="F1098" s="124">
        <v>8</v>
      </c>
      <c r="G1098" s="124">
        <v>6</v>
      </c>
    </row>
    <row r="1099" spans="1:7" ht="30" customHeight="1">
      <c r="A1099" s="121" t="s">
        <v>180</v>
      </c>
      <c r="B1099" s="156" t="s">
        <v>3652</v>
      </c>
      <c r="C1099" s="146">
        <f t="shared" si="52"/>
        <v>5.333333333333333</v>
      </c>
      <c r="D1099" s="124">
        <f t="shared" si="51"/>
        <v>0</v>
      </c>
      <c r="E1099" s="121">
        <v>8</v>
      </c>
      <c r="F1099" s="124">
        <v>0</v>
      </c>
      <c r="G1099" s="124">
        <v>0</v>
      </c>
    </row>
    <row r="1100" spans="1:7" ht="30" customHeight="1">
      <c r="A1100" s="121" t="s">
        <v>180</v>
      </c>
      <c r="B1100" s="156" t="s">
        <v>3592</v>
      </c>
      <c r="C1100" s="146">
        <f t="shared" si="52"/>
        <v>5.333333333333333</v>
      </c>
      <c r="D1100" s="124">
        <f t="shared" si="51"/>
        <v>3</v>
      </c>
      <c r="E1100" s="121">
        <v>6</v>
      </c>
      <c r="F1100" s="124">
        <v>4</v>
      </c>
      <c r="G1100" s="124">
        <v>2</v>
      </c>
    </row>
    <row r="1101" spans="1:7" ht="30" customHeight="1">
      <c r="A1101" s="121" t="s">
        <v>180</v>
      </c>
      <c r="B1101" s="119" t="s">
        <v>3864</v>
      </c>
      <c r="C1101" s="146">
        <f t="shared" si="52"/>
        <v>5.333333333333333</v>
      </c>
      <c r="D1101" s="124">
        <f t="shared" si="51"/>
        <v>4</v>
      </c>
      <c r="E1101" s="121">
        <v>5</v>
      </c>
      <c r="F1101" s="124">
        <v>6</v>
      </c>
      <c r="G1101" s="124">
        <v>2</v>
      </c>
    </row>
    <row r="1102" spans="1:7" ht="30" customHeight="1">
      <c r="A1102" s="121" t="s">
        <v>180</v>
      </c>
      <c r="B1102" s="119" t="s">
        <v>2721</v>
      </c>
      <c r="C1102" s="146">
        <f t="shared" si="52"/>
        <v>5.333333333333333</v>
      </c>
      <c r="D1102" s="124">
        <f t="shared" si="51"/>
        <v>5</v>
      </c>
      <c r="E1102" s="121">
        <v>6</v>
      </c>
      <c r="F1102" s="124">
        <v>4</v>
      </c>
      <c r="G1102" s="124">
        <v>6</v>
      </c>
    </row>
    <row r="1103" spans="1:7" ht="30" customHeight="1">
      <c r="A1103" s="121" t="s">
        <v>180</v>
      </c>
      <c r="B1103" s="119" t="s">
        <v>603</v>
      </c>
      <c r="C1103" s="146">
        <f t="shared" si="52"/>
        <v>5.1333333333333337</v>
      </c>
      <c r="D1103" s="124">
        <f t="shared" si="51"/>
        <v>3.7</v>
      </c>
      <c r="E1103" s="121">
        <v>6</v>
      </c>
      <c r="F1103" s="124">
        <v>3.4</v>
      </c>
      <c r="G1103" s="124">
        <v>4</v>
      </c>
    </row>
    <row r="1104" spans="1:7" ht="30" customHeight="1">
      <c r="A1104" s="121" t="s">
        <v>180</v>
      </c>
      <c r="B1104" s="119" t="s">
        <v>7712</v>
      </c>
      <c r="C1104" s="146">
        <f t="shared" si="52"/>
        <v>5</v>
      </c>
      <c r="D1104" s="124">
        <f t="shared" si="51"/>
        <v>5</v>
      </c>
      <c r="E1104" s="121">
        <v>5</v>
      </c>
      <c r="F1104" s="124">
        <v>5</v>
      </c>
      <c r="G1104" s="124">
        <v>5</v>
      </c>
    </row>
    <row r="1105" spans="1:7" ht="30" customHeight="1">
      <c r="A1105" s="121" t="s">
        <v>180</v>
      </c>
      <c r="B1105" s="119" t="s">
        <v>3711</v>
      </c>
      <c r="C1105" s="146">
        <f t="shared" si="52"/>
        <v>5</v>
      </c>
      <c r="D1105" s="124">
        <f t="shared" ref="D1105:D1136" si="53">(F1105+G1105)/2</f>
        <v>5</v>
      </c>
      <c r="E1105" s="121">
        <v>5</v>
      </c>
      <c r="F1105" s="124">
        <v>5</v>
      </c>
      <c r="G1105" s="124">
        <v>5</v>
      </c>
    </row>
    <row r="1106" spans="1:7" ht="30" customHeight="1">
      <c r="A1106" s="121" t="s">
        <v>180</v>
      </c>
      <c r="B1106" s="119" t="s">
        <v>3709</v>
      </c>
      <c r="C1106" s="146">
        <f t="shared" si="52"/>
        <v>5</v>
      </c>
      <c r="D1106" s="124">
        <f t="shared" si="53"/>
        <v>5</v>
      </c>
      <c r="E1106" s="121">
        <v>5</v>
      </c>
      <c r="F1106" s="124">
        <v>5</v>
      </c>
      <c r="G1106" s="124">
        <v>5</v>
      </c>
    </row>
    <row r="1107" spans="1:7" ht="30" customHeight="1">
      <c r="A1107" s="121" t="s">
        <v>180</v>
      </c>
      <c r="B1107" s="119" t="s">
        <v>7805</v>
      </c>
      <c r="C1107" s="146">
        <f t="shared" si="52"/>
        <v>5</v>
      </c>
      <c r="D1107" s="124">
        <f t="shared" si="53"/>
        <v>5</v>
      </c>
      <c r="E1107" s="121">
        <v>5</v>
      </c>
      <c r="F1107" s="124">
        <v>5</v>
      </c>
      <c r="G1107" s="124">
        <v>5</v>
      </c>
    </row>
    <row r="1108" spans="1:7" ht="30" customHeight="1">
      <c r="A1108" s="121" t="s">
        <v>180</v>
      </c>
      <c r="B1108" s="119" t="s">
        <v>7550</v>
      </c>
      <c r="C1108" s="146">
        <f t="shared" si="52"/>
        <v>5</v>
      </c>
      <c r="D1108" s="124">
        <f t="shared" si="53"/>
        <v>5</v>
      </c>
      <c r="E1108" s="121">
        <v>5</v>
      </c>
      <c r="F1108" s="124">
        <v>5</v>
      </c>
      <c r="G1108" s="124">
        <v>5</v>
      </c>
    </row>
    <row r="1109" spans="1:7" ht="30" customHeight="1">
      <c r="A1109" s="121" t="s">
        <v>180</v>
      </c>
      <c r="B1109" s="119" t="s">
        <v>4578</v>
      </c>
      <c r="C1109" s="146">
        <f t="shared" si="52"/>
        <v>5</v>
      </c>
      <c r="D1109" s="124">
        <f t="shared" si="53"/>
        <v>5</v>
      </c>
      <c r="E1109" s="121">
        <v>5</v>
      </c>
      <c r="F1109" s="124">
        <v>5</v>
      </c>
      <c r="G1109" s="124">
        <v>5</v>
      </c>
    </row>
    <row r="1110" spans="1:7" ht="30" customHeight="1">
      <c r="A1110" s="121" t="s">
        <v>180</v>
      </c>
      <c r="B1110" s="119" t="s">
        <v>7584</v>
      </c>
      <c r="C1110" s="146">
        <f t="shared" si="52"/>
        <v>5</v>
      </c>
      <c r="D1110" s="124">
        <f t="shared" si="53"/>
        <v>5</v>
      </c>
      <c r="E1110" s="121">
        <v>5</v>
      </c>
      <c r="F1110" s="124">
        <v>5</v>
      </c>
      <c r="G1110" s="124">
        <v>5</v>
      </c>
    </row>
    <row r="1111" spans="1:7" ht="30" customHeight="1">
      <c r="A1111" s="121" t="s">
        <v>180</v>
      </c>
      <c r="B1111" s="119" t="s">
        <v>3695</v>
      </c>
      <c r="C1111" s="146">
        <f t="shared" si="52"/>
        <v>5</v>
      </c>
      <c r="D1111" s="124">
        <f t="shared" si="53"/>
        <v>5</v>
      </c>
      <c r="E1111" s="121">
        <v>5</v>
      </c>
      <c r="F1111" s="124">
        <v>5</v>
      </c>
      <c r="G1111" s="124">
        <v>5</v>
      </c>
    </row>
    <row r="1112" spans="1:7" ht="30" customHeight="1">
      <c r="A1112" s="121" t="s">
        <v>180</v>
      </c>
      <c r="B1112" s="119" t="s">
        <v>3740</v>
      </c>
      <c r="C1112" s="146">
        <f t="shared" si="52"/>
        <v>5</v>
      </c>
      <c r="D1112" s="124">
        <f t="shared" si="53"/>
        <v>5</v>
      </c>
      <c r="E1112" s="121">
        <v>5</v>
      </c>
      <c r="F1112" s="124">
        <v>5</v>
      </c>
      <c r="G1112" s="124">
        <v>5</v>
      </c>
    </row>
    <row r="1113" spans="1:7" ht="30" customHeight="1">
      <c r="A1113" s="121" t="s">
        <v>180</v>
      </c>
      <c r="B1113" s="119" t="s">
        <v>4763</v>
      </c>
      <c r="C1113" s="146">
        <f t="shared" si="52"/>
        <v>5</v>
      </c>
      <c r="D1113" s="124">
        <f t="shared" si="53"/>
        <v>5</v>
      </c>
      <c r="E1113" s="121">
        <v>5</v>
      </c>
      <c r="F1113" s="124">
        <v>5</v>
      </c>
      <c r="G1113" s="124">
        <v>5</v>
      </c>
    </row>
    <row r="1114" spans="1:7" ht="30" customHeight="1">
      <c r="A1114" s="121" t="s">
        <v>180</v>
      </c>
      <c r="B1114" s="119" t="s">
        <v>3914</v>
      </c>
      <c r="C1114" s="146">
        <f t="shared" si="52"/>
        <v>5</v>
      </c>
      <c r="D1114" s="124">
        <f t="shared" si="53"/>
        <v>2.5</v>
      </c>
      <c r="E1114" s="121">
        <v>5</v>
      </c>
      <c r="F1114" s="124">
        <v>5</v>
      </c>
      <c r="G1114" s="124">
        <v>0</v>
      </c>
    </row>
    <row r="1115" spans="1:7" ht="30" customHeight="1">
      <c r="A1115" s="121" t="s">
        <v>180</v>
      </c>
      <c r="B1115" s="119" t="s">
        <v>3714</v>
      </c>
      <c r="C1115" s="146">
        <f t="shared" si="52"/>
        <v>5</v>
      </c>
      <c r="D1115" s="124">
        <f t="shared" si="53"/>
        <v>5</v>
      </c>
      <c r="E1115" s="121">
        <v>5</v>
      </c>
      <c r="F1115" s="124">
        <v>5</v>
      </c>
      <c r="G1115" s="124">
        <v>5</v>
      </c>
    </row>
    <row r="1116" spans="1:7" ht="30" customHeight="1">
      <c r="A1116" s="121" t="s">
        <v>180</v>
      </c>
      <c r="B1116" s="119" t="s">
        <v>4772</v>
      </c>
      <c r="C1116" s="146">
        <f t="shared" si="52"/>
        <v>5</v>
      </c>
      <c r="D1116" s="124">
        <f t="shared" si="53"/>
        <v>5</v>
      </c>
      <c r="E1116" s="121">
        <v>5</v>
      </c>
      <c r="F1116" s="124">
        <v>5</v>
      </c>
      <c r="G1116" s="124">
        <v>5</v>
      </c>
    </row>
    <row r="1117" spans="1:7" ht="30" customHeight="1">
      <c r="A1117" s="121" t="s">
        <v>180</v>
      </c>
      <c r="B1117" s="119" t="s">
        <v>7569</v>
      </c>
      <c r="C1117" s="146">
        <f t="shared" si="52"/>
        <v>5</v>
      </c>
      <c r="D1117" s="124">
        <f t="shared" si="53"/>
        <v>5</v>
      </c>
      <c r="E1117" s="121">
        <v>5</v>
      </c>
      <c r="F1117" s="124">
        <v>5</v>
      </c>
      <c r="G1117" s="124">
        <v>5</v>
      </c>
    </row>
    <row r="1118" spans="1:7" ht="30" customHeight="1">
      <c r="A1118" s="121" t="s">
        <v>180</v>
      </c>
      <c r="B1118" s="119" t="s">
        <v>4676</v>
      </c>
      <c r="C1118" s="146">
        <f t="shared" si="52"/>
        <v>5</v>
      </c>
      <c r="D1118" s="124">
        <f t="shared" si="53"/>
        <v>5</v>
      </c>
      <c r="E1118" s="121">
        <v>5</v>
      </c>
      <c r="F1118" s="124">
        <v>5</v>
      </c>
      <c r="G1118" s="124">
        <v>5</v>
      </c>
    </row>
    <row r="1119" spans="1:7" ht="30" customHeight="1">
      <c r="A1119" s="121" t="s">
        <v>180</v>
      </c>
      <c r="B1119" s="119" t="s">
        <v>3708</v>
      </c>
      <c r="C1119" s="146">
        <f t="shared" si="52"/>
        <v>5</v>
      </c>
      <c r="D1119" s="124">
        <f t="shared" si="53"/>
        <v>5</v>
      </c>
      <c r="E1119" s="121">
        <v>5</v>
      </c>
      <c r="F1119" s="124">
        <v>5</v>
      </c>
      <c r="G1119" s="124">
        <v>5</v>
      </c>
    </row>
    <row r="1120" spans="1:7" ht="30" customHeight="1">
      <c r="A1120" s="121" t="s">
        <v>180</v>
      </c>
      <c r="B1120" s="119" t="s">
        <v>7559</v>
      </c>
      <c r="C1120" s="146">
        <f t="shared" si="52"/>
        <v>5</v>
      </c>
      <c r="D1120" s="124">
        <f t="shared" si="53"/>
        <v>5</v>
      </c>
      <c r="E1120" s="121">
        <v>5</v>
      </c>
      <c r="F1120" s="124">
        <v>5</v>
      </c>
      <c r="G1120" s="124">
        <v>5</v>
      </c>
    </row>
    <row r="1121" spans="1:7" ht="30" customHeight="1">
      <c r="A1121" s="121" t="s">
        <v>180</v>
      </c>
      <c r="B1121" s="119" t="s">
        <v>3715</v>
      </c>
      <c r="C1121" s="146">
        <f t="shared" si="52"/>
        <v>5</v>
      </c>
      <c r="D1121" s="124">
        <f t="shared" si="53"/>
        <v>5</v>
      </c>
      <c r="E1121" s="121">
        <v>5</v>
      </c>
      <c r="F1121" s="124">
        <v>5</v>
      </c>
      <c r="G1121" s="124">
        <v>5</v>
      </c>
    </row>
    <row r="1122" spans="1:7" ht="30" customHeight="1">
      <c r="A1122" s="121" t="s">
        <v>180</v>
      </c>
      <c r="B1122" s="156" t="s">
        <v>4387</v>
      </c>
      <c r="C1122" s="146">
        <f t="shared" si="52"/>
        <v>5</v>
      </c>
      <c r="D1122" s="124">
        <f t="shared" si="53"/>
        <v>1.5</v>
      </c>
      <c r="E1122" s="121">
        <v>6</v>
      </c>
      <c r="F1122" s="124">
        <v>3</v>
      </c>
      <c r="G1122" s="124">
        <v>0</v>
      </c>
    </row>
    <row r="1123" spans="1:7" ht="30" customHeight="1">
      <c r="A1123" s="121" t="s">
        <v>180</v>
      </c>
      <c r="B1123" s="119" t="s">
        <v>4764</v>
      </c>
      <c r="C1123" s="146">
        <f t="shared" si="52"/>
        <v>5</v>
      </c>
      <c r="D1123" s="124">
        <f t="shared" si="53"/>
        <v>5</v>
      </c>
      <c r="E1123" s="121">
        <v>5</v>
      </c>
      <c r="F1123" s="124">
        <v>5</v>
      </c>
      <c r="G1123" s="124">
        <v>5</v>
      </c>
    </row>
    <row r="1124" spans="1:7" ht="30" customHeight="1">
      <c r="A1124" s="121" t="s">
        <v>180</v>
      </c>
      <c r="B1124" s="119" t="s">
        <v>4770</v>
      </c>
      <c r="C1124" s="146">
        <f t="shared" si="52"/>
        <v>5</v>
      </c>
      <c r="D1124" s="124">
        <f t="shared" si="53"/>
        <v>5</v>
      </c>
      <c r="E1124" s="121">
        <v>5</v>
      </c>
      <c r="F1124" s="124">
        <v>5</v>
      </c>
      <c r="G1124" s="124">
        <v>5</v>
      </c>
    </row>
    <row r="1125" spans="1:7" ht="30" customHeight="1">
      <c r="A1125" s="121" t="s">
        <v>180</v>
      </c>
      <c r="B1125" s="119" t="s">
        <v>3710</v>
      </c>
      <c r="C1125" s="146">
        <f t="shared" si="52"/>
        <v>5</v>
      </c>
      <c r="D1125" s="124">
        <f t="shared" si="53"/>
        <v>5</v>
      </c>
      <c r="E1125" s="121">
        <v>5</v>
      </c>
      <c r="F1125" s="124">
        <v>5</v>
      </c>
      <c r="G1125" s="124">
        <v>5</v>
      </c>
    </row>
    <row r="1126" spans="1:7" ht="30" customHeight="1">
      <c r="A1126" s="121" t="s">
        <v>180</v>
      </c>
      <c r="B1126" s="119" t="s">
        <v>3743</v>
      </c>
      <c r="C1126" s="146">
        <f t="shared" si="52"/>
        <v>5</v>
      </c>
      <c r="D1126" s="124">
        <f t="shared" si="53"/>
        <v>5</v>
      </c>
      <c r="E1126" s="121">
        <v>5</v>
      </c>
      <c r="F1126" s="124">
        <v>5</v>
      </c>
      <c r="G1126" s="124">
        <v>5</v>
      </c>
    </row>
    <row r="1127" spans="1:7" ht="30" customHeight="1">
      <c r="A1127" s="121" t="s">
        <v>180</v>
      </c>
      <c r="B1127" s="119" t="s">
        <v>7565</v>
      </c>
      <c r="C1127" s="146">
        <f t="shared" si="52"/>
        <v>5</v>
      </c>
      <c r="D1127" s="124">
        <f t="shared" si="53"/>
        <v>5</v>
      </c>
      <c r="E1127" s="121">
        <v>5</v>
      </c>
      <c r="F1127" s="124">
        <v>5</v>
      </c>
      <c r="G1127" s="124">
        <v>5</v>
      </c>
    </row>
    <row r="1128" spans="1:7" ht="30" customHeight="1">
      <c r="A1128" s="121" t="s">
        <v>180</v>
      </c>
      <c r="B1128" s="119" t="s">
        <v>7579</v>
      </c>
      <c r="C1128" s="146">
        <f t="shared" si="52"/>
        <v>5</v>
      </c>
      <c r="D1128" s="124">
        <f t="shared" si="53"/>
        <v>5</v>
      </c>
      <c r="E1128" s="121">
        <v>5</v>
      </c>
      <c r="F1128" s="124">
        <v>5</v>
      </c>
      <c r="G1128" s="124">
        <v>5</v>
      </c>
    </row>
    <row r="1129" spans="1:7" ht="30" customHeight="1">
      <c r="A1129" s="121" t="s">
        <v>180</v>
      </c>
      <c r="B1129" s="119" t="s">
        <v>3704</v>
      </c>
      <c r="C1129" s="146">
        <f t="shared" si="52"/>
        <v>5</v>
      </c>
      <c r="D1129" s="124">
        <f t="shared" si="53"/>
        <v>5</v>
      </c>
      <c r="E1129" s="121">
        <v>5</v>
      </c>
      <c r="F1129" s="124">
        <v>5</v>
      </c>
      <c r="G1129" s="124">
        <v>5</v>
      </c>
    </row>
    <row r="1130" spans="1:7" ht="30" customHeight="1">
      <c r="A1130" s="121" t="s">
        <v>180</v>
      </c>
      <c r="B1130" s="156" t="s">
        <v>3506</v>
      </c>
      <c r="C1130" s="146">
        <f t="shared" ref="C1130:C1161" si="54">(E1130*2+F1130)/3</f>
        <v>5</v>
      </c>
      <c r="D1130" s="124">
        <f t="shared" si="53"/>
        <v>3.5</v>
      </c>
      <c r="E1130" s="121">
        <v>5</v>
      </c>
      <c r="F1130" s="124">
        <v>5</v>
      </c>
      <c r="G1130" s="124">
        <v>2</v>
      </c>
    </row>
    <row r="1131" spans="1:7" ht="30" customHeight="1">
      <c r="A1131" s="121" t="s">
        <v>180</v>
      </c>
      <c r="B1131" s="119" t="s">
        <v>7723</v>
      </c>
      <c r="C1131" s="146">
        <f t="shared" si="54"/>
        <v>5</v>
      </c>
      <c r="D1131" s="124">
        <f t="shared" si="53"/>
        <v>5</v>
      </c>
      <c r="E1131" s="121">
        <v>5</v>
      </c>
      <c r="F1131" s="124">
        <v>5</v>
      </c>
      <c r="G1131" s="124">
        <v>5</v>
      </c>
    </row>
    <row r="1132" spans="1:7" ht="30" customHeight="1">
      <c r="A1132" s="121" t="s">
        <v>180</v>
      </c>
      <c r="B1132" s="119" t="s">
        <v>3739</v>
      </c>
      <c r="C1132" s="146">
        <f t="shared" si="54"/>
        <v>5</v>
      </c>
      <c r="D1132" s="124">
        <f t="shared" si="53"/>
        <v>5</v>
      </c>
      <c r="E1132" s="121">
        <v>5</v>
      </c>
      <c r="F1132" s="124">
        <v>5</v>
      </c>
      <c r="G1132" s="124">
        <v>5</v>
      </c>
    </row>
    <row r="1133" spans="1:7" ht="30" customHeight="1">
      <c r="A1133" s="121" t="s">
        <v>180</v>
      </c>
      <c r="B1133" s="119" t="s">
        <v>4484</v>
      </c>
      <c r="C1133" s="146">
        <f t="shared" si="54"/>
        <v>5</v>
      </c>
      <c r="D1133" s="124">
        <f t="shared" si="53"/>
        <v>5</v>
      </c>
      <c r="E1133" s="121">
        <v>5</v>
      </c>
      <c r="F1133" s="124">
        <v>5</v>
      </c>
      <c r="G1133" s="124">
        <v>5</v>
      </c>
    </row>
    <row r="1134" spans="1:7" ht="30" customHeight="1">
      <c r="A1134" s="121" t="s">
        <v>180</v>
      </c>
      <c r="B1134" s="156" t="s">
        <v>4792</v>
      </c>
      <c r="C1134" s="146">
        <f t="shared" si="54"/>
        <v>5</v>
      </c>
      <c r="D1134" s="124">
        <f t="shared" si="53"/>
        <v>5</v>
      </c>
      <c r="E1134" s="121">
        <v>5</v>
      </c>
      <c r="F1134" s="124">
        <v>5</v>
      </c>
      <c r="G1134" s="124">
        <v>5</v>
      </c>
    </row>
    <row r="1135" spans="1:7" ht="30" customHeight="1">
      <c r="A1135" s="121" t="s">
        <v>180</v>
      </c>
      <c r="B1135" s="119" t="s">
        <v>7728</v>
      </c>
      <c r="C1135" s="146">
        <f t="shared" si="54"/>
        <v>5</v>
      </c>
      <c r="D1135" s="124">
        <f t="shared" si="53"/>
        <v>5</v>
      </c>
      <c r="E1135" s="121">
        <v>5</v>
      </c>
      <c r="F1135" s="124">
        <v>5</v>
      </c>
      <c r="G1135" s="124">
        <v>5</v>
      </c>
    </row>
    <row r="1136" spans="1:7" ht="30" customHeight="1">
      <c r="A1136" s="121" t="s">
        <v>180</v>
      </c>
      <c r="B1136" s="119" t="s">
        <v>7730</v>
      </c>
      <c r="C1136" s="146">
        <f t="shared" si="54"/>
        <v>5</v>
      </c>
      <c r="D1136" s="124">
        <f t="shared" si="53"/>
        <v>5</v>
      </c>
      <c r="E1136" s="121">
        <v>5</v>
      </c>
      <c r="F1136" s="124">
        <v>5</v>
      </c>
      <c r="G1136" s="124">
        <v>5</v>
      </c>
    </row>
    <row r="1137" spans="1:7" ht="30" customHeight="1">
      <c r="A1137" s="121" t="s">
        <v>180</v>
      </c>
      <c r="B1137" s="119" t="s">
        <v>7562</v>
      </c>
      <c r="C1137" s="146">
        <f t="shared" si="54"/>
        <v>5</v>
      </c>
      <c r="D1137" s="124">
        <f t="shared" ref="D1137:D1168" si="55">(F1137+G1137)/2</f>
        <v>5</v>
      </c>
      <c r="E1137" s="121">
        <v>5</v>
      </c>
      <c r="F1137" s="124">
        <v>5</v>
      </c>
      <c r="G1137" s="124">
        <v>5</v>
      </c>
    </row>
    <row r="1138" spans="1:7" ht="30" customHeight="1">
      <c r="A1138" s="121" t="s">
        <v>180</v>
      </c>
      <c r="B1138" s="156" t="s">
        <v>4791</v>
      </c>
      <c r="C1138" s="146">
        <f t="shared" si="54"/>
        <v>5</v>
      </c>
      <c r="D1138" s="124">
        <f t="shared" si="55"/>
        <v>5</v>
      </c>
      <c r="E1138" s="121">
        <v>5</v>
      </c>
      <c r="F1138" s="124">
        <v>5</v>
      </c>
      <c r="G1138" s="124">
        <v>5</v>
      </c>
    </row>
    <row r="1139" spans="1:7" ht="30" customHeight="1">
      <c r="A1139" s="121" t="s">
        <v>180</v>
      </c>
      <c r="B1139" s="119" t="s">
        <v>4580</v>
      </c>
      <c r="C1139" s="146">
        <f t="shared" si="54"/>
        <v>5</v>
      </c>
      <c r="D1139" s="124">
        <f t="shared" si="55"/>
        <v>5</v>
      </c>
      <c r="E1139" s="121">
        <v>5</v>
      </c>
      <c r="F1139" s="124">
        <v>5</v>
      </c>
      <c r="G1139" s="124">
        <v>5</v>
      </c>
    </row>
    <row r="1140" spans="1:7" ht="30" customHeight="1">
      <c r="A1140" s="121" t="s">
        <v>180</v>
      </c>
      <c r="B1140" s="119" t="s">
        <v>4652</v>
      </c>
      <c r="C1140" s="146">
        <f t="shared" si="54"/>
        <v>5</v>
      </c>
      <c r="D1140" s="124">
        <f t="shared" si="55"/>
        <v>5</v>
      </c>
      <c r="E1140" s="121">
        <v>5</v>
      </c>
      <c r="F1140" s="124">
        <v>5</v>
      </c>
      <c r="G1140" s="124">
        <v>5</v>
      </c>
    </row>
    <row r="1141" spans="1:7" ht="30" customHeight="1">
      <c r="A1141" s="121" t="s">
        <v>180</v>
      </c>
      <c r="B1141" s="119" t="s">
        <v>7800</v>
      </c>
      <c r="C1141" s="146">
        <f t="shared" si="54"/>
        <v>5</v>
      </c>
      <c r="D1141" s="124">
        <f t="shared" si="55"/>
        <v>5</v>
      </c>
      <c r="E1141" s="121">
        <v>5</v>
      </c>
      <c r="F1141" s="124">
        <v>5</v>
      </c>
      <c r="G1141" s="124">
        <v>5</v>
      </c>
    </row>
    <row r="1142" spans="1:7" ht="30" customHeight="1">
      <c r="A1142" s="121" t="s">
        <v>180</v>
      </c>
      <c r="B1142" s="156" t="s">
        <v>4811</v>
      </c>
      <c r="C1142" s="146">
        <f t="shared" si="54"/>
        <v>5</v>
      </c>
      <c r="D1142" s="124">
        <f t="shared" si="55"/>
        <v>5</v>
      </c>
      <c r="E1142" s="121">
        <v>5</v>
      </c>
      <c r="F1142" s="124">
        <v>5</v>
      </c>
      <c r="G1142" s="124">
        <v>5</v>
      </c>
    </row>
    <row r="1143" spans="1:7" ht="30" customHeight="1">
      <c r="A1143" s="121" t="s">
        <v>180</v>
      </c>
      <c r="B1143" s="119" t="s">
        <v>7715</v>
      </c>
      <c r="C1143" s="146">
        <f t="shared" si="54"/>
        <v>5</v>
      </c>
      <c r="D1143" s="124">
        <f t="shared" si="55"/>
        <v>5</v>
      </c>
      <c r="E1143" s="121">
        <v>5</v>
      </c>
      <c r="F1143" s="124">
        <v>5</v>
      </c>
      <c r="G1143" s="124">
        <v>5</v>
      </c>
    </row>
    <row r="1144" spans="1:7" ht="30" customHeight="1">
      <c r="A1144" s="121" t="s">
        <v>180</v>
      </c>
      <c r="B1144" s="119" t="s">
        <v>7759</v>
      </c>
      <c r="C1144" s="146">
        <f t="shared" si="54"/>
        <v>5</v>
      </c>
      <c r="D1144" s="124">
        <f t="shared" si="55"/>
        <v>5</v>
      </c>
      <c r="E1144" s="121">
        <v>5</v>
      </c>
      <c r="F1144" s="124">
        <v>5</v>
      </c>
      <c r="G1144" s="124">
        <v>5</v>
      </c>
    </row>
    <row r="1145" spans="1:7" ht="30" customHeight="1">
      <c r="A1145" s="121" t="s">
        <v>180</v>
      </c>
      <c r="B1145" s="119" t="s">
        <v>3699</v>
      </c>
      <c r="C1145" s="146">
        <f t="shared" si="54"/>
        <v>5</v>
      </c>
      <c r="D1145" s="124">
        <f t="shared" si="55"/>
        <v>5</v>
      </c>
      <c r="E1145" s="121">
        <v>5</v>
      </c>
      <c r="F1145" s="124">
        <v>5</v>
      </c>
      <c r="G1145" s="124">
        <v>5</v>
      </c>
    </row>
    <row r="1146" spans="1:7" ht="30" customHeight="1">
      <c r="A1146" s="121" t="s">
        <v>180</v>
      </c>
      <c r="B1146" s="119" t="s">
        <v>7576</v>
      </c>
      <c r="C1146" s="146">
        <f t="shared" si="54"/>
        <v>5</v>
      </c>
      <c r="D1146" s="124">
        <f t="shared" si="55"/>
        <v>5</v>
      </c>
      <c r="E1146" s="121">
        <v>5</v>
      </c>
      <c r="F1146" s="124">
        <v>5</v>
      </c>
      <c r="G1146" s="124">
        <v>5</v>
      </c>
    </row>
    <row r="1147" spans="1:7" ht="30" customHeight="1">
      <c r="A1147" s="121" t="s">
        <v>180</v>
      </c>
      <c r="B1147" s="119" t="s">
        <v>4767</v>
      </c>
      <c r="C1147" s="146">
        <f t="shared" si="54"/>
        <v>5</v>
      </c>
      <c r="D1147" s="124">
        <f t="shared" si="55"/>
        <v>5</v>
      </c>
      <c r="E1147" s="121">
        <v>5</v>
      </c>
      <c r="F1147" s="124">
        <v>5</v>
      </c>
      <c r="G1147" s="124">
        <v>5</v>
      </c>
    </row>
    <row r="1148" spans="1:7" ht="30" customHeight="1">
      <c r="A1148" s="121" t="s">
        <v>180</v>
      </c>
      <c r="B1148" s="119" t="s">
        <v>3915</v>
      </c>
      <c r="C1148" s="146">
        <f t="shared" si="54"/>
        <v>5</v>
      </c>
      <c r="D1148" s="124">
        <f t="shared" si="55"/>
        <v>1.5</v>
      </c>
      <c r="E1148" s="121">
        <v>6</v>
      </c>
      <c r="F1148" s="124">
        <v>3</v>
      </c>
      <c r="G1148" s="124">
        <v>0</v>
      </c>
    </row>
    <row r="1149" spans="1:7" ht="30" customHeight="1">
      <c r="A1149" s="121" t="s">
        <v>180</v>
      </c>
      <c r="B1149" s="119" t="s">
        <v>4665</v>
      </c>
      <c r="C1149" s="146">
        <f t="shared" si="54"/>
        <v>5</v>
      </c>
      <c r="D1149" s="124">
        <f t="shared" si="55"/>
        <v>5</v>
      </c>
      <c r="E1149" s="121">
        <v>5</v>
      </c>
      <c r="F1149" s="124">
        <v>5</v>
      </c>
      <c r="G1149" s="124">
        <v>5</v>
      </c>
    </row>
    <row r="1150" spans="1:7" ht="30" customHeight="1">
      <c r="A1150" s="121" t="s">
        <v>180</v>
      </c>
      <c r="B1150" s="119" t="s">
        <v>7568</v>
      </c>
      <c r="C1150" s="146">
        <f t="shared" si="54"/>
        <v>5</v>
      </c>
      <c r="D1150" s="124">
        <f t="shared" si="55"/>
        <v>5</v>
      </c>
      <c r="E1150" s="121">
        <v>5</v>
      </c>
      <c r="F1150" s="124">
        <v>5</v>
      </c>
      <c r="G1150" s="124">
        <v>5</v>
      </c>
    </row>
    <row r="1151" spans="1:7" ht="30" customHeight="1">
      <c r="A1151" s="121" t="s">
        <v>180</v>
      </c>
      <c r="B1151" s="156" t="s">
        <v>4368</v>
      </c>
      <c r="C1151" s="146">
        <f t="shared" si="54"/>
        <v>5</v>
      </c>
      <c r="D1151" s="124">
        <f t="shared" si="55"/>
        <v>2.5</v>
      </c>
      <c r="E1151" s="121">
        <v>5</v>
      </c>
      <c r="F1151" s="124">
        <v>5</v>
      </c>
      <c r="G1151" s="124">
        <v>0</v>
      </c>
    </row>
    <row r="1152" spans="1:7" ht="30" customHeight="1">
      <c r="A1152" s="121" t="s">
        <v>180</v>
      </c>
      <c r="B1152" s="119" t="s">
        <v>7564</v>
      </c>
      <c r="C1152" s="146">
        <f t="shared" si="54"/>
        <v>5</v>
      </c>
      <c r="D1152" s="124">
        <f t="shared" si="55"/>
        <v>5</v>
      </c>
      <c r="E1152" s="121">
        <v>5</v>
      </c>
      <c r="F1152" s="124">
        <v>5</v>
      </c>
      <c r="G1152" s="124">
        <v>5</v>
      </c>
    </row>
    <row r="1153" spans="1:7" ht="30" customHeight="1">
      <c r="A1153" s="121" t="s">
        <v>180</v>
      </c>
      <c r="B1153" s="119" t="s">
        <v>7548</v>
      </c>
      <c r="C1153" s="146">
        <f t="shared" si="54"/>
        <v>5</v>
      </c>
      <c r="D1153" s="124">
        <f t="shared" si="55"/>
        <v>5</v>
      </c>
      <c r="E1153" s="121">
        <v>5</v>
      </c>
      <c r="F1153" s="124">
        <v>5</v>
      </c>
      <c r="G1153" s="124">
        <v>5</v>
      </c>
    </row>
    <row r="1154" spans="1:7" ht="30" customHeight="1">
      <c r="A1154" s="121" t="s">
        <v>180</v>
      </c>
      <c r="B1154" s="119" t="s">
        <v>3717</v>
      </c>
      <c r="C1154" s="146">
        <f t="shared" si="54"/>
        <v>5</v>
      </c>
      <c r="D1154" s="124">
        <f t="shared" si="55"/>
        <v>5</v>
      </c>
      <c r="E1154" s="121">
        <v>5</v>
      </c>
      <c r="F1154" s="124">
        <v>5</v>
      </c>
      <c r="G1154" s="124">
        <v>5</v>
      </c>
    </row>
    <row r="1155" spans="1:7" ht="30" customHeight="1">
      <c r="A1155" s="121" t="s">
        <v>180</v>
      </c>
      <c r="B1155" s="119" t="s">
        <v>3706</v>
      </c>
      <c r="C1155" s="146">
        <f t="shared" si="54"/>
        <v>5</v>
      </c>
      <c r="D1155" s="124">
        <f t="shared" si="55"/>
        <v>5</v>
      </c>
      <c r="E1155" s="121">
        <v>5</v>
      </c>
      <c r="F1155" s="124">
        <v>5</v>
      </c>
      <c r="G1155" s="124">
        <v>5</v>
      </c>
    </row>
    <row r="1156" spans="1:7" ht="30" customHeight="1">
      <c r="A1156" s="121" t="s">
        <v>180</v>
      </c>
      <c r="B1156" s="119" t="s">
        <v>3716</v>
      </c>
      <c r="C1156" s="146">
        <f t="shared" si="54"/>
        <v>5</v>
      </c>
      <c r="D1156" s="124">
        <f t="shared" si="55"/>
        <v>5</v>
      </c>
      <c r="E1156" s="121">
        <v>5</v>
      </c>
      <c r="F1156" s="124">
        <v>5</v>
      </c>
      <c r="G1156" s="124">
        <v>5</v>
      </c>
    </row>
    <row r="1157" spans="1:7" ht="30" customHeight="1">
      <c r="A1157" s="121" t="s">
        <v>180</v>
      </c>
      <c r="B1157" s="156" t="s">
        <v>4798</v>
      </c>
      <c r="C1157" s="146">
        <f t="shared" si="54"/>
        <v>5</v>
      </c>
      <c r="D1157" s="124">
        <f t="shared" si="55"/>
        <v>5</v>
      </c>
      <c r="E1157" s="121">
        <v>5</v>
      </c>
      <c r="F1157" s="124">
        <v>5</v>
      </c>
      <c r="G1157" s="124">
        <v>5</v>
      </c>
    </row>
    <row r="1158" spans="1:7" ht="30" customHeight="1">
      <c r="A1158" s="121" t="s">
        <v>180</v>
      </c>
      <c r="B1158" s="119" t="s">
        <v>4668</v>
      </c>
      <c r="C1158" s="146">
        <f t="shared" si="54"/>
        <v>5</v>
      </c>
      <c r="D1158" s="124">
        <f t="shared" si="55"/>
        <v>5</v>
      </c>
      <c r="E1158" s="121">
        <v>5</v>
      </c>
      <c r="F1158" s="124">
        <v>5</v>
      </c>
      <c r="G1158" s="124">
        <v>5</v>
      </c>
    </row>
    <row r="1159" spans="1:7" ht="30" customHeight="1">
      <c r="A1159" s="121" t="s">
        <v>180</v>
      </c>
      <c r="B1159" s="119" t="s">
        <v>3703</v>
      </c>
      <c r="C1159" s="146">
        <f t="shared" si="54"/>
        <v>5</v>
      </c>
      <c r="D1159" s="124">
        <f t="shared" si="55"/>
        <v>5</v>
      </c>
      <c r="E1159" s="121">
        <v>5</v>
      </c>
      <c r="F1159" s="124">
        <v>5</v>
      </c>
      <c r="G1159" s="124">
        <v>5</v>
      </c>
    </row>
    <row r="1160" spans="1:7" ht="30" customHeight="1">
      <c r="A1160" s="121" t="s">
        <v>180</v>
      </c>
      <c r="B1160" s="119" t="s">
        <v>7572</v>
      </c>
      <c r="C1160" s="146">
        <f t="shared" si="54"/>
        <v>5</v>
      </c>
      <c r="D1160" s="124">
        <f t="shared" si="55"/>
        <v>5</v>
      </c>
      <c r="E1160" s="121">
        <v>5</v>
      </c>
      <c r="F1160" s="124">
        <v>5</v>
      </c>
      <c r="G1160" s="124">
        <v>5</v>
      </c>
    </row>
    <row r="1161" spans="1:7" ht="30" customHeight="1">
      <c r="A1161" s="121" t="s">
        <v>180</v>
      </c>
      <c r="B1161" s="119" t="s">
        <v>7546</v>
      </c>
      <c r="C1161" s="146">
        <f t="shared" si="54"/>
        <v>5</v>
      </c>
      <c r="D1161" s="124">
        <f t="shared" si="55"/>
        <v>5</v>
      </c>
      <c r="E1161" s="121">
        <v>5</v>
      </c>
      <c r="F1161" s="124">
        <v>5</v>
      </c>
      <c r="G1161" s="124">
        <v>5</v>
      </c>
    </row>
    <row r="1162" spans="1:7" ht="30" customHeight="1">
      <c r="A1162" s="121" t="s">
        <v>180</v>
      </c>
      <c r="B1162" s="119" t="s">
        <v>7811</v>
      </c>
      <c r="C1162" s="146">
        <f t="shared" ref="C1162:C1193" si="56">(E1162*2+F1162)/3</f>
        <v>5</v>
      </c>
      <c r="D1162" s="124">
        <f t="shared" si="55"/>
        <v>5</v>
      </c>
      <c r="E1162" s="121">
        <v>5</v>
      </c>
      <c r="F1162" s="124">
        <v>5</v>
      </c>
      <c r="G1162" s="124">
        <v>5</v>
      </c>
    </row>
    <row r="1163" spans="1:7" ht="30" customHeight="1">
      <c r="A1163" s="121" t="s">
        <v>180</v>
      </c>
      <c r="B1163" s="119" t="s">
        <v>7766</v>
      </c>
      <c r="C1163" s="146">
        <f t="shared" si="56"/>
        <v>5</v>
      </c>
      <c r="D1163" s="124">
        <f t="shared" si="55"/>
        <v>5</v>
      </c>
      <c r="E1163" s="121">
        <v>5</v>
      </c>
      <c r="F1163" s="124">
        <v>5</v>
      </c>
      <c r="G1163" s="124">
        <v>5</v>
      </c>
    </row>
    <row r="1164" spans="1:7" ht="30" customHeight="1">
      <c r="A1164" s="121" t="s">
        <v>180</v>
      </c>
      <c r="B1164" s="119" t="s">
        <v>7547</v>
      </c>
      <c r="C1164" s="146">
        <f t="shared" si="56"/>
        <v>5</v>
      </c>
      <c r="D1164" s="124">
        <f t="shared" si="55"/>
        <v>5</v>
      </c>
      <c r="E1164" s="121">
        <v>5</v>
      </c>
      <c r="F1164" s="124">
        <v>5</v>
      </c>
      <c r="G1164" s="124">
        <v>5</v>
      </c>
    </row>
    <row r="1165" spans="1:7" ht="30" customHeight="1">
      <c r="A1165" s="121" t="s">
        <v>180</v>
      </c>
      <c r="B1165" s="119" t="s">
        <v>4657</v>
      </c>
      <c r="C1165" s="146">
        <f t="shared" si="56"/>
        <v>5</v>
      </c>
      <c r="D1165" s="124">
        <f t="shared" si="55"/>
        <v>5</v>
      </c>
      <c r="E1165" s="121">
        <v>5</v>
      </c>
      <c r="F1165" s="124">
        <v>5</v>
      </c>
      <c r="G1165" s="124">
        <v>5</v>
      </c>
    </row>
    <row r="1166" spans="1:7" ht="30" customHeight="1">
      <c r="A1166" s="121" t="s">
        <v>180</v>
      </c>
      <c r="B1166" s="119" t="s">
        <v>4771</v>
      </c>
      <c r="C1166" s="146">
        <f t="shared" si="56"/>
        <v>5</v>
      </c>
      <c r="D1166" s="124">
        <f t="shared" si="55"/>
        <v>5</v>
      </c>
      <c r="E1166" s="121">
        <v>5</v>
      </c>
      <c r="F1166" s="124">
        <v>5</v>
      </c>
      <c r="G1166" s="124">
        <v>5</v>
      </c>
    </row>
    <row r="1167" spans="1:7" ht="30" customHeight="1">
      <c r="A1167" s="121" t="s">
        <v>180</v>
      </c>
      <c r="B1167" s="119" t="s">
        <v>3696</v>
      </c>
      <c r="C1167" s="146">
        <f t="shared" si="56"/>
        <v>5</v>
      </c>
      <c r="D1167" s="124">
        <f t="shared" si="55"/>
        <v>5</v>
      </c>
      <c r="E1167" s="121">
        <v>5</v>
      </c>
      <c r="F1167" s="124">
        <v>5</v>
      </c>
      <c r="G1167" s="124">
        <v>5</v>
      </c>
    </row>
    <row r="1168" spans="1:7" ht="30" customHeight="1">
      <c r="A1168" s="121" t="s">
        <v>180</v>
      </c>
      <c r="B1168" s="119" t="s">
        <v>7767</v>
      </c>
      <c r="C1168" s="146">
        <f t="shared" si="56"/>
        <v>5</v>
      </c>
      <c r="D1168" s="124">
        <f t="shared" si="55"/>
        <v>5</v>
      </c>
      <c r="E1168" s="121">
        <v>5</v>
      </c>
      <c r="F1168" s="124">
        <v>5</v>
      </c>
      <c r="G1168" s="124">
        <v>5</v>
      </c>
    </row>
    <row r="1169" spans="1:7" ht="30" customHeight="1">
      <c r="A1169" s="121" t="s">
        <v>180</v>
      </c>
      <c r="B1169" s="119" t="s">
        <v>4651</v>
      </c>
      <c r="C1169" s="146">
        <f t="shared" si="56"/>
        <v>5</v>
      </c>
      <c r="D1169" s="124">
        <f t="shared" ref="D1169:D1200" si="57">(F1169+G1169)/2</f>
        <v>5</v>
      </c>
      <c r="E1169" s="121">
        <v>5</v>
      </c>
      <c r="F1169" s="124">
        <v>5</v>
      </c>
      <c r="G1169" s="124">
        <v>5</v>
      </c>
    </row>
    <row r="1170" spans="1:7" ht="30" customHeight="1">
      <c r="A1170" s="121" t="s">
        <v>180</v>
      </c>
      <c r="B1170" s="119" t="s">
        <v>3698</v>
      </c>
      <c r="C1170" s="146">
        <f t="shared" si="56"/>
        <v>5</v>
      </c>
      <c r="D1170" s="124">
        <f t="shared" si="57"/>
        <v>5</v>
      </c>
      <c r="E1170" s="121">
        <v>5</v>
      </c>
      <c r="F1170" s="124">
        <v>5</v>
      </c>
      <c r="G1170" s="124">
        <v>5</v>
      </c>
    </row>
    <row r="1171" spans="1:7" ht="30" customHeight="1">
      <c r="A1171" s="121" t="s">
        <v>180</v>
      </c>
      <c r="B1171" s="119" t="s">
        <v>3738</v>
      </c>
      <c r="C1171" s="146">
        <f t="shared" si="56"/>
        <v>5</v>
      </c>
      <c r="D1171" s="124">
        <f t="shared" si="57"/>
        <v>5</v>
      </c>
      <c r="E1171" s="121">
        <v>5</v>
      </c>
      <c r="F1171" s="124">
        <v>5</v>
      </c>
      <c r="G1171" s="124">
        <v>5</v>
      </c>
    </row>
    <row r="1172" spans="1:7" ht="30" customHeight="1">
      <c r="A1172" s="121" t="s">
        <v>180</v>
      </c>
      <c r="B1172" s="119" t="s">
        <v>3700</v>
      </c>
      <c r="C1172" s="146">
        <f t="shared" si="56"/>
        <v>5</v>
      </c>
      <c r="D1172" s="124">
        <f t="shared" si="57"/>
        <v>5</v>
      </c>
      <c r="E1172" s="121">
        <v>5</v>
      </c>
      <c r="F1172" s="124">
        <v>5</v>
      </c>
      <c r="G1172" s="124">
        <v>5</v>
      </c>
    </row>
    <row r="1173" spans="1:7" ht="30" customHeight="1">
      <c r="A1173" s="121" t="s">
        <v>180</v>
      </c>
      <c r="B1173" s="119" t="s">
        <v>3705</v>
      </c>
      <c r="C1173" s="146">
        <f t="shared" si="56"/>
        <v>5</v>
      </c>
      <c r="D1173" s="124">
        <f t="shared" si="57"/>
        <v>5</v>
      </c>
      <c r="E1173" s="121">
        <v>5</v>
      </c>
      <c r="F1173" s="124">
        <v>5</v>
      </c>
      <c r="G1173" s="124">
        <v>5</v>
      </c>
    </row>
    <row r="1174" spans="1:7" ht="30" customHeight="1">
      <c r="A1174" s="121" t="s">
        <v>180</v>
      </c>
      <c r="B1174" s="119" t="s">
        <v>7549</v>
      </c>
      <c r="C1174" s="146">
        <f t="shared" si="56"/>
        <v>5</v>
      </c>
      <c r="D1174" s="124">
        <f t="shared" si="57"/>
        <v>5</v>
      </c>
      <c r="E1174" s="121">
        <v>5</v>
      </c>
      <c r="F1174" s="124">
        <v>5</v>
      </c>
      <c r="G1174" s="124">
        <v>5</v>
      </c>
    </row>
    <row r="1175" spans="1:7" ht="30" customHeight="1">
      <c r="A1175" s="121" t="s">
        <v>180</v>
      </c>
      <c r="B1175" s="119" t="s">
        <v>3749</v>
      </c>
      <c r="C1175" s="146">
        <f t="shared" si="56"/>
        <v>5</v>
      </c>
      <c r="D1175" s="124">
        <f t="shared" si="57"/>
        <v>4.5</v>
      </c>
      <c r="E1175" s="121">
        <v>6</v>
      </c>
      <c r="F1175" s="124">
        <v>3</v>
      </c>
      <c r="G1175" s="124">
        <v>6</v>
      </c>
    </row>
    <row r="1176" spans="1:7" ht="30" customHeight="1">
      <c r="A1176" s="121" t="s">
        <v>180</v>
      </c>
      <c r="B1176" s="119" t="s">
        <v>7756</v>
      </c>
      <c r="C1176" s="146">
        <f t="shared" si="56"/>
        <v>5</v>
      </c>
      <c r="D1176" s="124">
        <f t="shared" si="57"/>
        <v>5</v>
      </c>
      <c r="E1176" s="121">
        <v>5</v>
      </c>
      <c r="F1176" s="124">
        <v>5</v>
      </c>
      <c r="G1176" s="124">
        <v>5</v>
      </c>
    </row>
    <row r="1177" spans="1:7" ht="30" customHeight="1">
      <c r="A1177" s="121" t="s">
        <v>180</v>
      </c>
      <c r="B1177" s="119" t="s">
        <v>3702</v>
      </c>
      <c r="C1177" s="146">
        <f t="shared" si="56"/>
        <v>5</v>
      </c>
      <c r="D1177" s="124">
        <f t="shared" si="57"/>
        <v>5</v>
      </c>
      <c r="E1177" s="121">
        <v>5</v>
      </c>
      <c r="F1177" s="124">
        <v>5</v>
      </c>
      <c r="G1177" s="124">
        <v>5</v>
      </c>
    </row>
    <row r="1178" spans="1:7" ht="30" customHeight="1">
      <c r="A1178" s="121" t="s">
        <v>180</v>
      </c>
      <c r="B1178" s="119" t="s">
        <v>3701</v>
      </c>
      <c r="C1178" s="146">
        <f t="shared" si="56"/>
        <v>5</v>
      </c>
      <c r="D1178" s="124">
        <f t="shared" si="57"/>
        <v>5</v>
      </c>
      <c r="E1178" s="121">
        <v>5</v>
      </c>
      <c r="F1178" s="124">
        <v>5</v>
      </c>
      <c r="G1178" s="124">
        <v>5</v>
      </c>
    </row>
    <row r="1179" spans="1:7" ht="30" customHeight="1">
      <c r="A1179" s="121" t="s">
        <v>180</v>
      </c>
      <c r="B1179" s="119" t="s">
        <v>3741</v>
      </c>
      <c r="C1179" s="146">
        <f t="shared" si="56"/>
        <v>5</v>
      </c>
      <c r="D1179" s="124">
        <f t="shared" si="57"/>
        <v>5</v>
      </c>
      <c r="E1179" s="121">
        <v>5</v>
      </c>
      <c r="F1179" s="124">
        <v>5</v>
      </c>
      <c r="G1179" s="124">
        <v>5</v>
      </c>
    </row>
    <row r="1180" spans="1:7" ht="30" customHeight="1">
      <c r="A1180" s="121" t="s">
        <v>180</v>
      </c>
      <c r="B1180" s="119" t="s">
        <v>7754</v>
      </c>
      <c r="C1180" s="146">
        <f t="shared" si="56"/>
        <v>5</v>
      </c>
      <c r="D1180" s="124">
        <f t="shared" si="57"/>
        <v>5</v>
      </c>
      <c r="E1180" s="121">
        <v>5</v>
      </c>
      <c r="F1180" s="124">
        <v>5</v>
      </c>
      <c r="G1180" s="124">
        <v>5</v>
      </c>
    </row>
    <row r="1181" spans="1:7" ht="30" customHeight="1">
      <c r="A1181" s="121" t="s">
        <v>180</v>
      </c>
      <c r="B1181" s="119" t="s">
        <v>3752</v>
      </c>
      <c r="C1181" s="146">
        <f t="shared" si="56"/>
        <v>5</v>
      </c>
      <c r="D1181" s="124">
        <f t="shared" si="57"/>
        <v>4</v>
      </c>
      <c r="E1181" s="121">
        <v>5</v>
      </c>
      <c r="F1181" s="124">
        <v>5</v>
      </c>
      <c r="G1181" s="124">
        <v>3</v>
      </c>
    </row>
    <row r="1182" spans="1:7" ht="30" customHeight="1">
      <c r="A1182" s="121" t="s">
        <v>180</v>
      </c>
      <c r="B1182" s="119" t="s">
        <v>4576</v>
      </c>
      <c r="C1182" s="146">
        <f t="shared" si="56"/>
        <v>5</v>
      </c>
      <c r="D1182" s="124">
        <f t="shared" si="57"/>
        <v>5</v>
      </c>
      <c r="E1182" s="121">
        <v>5</v>
      </c>
      <c r="F1182" s="124">
        <v>5</v>
      </c>
      <c r="G1182" s="124">
        <v>5</v>
      </c>
    </row>
    <row r="1183" spans="1:7" ht="30" customHeight="1">
      <c r="A1183" s="121" t="s">
        <v>180</v>
      </c>
      <c r="B1183" s="119" t="s">
        <v>4540</v>
      </c>
      <c r="C1183" s="146">
        <f t="shared" si="56"/>
        <v>5</v>
      </c>
      <c r="D1183" s="124">
        <f t="shared" si="57"/>
        <v>5</v>
      </c>
      <c r="E1183" s="121">
        <v>5</v>
      </c>
      <c r="F1183" s="124">
        <v>5</v>
      </c>
      <c r="G1183" s="124">
        <v>5</v>
      </c>
    </row>
    <row r="1184" spans="1:7" ht="30" customHeight="1">
      <c r="A1184" s="121" t="s">
        <v>180</v>
      </c>
      <c r="B1184" s="119" t="s">
        <v>3712</v>
      </c>
      <c r="C1184" s="146">
        <f t="shared" si="56"/>
        <v>5</v>
      </c>
      <c r="D1184" s="124">
        <f t="shared" si="57"/>
        <v>5</v>
      </c>
      <c r="E1184" s="121">
        <v>5</v>
      </c>
      <c r="F1184" s="124">
        <v>5</v>
      </c>
      <c r="G1184" s="124">
        <v>5</v>
      </c>
    </row>
    <row r="1185" spans="1:7" ht="30" customHeight="1">
      <c r="A1185" s="121" t="s">
        <v>180</v>
      </c>
      <c r="B1185" s="119" t="s">
        <v>4579</v>
      </c>
      <c r="C1185" s="146">
        <f t="shared" si="56"/>
        <v>5</v>
      </c>
      <c r="D1185" s="124">
        <f t="shared" si="57"/>
        <v>5</v>
      </c>
      <c r="E1185" s="121">
        <v>5</v>
      </c>
      <c r="F1185" s="124">
        <v>5</v>
      </c>
      <c r="G1185" s="124">
        <v>5</v>
      </c>
    </row>
    <row r="1186" spans="1:7" ht="30" customHeight="1">
      <c r="A1186" s="121" t="s">
        <v>180</v>
      </c>
      <c r="B1186" s="119" t="s">
        <v>7725</v>
      </c>
      <c r="C1186" s="146">
        <f t="shared" si="56"/>
        <v>5</v>
      </c>
      <c r="D1186" s="124">
        <f t="shared" si="57"/>
        <v>5</v>
      </c>
      <c r="E1186" s="121">
        <v>5</v>
      </c>
      <c r="F1186" s="124">
        <v>5</v>
      </c>
      <c r="G1186" s="124">
        <v>5</v>
      </c>
    </row>
    <row r="1187" spans="1:7" ht="30" customHeight="1">
      <c r="A1187" s="121" t="s">
        <v>180</v>
      </c>
      <c r="B1187" s="119" t="s">
        <v>7727</v>
      </c>
      <c r="C1187" s="146">
        <f t="shared" si="56"/>
        <v>5</v>
      </c>
      <c r="D1187" s="124">
        <f t="shared" si="57"/>
        <v>5</v>
      </c>
      <c r="E1187" s="121">
        <v>5</v>
      </c>
      <c r="F1187" s="124">
        <v>5</v>
      </c>
      <c r="G1187" s="124">
        <v>5</v>
      </c>
    </row>
    <row r="1188" spans="1:7" ht="30" customHeight="1">
      <c r="A1188" s="121" t="s">
        <v>180</v>
      </c>
      <c r="B1188" s="119" t="s">
        <v>4655</v>
      </c>
      <c r="C1188" s="146">
        <f t="shared" si="56"/>
        <v>5</v>
      </c>
      <c r="D1188" s="124">
        <f t="shared" si="57"/>
        <v>5</v>
      </c>
      <c r="E1188" s="121">
        <v>5</v>
      </c>
      <c r="F1188" s="124">
        <v>5</v>
      </c>
      <c r="G1188" s="124">
        <v>5</v>
      </c>
    </row>
    <row r="1189" spans="1:7" ht="30" customHeight="1">
      <c r="A1189" s="121" t="s">
        <v>180</v>
      </c>
      <c r="B1189" s="119" t="s">
        <v>7563</v>
      </c>
      <c r="C1189" s="146">
        <f t="shared" si="56"/>
        <v>5</v>
      </c>
      <c r="D1189" s="124">
        <f t="shared" si="57"/>
        <v>5</v>
      </c>
      <c r="E1189" s="121">
        <v>5</v>
      </c>
      <c r="F1189" s="124">
        <v>5</v>
      </c>
      <c r="G1189" s="124">
        <v>5</v>
      </c>
    </row>
    <row r="1190" spans="1:7" ht="30" customHeight="1">
      <c r="A1190" s="121" t="s">
        <v>180</v>
      </c>
      <c r="B1190" s="119" t="s">
        <v>2699</v>
      </c>
      <c r="C1190" s="146">
        <f t="shared" si="56"/>
        <v>5</v>
      </c>
      <c r="D1190" s="124">
        <f t="shared" si="57"/>
        <v>8.75</v>
      </c>
      <c r="E1190" s="121">
        <v>3</v>
      </c>
      <c r="F1190" s="124">
        <v>9</v>
      </c>
      <c r="G1190" s="124">
        <v>8.5</v>
      </c>
    </row>
    <row r="1191" spans="1:7" ht="30" customHeight="1">
      <c r="A1191" s="121" t="s">
        <v>180</v>
      </c>
      <c r="B1191" s="119" t="s">
        <v>4693</v>
      </c>
      <c r="C1191" s="146">
        <f t="shared" si="56"/>
        <v>5</v>
      </c>
      <c r="D1191" s="124">
        <f t="shared" si="57"/>
        <v>5</v>
      </c>
      <c r="E1191" s="121">
        <v>5</v>
      </c>
      <c r="F1191" s="124">
        <v>5</v>
      </c>
      <c r="G1191" s="124">
        <v>5</v>
      </c>
    </row>
    <row r="1192" spans="1:7" ht="30" customHeight="1">
      <c r="A1192" s="121" t="s">
        <v>180</v>
      </c>
      <c r="B1192" s="119" t="s">
        <v>3697</v>
      </c>
      <c r="C1192" s="146">
        <f t="shared" si="56"/>
        <v>5</v>
      </c>
      <c r="D1192" s="124">
        <f t="shared" si="57"/>
        <v>5</v>
      </c>
      <c r="E1192" s="121">
        <v>5</v>
      </c>
      <c r="F1192" s="124">
        <v>5</v>
      </c>
      <c r="G1192" s="124">
        <v>5</v>
      </c>
    </row>
    <row r="1193" spans="1:7" ht="30" customHeight="1">
      <c r="A1193" s="121" t="s">
        <v>180</v>
      </c>
      <c r="B1193" s="119" t="s">
        <v>4417</v>
      </c>
      <c r="C1193" s="146">
        <f t="shared" si="56"/>
        <v>4.666666666666667</v>
      </c>
      <c r="D1193" s="124">
        <f t="shared" si="57"/>
        <v>3</v>
      </c>
      <c r="E1193" s="121">
        <v>4</v>
      </c>
      <c r="F1193" s="124">
        <v>6</v>
      </c>
      <c r="G1193" s="124">
        <v>0</v>
      </c>
    </row>
    <row r="1194" spans="1:7" ht="30" customHeight="1">
      <c r="A1194" s="121" t="s">
        <v>180</v>
      </c>
      <c r="B1194" s="119" t="s">
        <v>3796</v>
      </c>
      <c r="C1194" s="146">
        <f t="shared" ref="C1194:C1225" si="58">(E1194*2+F1194)/3</f>
        <v>4.666666666666667</v>
      </c>
      <c r="D1194" s="124">
        <f t="shared" si="57"/>
        <v>4.5</v>
      </c>
      <c r="E1194" s="121">
        <v>4</v>
      </c>
      <c r="F1194" s="124">
        <v>6</v>
      </c>
      <c r="G1194" s="124">
        <v>3</v>
      </c>
    </row>
    <row r="1195" spans="1:7" ht="30" customHeight="1">
      <c r="A1195" s="121" t="s">
        <v>180</v>
      </c>
      <c r="B1195" s="119" t="s">
        <v>2353</v>
      </c>
      <c r="C1195" s="146">
        <f t="shared" si="58"/>
        <v>4.5</v>
      </c>
      <c r="D1195" s="124">
        <f t="shared" si="57"/>
        <v>3.5</v>
      </c>
      <c r="E1195" s="121">
        <v>5</v>
      </c>
      <c r="F1195" s="124">
        <v>3.5</v>
      </c>
      <c r="G1195" s="124">
        <v>3.5</v>
      </c>
    </row>
    <row r="1196" spans="1:7" ht="30" customHeight="1">
      <c r="A1196" s="121" t="s">
        <v>180</v>
      </c>
      <c r="B1196" s="156" t="s">
        <v>3635</v>
      </c>
      <c r="C1196" s="146">
        <f t="shared" si="58"/>
        <v>4.333333333333333</v>
      </c>
      <c r="D1196" s="124">
        <f t="shared" si="57"/>
        <v>4</v>
      </c>
      <c r="E1196" s="121">
        <v>4</v>
      </c>
      <c r="F1196" s="124">
        <v>5</v>
      </c>
      <c r="G1196" s="124">
        <v>3</v>
      </c>
    </row>
    <row r="1197" spans="1:7" ht="30" customHeight="1">
      <c r="A1197" s="121" t="s">
        <v>180</v>
      </c>
      <c r="B1197" s="156" t="s">
        <v>3639</v>
      </c>
      <c r="C1197" s="146">
        <f t="shared" si="58"/>
        <v>4.333333333333333</v>
      </c>
      <c r="D1197" s="124">
        <f t="shared" si="57"/>
        <v>4.5</v>
      </c>
      <c r="E1197" s="121">
        <v>4</v>
      </c>
      <c r="F1197" s="124">
        <v>5</v>
      </c>
      <c r="G1197" s="124">
        <v>4</v>
      </c>
    </row>
    <row r="1198" spans="1:7" ht="30" customHeight="1">
      <c r="A1198" s="121" t="s">
        <v>180</v>
      </c>
      <c r="B1198" s="156" t="s">
        <v>3629</v>
      </c>
      <c r="C1198" s="146">
        <f t="shared" si="58"/>
        <v>4</v>
      </c>
      <c r="D1198" s="124">
        <f t="shared" si="57"/>
        <v>3.5</v>
      </c>
      <c r="E1198" s="121">
        <v>4</v>
      </c>
      <c r="F1198" s="124">
        <v>4</v>
      </c>
      <c r="G1198" s="124">
        <v>3</v>
      </c>
    </row>
    <row r="1199" spans="1:7" ht="30" customHeight="1">
      <c r="A1199" s="121" t="s">
        <v>180</v>
      </c>
      <c r="B1199" s="156" t="s">
        <v>4390</v>
      </c>
      <c r="C1199" s="146">
        <f t="shared" si="58"/>
        <v>4</v>
      </c>
      <c r="D1199" s="124">
        <f t="shared" si="57"/>
        <v>2</v>
      </c>
      <c r="E1199" s="121">
        <v>4</v>
      </c>
      <c r="F1199" s="124">
        <v>4</v>
      </c>
      <c r="G1199" s="124">
        <v>0</v>
      </c>
    </row>
    <row r="1200" spans="1:7" ht="30" customHeight="1">
      <c r="A1200" s="121" t="s">
        <v>180</v>
      </c>
      <c r="B1200" s="119" t="s">
        <v>1091</v>
      </c>
      <c r="C1200" s="146">
        <f t="shared" si="58"/>
        <v>4</v>
      </c>
      <c r="D1200" s="124">
        <f t="shared" si="57"/>
        <v>4</v>
      </c>
      <c r="E1200" s="121">
        <v>4</v>
      </c>
      <c r="F1200" s="124">
        <v>4</v>
      </c>
      <c r="G1200" s="124">
        <v>4</v>
      </c>
    </row>
    <row r="1201" spans="1:7" ht="30" customHeight="1">
      <c r="A1201" s="121" t="s">
        <v>180</v>
      </c>
      <c r="B1201" s="119" t="s">
        <v>3483</v>
      </c>
      <c r="C1201" s="146">
        <f t="shared" si="58"/>
        <v>4</v>
      </c>
      <c r="D1201" s="124">
        <f t="shared" ref="D1201:D1236" si="59">(F1201+G1201)/2</f>
        <v>3.5</v>
      </c>
      <c r="E1201" s="121">
        <v>4</v>
      </c>
      <c r="F1201" s="124">
        <v>4</v>
      </c>
      <c r="G1201" s="124">
        <v>3</v>
      </c>
    </row>
    <row r="1202" spans="1:7" ht="30" customHeight="1">
      <c r="A1202" s="121" t="s">
        <v>180</v>
      </c>
      <c r="B1202" s="156" t="s">
        <v>3634</v>
      </c>
      <c r="C1202" s="146">
        <f t="shared" si="58"/>
        <v>4</v>
      </c>
      <c r="D1202" s="124">
        <f t="shared" si="59"/>
        <v>4</v>
      </c>
      <c r="E1202" s="121">
        <v>4</v>
      </c>
      <c r="F1202" s="124">
        <v>4</v>
      </c>
      <c r="G1202" s="124">
        <v>4</v>
      </c>
    </row>
    <row r="1203" spans="1:7" ht="30" customHeight="1">
      <c r="A1203" s="121" t="s">
        <v>180</v>
      </c>
      <c r="B1203" s="119" t="s">
        <v>3744</v>
      </c>
      <c r="C1203" s="146">
        <f t="shared" si="58"/>
        <v>4</v>
      </c>
      <c r="D1203" s="124">
        <f t="shared" si="59"/>
        <v>5.5</v>
      </c>
      <c r="E1203" s="121">
        <v>4</v>
      </c>
      <c r="F1203" s="124">
        <v>4</v>
      </c>
      <c r="G1203" s="124">
        <v>7</v>
      </c>
    </row>
    <row r="1204" spans="1:7" ht="30" customHeight="1">
      <c r="A1204" s="121" t="s">
        <v>180</v>
      </c>
      <c r="B1204" s="119" t="s">
        <v>2779</v>
      </c>
      <c r="C1204" s="146">
        <f t="shared" si="58"/>
        <v>3.6666666666666665</v>
      </c>
      <c r="D1204" s="124">
        <f t="shared" si="59"/>
        <v>6</v>
      </c>
      <c r="E1204" s="121">
        <v>3</v>
      </c>
      <c r="F1204" s="124">
        <v>5</v>
      </c>
      <c r="G1204" s="124">
        <v>7</v>
      </c>
    </row>
    <row r="1205" spans="1:7" ht="30" customHeight="1">
      <c r="A1205" s="121" t="s">
        <v>180</v>
      </c>
      <c r="B1205" s="156" t="s">
        <v>4380</v>
      </c>
      <c r="C1205" s="146">
        <f t="shared" si="58"/>
        <v>3.6666666666666665</v>
      </c>
      <c r="D1205" s="124">
        <f t="shared" si="59"/>
        <v>1.5</v>
      </c>
      <c r="E1205" s="121">
        <v>4</v>
      </c>
      <c r="F1205" s="124">
        <v>3</v>
      </c>
      <c r="G1205" s="124">
        <v>0</v>
      </c>
    </row>
    <row r="1206" spans="1:7" ht="30" customHeight="1">
      <c r="A1206" s="121" t="s">
        <v>180</v>
      </c>
      <c r="B1206" s="156" t="s">
        <v>3647</v>
      </c>
      <c r="C1206" s="146">
        <f t="shared" si="58"/>
        <v>3.6666666666666665</v>
      </c>
      <c r="D1206" s="124">
        <f t="shared" si="59"/>
        <v>4</v>
      </c>
      <c r="E1206" s="121">
        <v>4</v>
      </c>
      <c r="F1206" s="124">
        <v>3</v>
      </c>
      <c r="G1206" s="124">
        <v>5</v>
      </c>
    </row>
    <row r="1207" spans="1:7" ht="30" customHeight="1">
      <c r="A1207" s="121" t="s">
        <v>180</v>
      </c>
      <c r="B1207" s="119" t="s">
        <v>2469</v>
      </c>
      <c r="C1207" s="146">
        <f t="shared" si="58"/>
        <v>3.6666666666666665</v>
      </c>
      <c r="D1207" s="124">
        <f t="shared" si="59"/>
        <v>8.25</v>
      </c>
      <c r="E1207" s="121">
        <v>2</v>
      </c>
      <c r="F1207" s="124">
        <v>7</v>
      </c>
      <c r="G1207" s="124">
        <v>9.5</v>
      </c>
    </row>
    <row r="1208" spans="1:7" ht="30" customHeight="1">
      <c r="A1208" s="121" t="s">
        <v>180</v>
      </c>
      <c r="B1208" s="119" t="s">
        <v>2371</v>
      </c>
      <c r="C1208" s="146">
        <f t="shared" si="58"/>
        <v>3.6666666666666665</v>
      </c>
      <c r="D1208" s="124">
        <f t="shared" si="59"/>
        <v>5</v>
      </c>
      <c r="E1208" s="121">
        <v>3</v>
      </c>
      <c r="F1208" s="124">
        <v>5</v>
      </c>
      <c r="G1208" s="124">
        <v>5</v>
      </c>
    </row>
    <row r="1209" spans="1:7" ht="30" customHeight="1">
      <c r="A1209" s="121" t="s">
        <v>180</v>
      </c>
      <c r="B1209" s="119" t="s">
        <v>1083</v>
      </c>
      <c r="C1209" s="146">
        <f t="shared" si="58"/>
        <v>3.0333333333333332</v>
      </c>
      <c r="D1209" s="124">
        <f t="shared" si="59"/>
        <v>3.55</v>
      </c>
      <c r="E1209" s="121">
        <v>3</v>
      </c>
      <c r="F1209" s="124">
        <v>3.1</v>
      </c>
      <c r="G1209" s="124">
        <v>4</v>
      </c>
    </row>
    <row r="1210" spans="1:7" ht="30" customHeight="1">
      <c r="A1210" s="121" t="s">
        <v>180</v>
      </c>
      <c r="B1210" s="119" t="s">
        <v>4422</v>
      </c>
      <c r="C1210" s="146">
        <f t="shared" si="58"/>
        <v>3</v>
      </c>
      <c r="D1210" s="124">
        <f t="shared" si="59"/>
        <v>1.5</v>
      </c>
      <c r="E1210" s="121">
        <v>3</v>
      </c>
      <c r="F1210" s="124">
        <v>3</v>
      </c>
      <c r="G1210" s="124">
        <v>0</v>
      </c>
    </row>
    <row r="1211" spans="1:7" ht="30" customHeight="1">
      <c r="A1211" s="121" t="s">
        <v>180</v>
      </c>
      <c r="B1211" s="119" t="s">
        <v>2785</v>
      </c>
      <c r="C1211" s="146">
        <f t="shared" si="58"/>
        <v>2.6666666666666665</v>
      </c>
      <c r="D1211" s="124">
        <f t="shared" si="59"/>
        <v>5.5</v>
      </c>
      <c r="E1211" s="121">
        <v>2</v>
      </c>
      <c r="F1211" s="124">
        <v>4</v>
      </c>
      <c r="G1211" s="124">
        <v>7</v>
      </c>
    </row>
    <row r="1212" spans="1:7" ht="30" customHeight="1">
      <c r="A1212" s="121" t="s">
        <v>180</v>
      </c>
      <c r="B1212" s="156" t="s">
        <v>4389</v>
      </c>
      <c r="C1212" s="146">
        <f t="shared" si="58"/>
        <v>2.6666666666666665</v>
      </c>
      <c r="D1212" s="124">
        <f t="shared" si="59"/>
        <v>2</v>
      </c>
      <c r="E1212" s="121">
        <v>2</v>
      </c>
      <c r="F1212" s="124">
        <v>4</v>
      </c>
      <c r="G1212" s="124">
        <v>0</v>
      </c>
    </row>
    <row r="1213" spans="1:7" ht="30" customHeight="1">
      <c r="A1213" s="121" t="s">
        <v>180</v>
      </c>
      <c r="B1213" s="119" t="s">
        <v>1081</v>
      </c>
      <c r="C1213" s="146">
        <f t="shared" si="58"/>
        <v>2.5333333333333332</v>
      </c>
      <c r="D1213" s="124">
        <f t="shared" si="59"/>
        <v>2.8</v>
      </c>
      <c r="E1213" s="121">
        <v>3</v>
      </c>
      <c r="F1213" s="124">
        <v>1.6</v>
      </c>
      <c r="G1213" s="124">
        <v>4</v>
      </c>
    </row>
    <row r="1214" spans="1:7" ht="30" customHeight="1">
      <c r="A1214" s="121" t="s">
        <v>180</v>
      </c>
      <c r="B1214" s="156" t="s">
        <v>3632</v>
      </c>
      <c r="C1214" s="146">
        <f t="shared" si="58"/>
        <v>2.3333333333333335</v>
      </c>
      <c r="D1214" s="124">
        <f t="shared" si="59"/>
        <v>2.5</v>
      </c>
      <c r="E1214" s="121">
        <v>2</v>
      </c>
      <c r="F1214" s="124">
        <v>3</v>
      </c>
      <c r="G1214" s="124">
        <v>2</v>
      </c>
    </row>
    <row r="1215" spans="1:7" ht="30" customHeight="1">
      <c r="A1215" s="121" t="s">
        <v>180</v>
      </c>
      <c r="B1215" s="119" t="s">
        <v>3781</v>
      </c>
      <c r="C1215" s="146">
        <f t="shared" si="58"/>
        <v>2.3333333333333335</v>
      </c>
      <c r="D1215" s="124">
        <f t="shared" si="59"/>
        <v>2.5</v>
      </c>
      <c r="E1215" s="121">
        <v>2</v>
      </c>
      <c r="F1215" s="124">
        <v>3</v>
      </c>
      <c r="G1215" s="124">
        <v>2</v>
      </c>
    </row>
    <row r="1216" spans="1:7" ht="30" customHeight="1">
      <c r="A1216" s="121" t="s">
        <v>180</v>
      </c>
      <c r="B1216" s="119" t="s">
        <v>2786</v>
      </c>
      <c r="C1216" s="146">
        <f t="shared" si="58"/>
        <v>2.3333333333333335</v>
      </c>
      <c r="D1216" s="124">
        <f t="shared" si="59"/>
        <v>5</v>
      </c>
      <c r="E1216" s="121">
        <v>2</v>
      </c>
      <c r="F1216" s="124">
        <v>3</v>
      </c>
      <c r="G1216" s="124">
        <v>7</v>
      </c>
    </row>
    <row r="1217" spans="1:7" ht="30" customHeight="1">
      <c r="A1217" s="121" t="s">
        <v>180</v>
      </c>
      <c r="B1217" s="119" t="s">
        <v>2695</v>
      </c>
      <c r="C1217" s="146">
        <f t="shared" si="58"/>
        <v>2.3333333333333335</v>
      </c>
      <c r="D1217" s="124">
        <f t="shared" si="59"/>
        <v>5.3</v>
      </c>
      <c r="E1217" s="121">
        <v>2</v>
      </c>
      <c r="F1217" s="124">
        <v>3</v>
      </c>
      <c r="G1217" s="124">
        <v>7.6</v>
      </c>
    </row>
    <row r="1218" spans="1:7" ht="30" customHeight="1">
      <c r="A1218" s="121" t="s">
        <v>180</v>
      </c>
      <c r="B1218" s="119" t="s">
        <v>2690</v>
      </c>
      <c r="C1218" s="146">
        <f t="shared" si="58"/>
        <v>2.3333333333333335</v>
      </c>
      <c r="D1218" s="124">
        <f t="shared" si="59"/>
        <v>3.25</v>
      </c>
      <c r="E1218" s="121">
        <v>2</v>
      </c>
      <c r="F1218" s="124">
        <v>3</v>
      </c>
      <c r="G1218" s="124">
        <v>3.5</v>
      </c>
    </row>
    <row r="1219" spans="1:7" ht="30" customHeight="1">
      <c r="A1219" s="121" t="s">
        <v>180</v>
      </c>
      <c r="B1219" s="156" t="s">
        <v>7598</v>
      </c>
      <c r="C1219" s="146">
        <f t="shared" si="58"/>
        <v>2.3333333333333335</v>
      </c>
      <c r="D1219" s="124">
        <f t="shared" si="59"/>
        <v>2.5</v>
      </c>
      <c r="E1219" s="121">
        <v>2</v>
      </c>
      <c r="F1219" s="124">
        <v>3</v>
      </c>
      <c r="G1219" s="124">
        <v>2</v>
      </c>
    </row>
    <row r="1220" spans="1:7" ht="30" customHeight="1">
      <c r="A1220" s="121" t="s">
        <v>180</v>
      </c>
      <c r="B1220" s="119" t="s">
        <v>3783</v>
      </c>
      <c r="C1220" s="146">
        <f t="shared" si="58"/>
        <v>2.3333333333333335</v>
      </c>
      <c r="D1220" s="124">
        <f t="shared" si="59"/>
        <v>2.5</v>
      </c>
      <c r="E1220" s="121">
        <v>2</v>
      </c>
      <c r="F1220" s="124">
        <v>3</v>
      </c>
      <c r="G1220" s="124">
        <v>2</v>
      </c>
    </row>
    <row r="1221" spans="1:7" ht="30" customHeight="1">
      <c r="A1221" s="121" t="s">
        <v>180</v>
      </c>
      <c r="B1221" s="119" t="s">
        <v>3780</v>
      </c>
      <c r="C1221" s="146">
        <f t="shared" si="58"/>
        <v>2.3333333333333335</v>
      </c>
      <c r="D1221" s="124">
        <f t="shared" si="59"/>
        <v>2.5</v>
      </c>
      <c r="E1221" s="121">
        <v>2</v>
      </c>
      <c r="F1221" s="124">
        <v>3</v>
      </c>
      <c r="G1221" s="124">
        <v>2</v>
      </c>
    </row>
    <row r="1222" spans="1:7" ht="30" customHeight="1">
      <c r="A1222" s="121" t="s">
        <v>180</v>
      </c>
      <c r="B1222" s="156" t="s">
        <v>3633</v>
      </c>
      <c r="C1222" s="146">
        <f t="shared" si="58"/>
        <v>2.3333333333333335</v>
      </c>
      <c r="D1222" s="124">
        <f t="shared" si="59"/>
        <v>2.5</v>
      </c>
      <c r="E1222" s="121">
        <v>2</v>
      </c>
      <c r="F1222" s="124">
        <v>3</v>
      </c>
      <c r="G1222" s="124">
        <v>2</v>
      </c>
    </row>
    <row r="1223" spans="1:7" ht="30" customHeight="1">
      <c r="A1223" s="121" t="s">
        <v>180</v>
      </c>
      <c r="B1223" s="119" t="s">
        <v>3591</v>
      </c>
      <c r="C1223" s="146">
        <f t="shared" si="58"/>
        <v>2</v>
      </c>
      <c r="D1223" s="124">
        <f t="shared" si="59"/>
        <v>2.5</v>
      </c>
      <c r="E1223" s="121">
        <v>2</v>
      </c>
      <c r="F1223" s="124">
        <v>2</v>
      </c>
      <c r="G1223" s="124">
        <v>3</v>
      </c>
    </row>
    <row r="1224" spans="1:7" ht="30" customHeight="1">
      <c r="A1224" s="121" t="s">
        <v>180</v>
      </c>
      <c r="B1224" s="119" t="s">
        <v>7926</v>
      </c>
      <c r="C1224" s="146">
        <f t="shared" si="58"/>
        <v>0</v>
      </c>
      <c r="D1224" s="124">
        <f t="shared" si="59"/>
        <v>0</v>
      </c>
      <c r="E1224" s="121">
        <v>0</v>
      </c>
      <c r="F1224" s="124">
        <v>0</v>
      </c>
      <c r="G1224" s="124">
        <v>0</v>
      </c>
    </row>
    <row r="1225" spans="1:7" ht="30" customHeight="1">
      <c r="A1225" s="121" t="s">
        <v>180</v>
      </c>
      <c r="B1225" s="119" t="s">
        <v>7958</v>
      </c>
      <c r="C1225" s="146">
        <f t="shared" si="58"/>
        <v>0</v>
      </c>
      <c r="D1225" s="124">
        <f t="shared" si="59"/>
        <v>0</v>
      </c>
      <c r="E1225" s="121">
        <v>0</v>
      </c>
      <c r="F1225" s="124">
        <v>0</v>
      </c>
      <c r="G1225" s="124">
        <v>0</v>
      </c>
    </row>
    <row r="1226" spans="1:7" ht="30" customHeight="1">
      <c r="A1226" s="121" t="s">
        <v>180</v>
      </c>
      <c r="B1226" s="119" t="s">
        <v>7944</v>
      </c>
      <c r="C1226" s="146">
        <f t="shared" ref="C1226:C1236" si="60">(E1226*2+F1226)/3</f>
        <v>0</v>
      </c>
      <c r="D1226" s="124">
        <f t="shared" si="59"/>
        <v>0</v>
      </c>
      <c r="E1226" s="121">
        <v>0</v>
      </c>
      <c r="F1226" s="124">
        <v>0</v>
      </c>
      <c r="G1226" s="124">
        <v>0</v>
      </c>
    </row>
    <row r="1227" spans="1:7" ht="30" customHeight="1">
      <c r="A1227" s="121" t="s">
        <v>180</v>
      </c>
      <c r="B1227" s="119" t="s">
        <v>7929</v>
      </c>
      <c r="C1227" s="146">
        <f t="shared" si="60"/>
        <v>0</v>
      </c>
      <c r="D1227" s="124">
        <f t="shared" si="59"/>
        <v>0</v>
      </c>
      <c r="E1227" s="121">
        <v>0</v>
      </c>
      <c r="F1227" s="124">
        <v>0</v>
      </c>
      <c r="G1227" s="124">
        <v>0</v>
      </c>
    </row>
    <row r="1228" spans="1:7" ht="30" customHeight="1">
      <c r="A1228" s="121" t="s">
        <v>180</v>
      </c>
      <c r="B1228" s="119" t="s">
        <v>7956</v>
      </c>
      <c r="C1228" s="146">
        <f t="shared" si="60"/>
        <v>0</v>
      </c>
      <c r="D1228" s="124">
        <f t="shared" si="59"/>
        <v>0</v>
      </c>
      <c r="E1228" s="121">
        <v>0</v>
      </c>
      <c r="F1228" s="124">
        <v>0</v>
      </c>
      <c r="G1228" s="124">
        <v>0</v>
      </c>
    </row>
    <row r="1229" spans="1:7" ht="30" customHeight="1">
      <c r="A1229" s="121" t="s">
        <v>180</v>
      </c>
      <c r="B1229" s="119" t="s">
        <v>8141</v>
      </c>
      <c r="C1229" s="146">
        <f t="shared" si="60"/>
        <v>0</v>
      </c>
      <c r="D1229" s="124">
        <f t="shared" si="59"/>
        <v>0</v>
      </c>
      <c r="E1229" s="121">
        <v>0</v>
      </c>
      <c r="F1229" s="124">
        <v>0</v>
      </c>
      <c r="G1229" s="124">
        <v>0</v>
      </c>
    </row>
    <row r="1230" spans="1:7" ht="30" customHeight="1">
      <c r="A1230" s="121" t="s">
        <v>180</v>
      </c>
      <c r="B1230" s="119" t="s">
        <v>7930</v>
      </c>
      <c r="C1230" s="146">
        <f t="shared" si="60"/>
        <v>0</v>
      </c>
      <c r="D1230" s="124">
        <f t="shared" si="59"/>
        <v>0</v>
      </c>
      <c r="E1230" s="121">
        <v>0</v>
      </c>
      <c r="F1230" s="124">
        <v>0</v>
      </c>
      <c r="G1230" s="124">
        <v>0</v>
      </c>
    </row>
    <row r="1231" spans="1:7" ht="30" customHeight="1">
      <c r="A1231" s="121" t="s">
        <v>180</v>
      </c>
      <c r="B1231" s="119" t="s">
        <v>8131</v>
      </c>
      <c r="C1231" s="146">
        <f t="shared" si="60"/>
        <v>0</v>
      </c>
      <c r="D1231" s="124">
        <f t="shared" si="59"/>
        <v>0</v>
      </c>
      <c r="E1231" s="121">
        <v>0</v>
      </c>
      <c r="F1231" s="124">
        <v>0</v>
      </c>
      <c r="G1231" s="124">
        <v>0</v>
      </c>
    </row>
    <row r="1232" spans="1:7" ht="30" customHeight="1">
      <c r="A1232" s="121" t="s">
        <v>180</v>
      </c>
      <c r="B1232" s="119" t="s">
        <v>7931</v>
      </c>
      <c r="C1232" s="146">
        <f t="shared" si="60"/>
        <v>0</v>
      </c>
      <c r="D1232" s="124">
        <f t="shared" si="59"/>
        <v>0</v>
      </c>
      <c r="E1232" s="121">
        <v>0</v>
      </c>
      <c r="F1232" s="124">
        <v>0</v>
      </c>
      <c r="G1232" s="124">
        <v>0</v>
      </c>
    </row>
    <row r="1233" spans="1:7" ht="30" customHeight="1">
      <c r="A1233" s="121" t="s">
        <v>180</v>
      </c>
      <c r="B1233" s="119" t="s">
        <v>7948</v>
      </c>
      <c r="C1233" s="146">
        <f t="shared" si="60"/>
        <v>0</v>
      </c>
      <c r="D1233" s="124">
        <f t="shared" si="59"/>
        <v>0</v>
      </c>
      <c r="E1233" s="121">
        <v>0</v>
      </c>
      <c r="F1233" s="124">
        <v>0</v>
      </c>
      <c r="G1233" s="124">
        <v>0</v>
      </c>
    </row>
    <row r="1234" spans="1:7" ht="30" customHeight="1">
      <c r="A1234" s="121" t="s">
        <v>180</v>
      </c>
      <c r="B1234" s="119" t="s">
        <v>7923</v>
      </c>
      <c r="C1234" s="146">
        <f t="shared" si="60"/>
        <v>0</v>
      </c>
      <c r="D1234" s="124">
        <f t="shared" si="59"/>
        <v>0</v>
      </c>
      <c r="E1234" s="121">
        <v>0</v>
      </c>
      <c r="F1234" s="124">
        <v>0</v>
      </c>
      <c r="G1234" s="124">
        <v>0</v>
      </c>
    </row>
    <row r="1235" spans="1:7" ht="30" customHeight="1">
      <c r="A1235" s="121" t="s">
        <v>180</v>
      </c>
      <c r="B1235" s="119" t="s">
        <v>7939</v>
      </c>
      <c r="C1235" s="146">
        <f t="shared" si="60"/>
        <v>0</v>
      </c>
      <c r="D1235" s="124">
        <f t="shared" si="59"/>
        <v>0</v>
      </c>
      <c r="E1235" s="121">
        <v>0</v>
      </c>
      <c r="F1235" s="124">
        <v>0</v>
      </c>
      <c r="G1235" s="124">
        <v>0</v>
      </c>
    </row>
    <row r="1236" spans="1:7" ht="30" customHeight="1">
      <c r="A1236" s="121" t="s">
        <v>180</v>
      </c>
      <c r="B1236" s="119" t="s">
        <v>8161</v>
      </c>
      <c r="C1236" s="146">
        <f t="shared" si="60"/>
        <v>0</v>
      </c>
      <c r="D1236" s="124">
        <f t="shared" si="59"/>
        <v>0</v>
      </c>
      <c r="E1236" s="121">
        <v>0</v>
      </c>
      <c r="F1236" s="124">
        <v>0</v>
      </c>
      <c r="G1236" s="124">
        <v>0</v>
      </c>
    </row>
    <row r="1237" spans="1:7" ht="30" customHeight="1">
      <c r="A1237" s="121" t="s">
        <v>2297</v>
      </c>
      <c r="B1237" s="119" t="s">
        <v>1450</v>
      </c>
      <c r="C1237" s="146">
        <v>7</v>
      </c>
      <c r="D1237" s="124" t="e">
        <f>((#REF!*#REF!)+(#REF!*#REF!)+(#REF!*#REF!)+(#REF!*#REF!)+(#REF!*F1237))/10</f>
        <v>#REF!</v>
      </c>
      <c r="E1237" s="121">
        <v>7</v>
      </c>
      <c r="F1237" s="124">
        <v>19</v>
      </c>
    </row>
    <row r="1238" spans="1:7" ht="30" customHeight="1">
      <c r="A1238" s="121" t="s">
        <v>2320</v>
      </c>
      <c r="B1238" s="119" t="s">
        <v>3721</v>
      </c>
      <c r="C1238" s="146">
        <f t="shared" ref="C1238:C1260" si="61">(E1238*2+F1238)/3</f>
        <v>6.333333333333333</v>
      </c>
      <c r="D1238" s="124">
        <f t="shared" ref="D1238:D1260" si="62">(F1238+G1238)/2</f>
        <v>3</v>
      </c>
      <c r="E1238" s="121">
        <v>7</v>
      </c>
      <c r="F1238" s="124">
        <v>5</v>
      </c>
      <c r="G1238" s="124">
        <v>1</v>
      </c>
    </row>
    <row r="1239" spans="1:7" ht="30" customHeight="1">
      <c r="A1239" s="121" t="s">
        <v>2320</v>
      </c>
      <c r="B1239" s="119" t="s">
        <v>2595</v>
      </c>
      <c r="C1239" s="146">
        <f t="shared" si="61"/>
        <v>5.333333333333333</v>
      </c>
      <c r="D1239" s="124">
        <f t="shared" si="62"/>
        <v>0</v>
      </c>
      <c r="E1239" s="121">
        <v>8</v>
      </c>
      <c r="F1239" s="124">
        <v>0</v>
      </c>
      <c r="G1239" s="124">
        <v>0</v>
      </c>
    </row>
    <row r="1240" spans="1:7" ht="30" customHeight="1">
      <c r="A1240" s="121" t="s">
        <v>2320</v>
      </c>
      <c r="B1240" s="119" t="s">
        <v>2599</v>
      </c>
      <c r="C1240" s="146">
        <f t="shared" si="61"/>
        <v>4.666666666666667</v>
      </c>
      <c r="D1240" s="124">
        <f t="shared" si="62"/>
        <v>0</v>
      </c>
      <c r="E1240" s="121">
        <v>7</v>
      </c>
      <c r="F1240" s="124">
        <v>0</v>
      </c>
      <c r="G1240" s="124">
        <v>0</v>
      </c>
    </row>
    <row r="1241" spans="1:7" ht="30" customHeight="1">
      <c r="A1241" s="121" t="s">
        <v>2320</v>
      </c>
      <c r="B1241" s="119" t="s">
        <v>2605</v>
      </c>
      <c r="C1241" s="146">
        <f t="shared" si="61"/>
        <v>4</v>
      </c>
      <c r="D1241" s="124">
        <f t="shared" si="62"/>
        <v>0</v>
      </c>
      <c r="E1241" s="121">
        <v>6</v>
      </c>
      <c r="F1241" s="124">
        <v>0</v>
      </c>
      <c r="G1241" s="124">
        <v>0</v>
      </c>
    </row>
    <row r="1242" spans="1:7" ht="30" customHeight="1">
      <c r="A1242" s="121" t="s">
        <v>2320</v>
      </c>
      <c r="B1242" s="119" t="s">
        <v>2594</v>
      </c>
      <c r="C1242" s="146">
        <f t="shared" si="61"/>
        <v>3.3333333333333335</v>
      </c>
      <c r="D1242" s="124">
        <f t="shared" si="62"/>
        <v>0</v>
      </c>
      <c r="E1242" s="121">
        <v>5</v>
      </c>
      <c r="F1242" s="124">
        <v>0</v>
      </c>
      <c r="G1242" s="124">
        <v>0</v>
      </c>
    </row>
    <row r="1243" spans="1:7" ht="30" customHeight="1">
      <c r="A1243" s="121" t="s">
        <v>2320</v>
      </c>
      <c r="B1243" s="119" t="s">
        <v>2600</v>
      </c>
      <c r="C1243" s="146">
        <f t="shared" si="61"/>
        <v>2.6666666666666665</v>
      </c>
      <c r="D1243" s="124">
        <f t="shared" si="62"/>
        <v>0</v>
      </c>
      <c r="E1243" s="121">
        <v>4</v>
      </c>
      <c r="F1243" s="124">
        <v>0</v>
      </c>
      <c r="G1243" s="124">
        <v>0</v>
      </c>
    </row>
    <row r="1244" spans="1:7" ht="30" customHeight="1">
      <c r="A1244" s="121" t="s">
        <v>2320</v>
      </c>
      <c r="B1244" s="119" t="s">
        <v>2608</v>
      </c>
      <c r="C1244" s="146">
        <f t="shared" si="61"/>
        <v>2.6666666666666665</v>
      </c>
      <c r="D1244" s="124">
        <f t="shared" si="62"/>
        <v>0</v>
      </c>
      <c r="E1244" s="121">
        <v>4</v>
      </c>
      <c r="F1244" s="124">
        <v>0</v>
      </c>
      <c r="G1244" s="124">
        <v>0</v>
      </c>
    </row>
    <row r="1245" spans="1:7" ht="30" customHeight="1">
      <c r="A1245" s="121" t="s">
        <v>2320</v>
      </c>
      <c r="B1245" s="119" t="s">
        <v>2590</v>
      </c>
      <c r="C1245" s="146">
        <f t="shared" si="61"/>
        <v>2.6666666666666665</v>
      </c>
      <c r="D1245" s="124">
        <f t="shared" si="62"/>
        <v>0</v>
      </c>
      <c r="E1245" s="121">
        <v>4</v>
      </c>
      <c r="F1245" s="124">
        <v>0</v>
      </c>
      <c r="G1245" s="124">
        <v>0</v>
      </c>
    </row>
    <row r="1246" spans="1:7" ht="30" customHeight="1">
      <c r="A1246" s="121" t="s">
        <v>2320</v>
      </c>
      <c r="B1246" s="119" t="s">
        <v>3778</v>
      </c>
      <c r="C1246" s="146">
        <f t="shared" si="61"/>
        <v>2.3333333333333335</v>
      </c>
      <c r="D1246" s="124">
        <f t="shared" si="62"/>
        <v>2</v>
      </c>
      <c r="E1246" s="121">
        <v>3</v>
      </c>
      <c r="F1246" s="124">
        <v>1</v>
      </c>
      <c r="G1246" s="124">
        <v>3</v>
      </c>
    </row>
    <row r="1247" spans="1:7" ht="30" customHeight="1">
      <c r="A1247" s="121" t="s">
        <v>2320</v>
      </c>
      <c r="B1247" s="119" t="s">
        <v>3779</v>
      </c>
      <c r="C1247" s="146">
        <f t="shared" si="61"/>
        <v>2</v>
      </c>
      <c r="D1247" s="124">
        <f t="shared" si="62"/>
        <v>2</v>
      </c>
      <c r="E1247" s="121">
        <v>2</v>
      </c>
      <c r="F1247" s="124">
        <v>2</v>
      </c>
      <c r="G1247" s="124">
        <v>2</v>
      </c>
    </row>
    <row r="1248" spans="1:7" ht="30" customHeight="1">
      <c r="A1248" s="121" t="s">
        <v>2320</v>
      </c>
      <c r="B1248" s="119" t="s">
        <v>2601</v>
      </c>
      <c r="C1248" s="146">
        <f t="shared" si="61"/>
        <v>2</v>
      </c>
      <c r="D1248" s="124">
        <f t="shared" si="62"/>
        <v>0</v>
      </c>
      <c r="E1248" s="121">
        <v>3</v>
      </c>
      <c r="F1248" s="124">
        <v>0</v>
      </c>
      <c r="G1248" s="124">
        <v>0</v>
      </c>
    </row>
    <row r="1249" spans="1:7" ht="30" customHeight="1">
      <c r="A1249" s="121" t="s">
        <v>2320</v>
      </c>
      <c r="B1249" s="119" t="s">
        <v>2607</v>
      </c>
      <c r="C1249" s="146">
        <f t="shared" si="61"/>
        <v>2</v>
      </c>
      <c r="D1249" s="124">
        <f t="shared" si="62"/>
        <v>0</v>
      </c>
      <c r="E1249" s="121">
        <v>3</v>
      </c>
      <c r="F1249" s="124">
        <v>0</v>
      </c>
      <c r="G1249" s="124">
        <v>0</v>
      </c>
    </row>
    <row r="1250" spans="1:7" ht="30" customHeight="1">
      <c r="A1250" s="121" t="s">
        <v>2320</v>
      </c>
      <c r="B1250" s="119" t="s">
        <v>2593</v>
      </c>
      <c r="C1250" s="146">
        <f t="shared" si="61"/>
        <v>2</v>
      </c>
      <c r="D1250" s="124">
        <f t="shared" si="62"/>
        <v>0</v>
      </c>
      <c r="E1250" s="121">
        <v>3</v>
      </c>
      <c r="F1250" s="124">
        <v>0</v>
      </c>
      <c r="G1250" s="124">
        <v>0</v>
      </c>
    </row>
    <row r="1251" spans="1:7" ht="30" customHeight="1">
      <c r="A1251" s="121" t="s">
        <v>2320</v>
      </c>
      <c r="B1251" s="119" t="s">
        <v>2615</v>
      </c>
      <c r="C1251" s="146">
        <f t="shared" si="61"/>
        <v>1.3333333333333333</v>
      </c>
      <c r="D1251" s="124">
        <f t="shared" si="62"/>
        <v>0</v>
      </c>
      <c r="E1251" s="121">
        <v>2</v>
      </c>
      <c r="F1251" s="124">
        <v>0</v>
      </c>
      <c r="G1251" s="124">
        <v>0</v>
      </c>
    </row>
    <row r="1252" spans="1:7" ht="30" customHeight="1">
      <c r="A1252" s="121" t="s">
        <v>2320</v>
      </c>
      <c r="B1252" s="119" t="s">
        <v>2616</v>
      </c>
      <c r="C1252" s="146">
        <f t="shared" si="61"/>
        <v>1.3333333333333333</v>
      </c>
      <c r="D1252" s="124">
        <f t="shared" si="62"/>
        <v>0</v>
      </c>
      <c r="E1252" s="121">
        <v>2</v>
      </c>
      <c r="F1252" s="124">
        <v>0</v>
      </c>
      <c r="G1252" s="124">
        <v>0</v>
      </c>
    </row>
    <row r="1253" spans="1:7" ht="30" customHeight="1">
      <c r="A1253" s="121" t="s">
        <v>2320</v>
      </c>
      <c r="B1253" s="119" t="s">
        <v>2612</v>
      </c>
      <c r="C1253" s="146">
        <f t="shared" si="61"/>
        <v>1.3333333333333333</v>
      </c>
      <c r="D1253" s="124">
        <f t="shared" si="62"/>
        <v>0</v>
      </c>
      <c r="E1253" s="121">
        <v>2</v>
      </c>
      <c r="F1253" s="124">
        <v>0</v>
      </c>
      <c r="G1253" s="124">
        <v>0</v>
      </c>
    </row>
    <row r="1254" spans="1:7" ht="30" customHeight="1">
      <c r="A1254" s="121" t="s">
        <v>2320</v>
      </c>
      <c r="B1254" s="119" t="s">
        <v>2609</v>
      </c>
      <c r="C1254" s="146">
        <f t="shared" si="61"/>
        <v>0.66666666666666663</v>
      </c>
      <c r="D1254" s="124">
        <f t="shared" si="62"/>
        <v>0</v>
      </c>
      <c r="E1254" s="121">
        <v>1</v>
      </c>
      <c r="F1254" s="124">
        <v>0</v>
      </c>
      <c r="G1254" s="124">
        <v>0</v>
      </c>
    </row>
    <row r="1255" spans="1:7" ht="30" customHeight="1">
      <c r="A1255" s="121" t="s">
        <v>2320</v>
      </c>
      <c r="B1255" s="119" t="s">
        <v>2606</v>
      </c>
      <c r="C1255" s="146">
        <f t="shared" si="61"/>
        <v>0.66666666666666663</v>
      </c>
      <c r="D1255" s="124">
        <f t="shared" si="62"/>
        <v>0</v>
      </c>
      <c r="E1255" s="121">
        <v>1</v>
      </c>
      <c r="F1255" s="124">
        <v>0</v>
      </c>
      <c r="G1255" s="124">
        <v>0</v>
      </c>
    </row>
    <row r="1256" spans="1:7" ht="30" customHeight="1">
      <c r="A1256" s="121" t="s">
        <v>2320</v>
      </c>
      <c r="B1256" s="119" t="s">
        <v>2614</v>
      </c>
      <c r="C1256" s="146">
        <f t="shared" si="61"/>
        <v>0.66666666666666663</v>
      </c>
      <c r="D1256" s="124">
        <f t="shared" si="62"/>
        <v>0</v>
      </c>
      <c r="E1256" s="121">
        <v>1</v>
      </c>
      <c r="F1256" s="124">
        <v>0</v>
      </c>
      <c r="G1256" s="124">
        <v>0</v>
      </c>
    </row>
    <row r="1257" spans="1:7" ht="30" customHeight="1">
      <c r="A1257" s="121" t="s">
        <v>2320</v>
      </c>
      <c r="B1257" s="119" t="s">
        <v>2620</v>
      </c>
      <c r="C1257" s="146">
        <f t="shared" si="61"/>
        <v>0.66666666666666663</v>
      </c>
      <c r="D1257" s="124">
        <f t="shared" si="62"/>
        <v>0</v>
      </c>
      <c r="E1257" s="121">
        <v>1</v>
      </c>
      <c r="F1257" s="124">
        <v>0</v>
      </c>
      <c r="G1257" s="124">
        <v>0</v>
      </c>
    </row>
    <row r="1258" spans="1:7" ht="30" customHeight="1">
      <c r="A1258" s="121" t="s">
        <v>68</v>
      </c>
      <c r="B1258" s="119" t="s">
        <v>3598</v>
      </c>
      <c r="C1258" s="146">
        <f t="shared" si="61"/>
        <v>10</v>
      </c>
      <c r="D1258" s="124">
        <f t="shared" si="62"/>
        <v>10</v>
      </c>
      <c r="E1258" s="121">
        <v>10</v>
      </c>
      <c r="F1258" s="124">
        <v>10</v>
      </c>
      <c r="G1258" s="124">
        <v>10</v>
      </c>
    </row>
    <row r="1259" spans="1:7" ht="30" customHeight="1">
      <c r="A1259" s="121" t="s">
        <v>68</v>
      </c>
      <c r="B1259" s="119" t="s">
        <v>3597</v>
      </c>
      <c r="C1259" s="146">
        <f t="shared" si="61"/>
        <v>10</v>
      </c>
      <c r="D1259" s="124">
        <f t="shared" si="62"/>
        <v>8</v>
      </c>
      <c r="E1259" s="121">
        <v>10</v>
      </c>
      <c r="F1259" s="124">
        <v>10</v>
      </c>
      <c r="G1259" s="124">
        <v>6</v>
      </c>
    </row>
    <row r="1260" spans="1:7" ht="30" customHeight="1">
      <c r="A1260" s="121" t="s">
        <v>68</v>
      </c>
      <c r="B1260" s="156" t="s">
        <v>2831</v>
      </c>
      <c r="C1260" s="146">
        <f t="shared" si="61"/>
        <v>10</v>
      </c>
      <c r="D1260" s="124">
        <f t="shared" si="62"/>
        <v>5</v>
      </c>
      <c r="E1260" s="121">
        <v>10</v>
      </c>
      <c r="F1260" s="124">
        <v>10</v>
      </c>
      <c r="G1260" s="124">
        <v>0</v>
      </c>
    </row>
    <row r="1261" spans="1:7" ht="30" customHeight="1">
      <c r="A1261" s="121" t="s">
        <v>68</v>
      </c>
      <c r="B1261" s="119" t="s">
        <v>1972</v>
      </c>
      <c r="C1261" s="146">
        <v>9</v>
      </c>
      <c r="D1261" s="124" t="e">
        <f>((#REF!*#REF!)+(#REF!*#REF!)+(#REF!*#REF!)+(#REF!*#REF!)+(#REF!*F1261))/10</f>
        <v>#REF!</v>
      </c>
      <c r="E1261" s="121">
        <v>9</v>
      </c>
      <c r="F1261" s="124">
        <v>45</v>
      </c>
    </row>
    <row r="1262" spans="1:7" ht="30" customHeight="1">
      <c r="A1262" s="121" t="s">
        <v>68</v>
      </c>
      <c r="B1262" s="119" t="s">
        <v>1889</v>
      </c>
      <c r="C1262" s="146">
        <v>9</v>
      </c>
      <c r="D1262" s="124" t="e">
        <f>((#REF!*#REF!)+(#REF!*#REF!)+(#REF!*#REF!)+(#REF!*#REF!)+(#REF!*F1262))/10</f>
        <v>#REF!</v>
      </c>
      <c r="E1262" s="121">
        <v>9</v>
      </c>
      <c r="F1262" s="124">
        <v>35</v>
      </c>
    </row>
    <row r="1263" spans="1:7" ht="30" customHeight="1">
      <c r="A1263" s="121" t="s">
        <v>68</v>
      </c>
      <c r="B1263" s="119" t="s">
        <v>1578</v>
      </c>
      <c r="C1263" s="146">
        <v>9</v>
      </c>
      <c r="D1263" s="124" t="e">
        <f>((#REF!*#REF!)+(#REF!*#REF!)+(#REF!*#REF!)+(#REF!*#REF!)+(#REF!*F1263))/10</f>
        <v>#REF!</v>
      </c>
      <c r="E1263" s="121">
        <v>9</v>
      </c>
      <c r="F1263" s="124">
        <v>50</v>
      </c>
    </row>
    <row r="1264" spans="1:7" ht="30" customHeight="1">
      <c r="A1264" s="121" t="s">
        <v>68</v>
      </c>
      <c r="B1264" s="119" t="s">
        <v>1271</v>
      </c>
      <c r="C1264" s="146">
        <v>8</v>
      </c>
      <c r="D1264" s="124" t="e">
        <f>((#REF!*#REF!)+(#REF!*#REF!)+(#REF!*#REF!)+(#REF!*#REF!)+(#REF!*F1264))/10</f>
        <v>#REF!</v>
      </c>
      <c r="E1264" s="121">
        <v>8</v>
      </c>
      <c r="F1264" s="124">
        <v>40</v>
      </c>
    </row>
    <row r="1265" spans="1:7" ht="30" customHeight="1">
      <c r="A1265" s="121" t="s">
        <v>68</v>
      </c>
      <c r="B1265" s="119" t="s">
        <v>1448</v>
      </c>
      <c r="C1265" s="146">
        <v>8</v>
      </c>
      <c r="D1265" s="124" t="e">
        <f>((#REF!*#REF!)+(#REF!*#REF!)+(#REF!*#REF!)+(#REF!*#REF!)+(#REF!*F1265))/10</f>
        <v>#REF!</v>
      </c>
      <c r="E1265" s="121">
        <v>8</v>
      </c>
      <c r="F1265" s="124">
        <v>25</v>
      </c>
    </row>
    <row r="1266" spans="1:7" ht="30" customHeight="1">
      <c r="A1266" s="121" t="s">
        <v>68</v>
      </c>
      <c r="B1266" s="125" t="s">
        <v>46</v>
      </c>
      <c r="C1266" s="146">
        <v>8</v>
      </c>
      <c r="D1266" s="124" t="e">
        <f>((#REF!*#REF!)+(#REF!*#REF!)+(#REF!*#REF!)+(#REF!*#REF!)+(#REF!*F1266))/10</f>
        <v>#REF!</v>
      </c>
      <c r="E1266" s="121">
        <v>8</v>
      </c>
      <c r="F1266" s="124">
        <v>45</v>
      </c>
    </row>
    <row r="1267" spans="1:7" ht="30" customHeight="1">
      <c r="A1267" s="121" t="s">
        <v>68</v>
      </c>
      <c r="B1267" s="119" t="s">
        <v>1167</v>
      </c>
      <c r="C1267" s="146">
        <v>8</v>
      </c>
      <c r="D1267" s="124" t="e">
        <f>((#REF!*#REF!)+(#REF!*#REF!)+(#REF!*#REF!)+(#REF!*#REF!)+(#REF!*F1267))/10</f>
        <v>#REF!</v>
      </c>
      <c r="E1267" s="121">
        <v>8</v>
      </c>
      <c r="F1267" s="124">
        <v>37</v>
      </c>
    </row>
    <row r="1268" spans="1:7" ht="30" customHeight="1">
      <c r="A1268" s="121" t="s">
        <v>68</v>
      </c>
      <c r="B1268" s="119" t="s">
        <v>2755</v>
      </c>
      <c r="C1268" s="146">
        <f>(E1268*2+F1268)/3</f>
        <v>7.333333333333333</v>
      </c>
      <c r="D1268" s="124">
        <f>(F1268+G1268)/2</f>
        <v>5.5</v>
      </c>
      <c r="E1268" s="121">
        <v>8</v>
      </c>
      <c r="F1268" s="124">
        <v>6</v>
      </c>
      <c r="G1268" s="124">
        <v>5</v>
      </c>
    </row>
    <row r="1269" spans="1:7" ht="30" customHeight="1">
      <c r="A1269" s="121" t="s">
        <v>68</v>
      </c>
      <c r="B1269" s="119" t="s">
        <v>3720</v>
      </c>
      <c r="C1269" s="146">
        <f>(E1269*2+F1269)/3</f>
        <v>7</v>
      </c>
      <c r="D1269" s="124">
        <f>(F1269+G1269)/2</f>
        <v>4</v>
      </c>
      <c r="E1269" s="121">
        <v>7</v>
      </c>
      <c r="F1269" s="124">
        <v>7</v>
      </c>
      <c r="G1269" s="124">
        <v>1</v>
      </c>
    </row>
    <row r="1270" spans="1:7" ht="30" customHeight="1">
      <c r="A1270" s="121" t="s">
        <v>68</v>
      </c>
      <c r="B1270" s="119" t="s">
        <v>3586</v>
      </c>
      <c r="C1270" s="146">
        <f>(E1270*2+F1270)/3</f>
        <v>7</v>
      </c>
      <c r="D1270" s="124">
        <f>(F1270+G1270)/2</f>
        <v>6.5</v>
      </c>
      <c r="E1270" s="121">
        <v>7</v>
      </c>
      <c r="F1270" s="124">
        <v>7</v>
      </c>
      <c r="G1270" s="124">
        <v>6</v>
      </c>
    </row>
    <row r="1271" spans="1:7" ht="30" customHeight="1">
      <c r="A1271" s="121" t="s">
        <v>68</v>
      </c>
      <c r="B1271" s="119" t="s">
        <v>1748</v>
      </c>
      <c r="C1271" s="146">
        <v>7</v>
      </c>
      <c r="D1271" s="124" t="e">
        <f>((#REF!*#REF!)+(#REF!*#REF!)+(#REF!*#REF!)+(#REF!*#REF!)+(#REF!*F1271))/10</f>
        <v>#REF!</v>
      </c>
      <c r="E1271" s="121">
        <v>7</v>
      </c>
      <c r="F1271" s="124">
        <v>25</v>
      </c>
    </row>
    <row r="1272" spans="1:7" ht="30" customHeight="1">
      <c r="A1272" s="121" t="s">
        <v>68</v>
      </c>
      <c r="B1272" s="119" t="s">
        <v>3585</v>
      </c>
      <c r="C1272" s="146">
        <f>(E1272*2+F1272)/3</f>
        <v>6.666666666666667</v>
      </c>
      <c r="D1272" s="124">
        <f>(F1272+G1272)/2</f>
        <v>4</v>
      </c>
      <c r="E1272" s="121">
        <v>7</v>
      </c>
      <c r="F1272" s="124">
        <v>6</v>
      </c>
      <c r="G1272" s="124">
        <v>2</v>
      </c>
    </row>
    <row r="1273" spans="1:7" ht="30" customHeight="1">
      <c r="A1273" s="121" t="s">
        <v>68</v>
      </c>
      <c r="B1273" s="156" t="s">
        <v>2764</v>
      </c>
      <c r="C1273" s="146">
        <f>(E1273*2+F1273)/3</f>
        <v>6.333333333333333</v>
      </c>
      <c r="D1273" s="124">
        <f>(F1273+G1273)/2</f>
        <v>7.5</v>
      </c>
      <c r="E1273" s="121">
        <v>6</v>
      </c>
      <c r="F1273" s="124">
        <v>7</v>
      </c>
      <c r="G1273" s="124">
        <v>8</v>
      </c>
    </row>
    <row r="1274" spans="1:7" ht="30" customHeight="1">
      <c r="A1274" s="121" t="s">
        <v>68</v>
      </c>
      <c r="B1274" s="119" t="s">
        <v>3719</v>
      </c>
      <c r="C1274" s="146">
        <f>(E1274*2+F1274)/3</f>
        <v>5.333333333333333</v>
      </c>
      <c r="D1274" s="124">
        <f>(F1274+G1274)/2</f>
        <v>4.5</v>
      </c>
      <c r="E1274" s="121">
        <v>5</v>
      </c>
      <c r="F1274" s="124">
        <v>6</v>
      </c>
      <c r="G1274" s="124">
        <v>3</v>
      </c>
    </row>
    <row r="1275" spans="1:7" ht="30" customHeight="1">
      <c r="A1275" s="121" t="s">
        <v>68</v>
      </c>
      <c r="B1275" s="119" t="s">
        <v>3759</v>
      </c>
      <c r="C1275" s="146">
        <f>(E1275*2+F1275)/3</f>
        <v>5</v>
      </c>
      <c r="D1275" s="124">
        <f>(F1275+G1275)/2</f>
        <v>4</v>
      </c>
      <c r="E1275" s="121">
        <v>6</v>
      </c>
      <c r="F1275" s="124">
        <v>3</v>
      </c>
      <c r="G1275" s="124">
        <v>5</v>
      </c>
    </row>
    <row r="1276" spans="1:7" ht="30" customHeight="1">
      <c r="A1276" s="121" t="s">
        <v>68</v>
      </c>
      <c r="B1276" s="119" t="s">
        <v>1552</v>
      </c>
      <c r="C1276" s="146">
        <v>5</v>
      </c>
      <c r="D1276" s="124" t="e">
        <f>((#REF!*#REF!)+(#REF!*#REF!)+(#REF!*#REF!)+(#REF!*#REF!)+(#REF!*F1276))/10</f>
        <v>#REF!</v>
      </c>
      <c r="E1276" s="121">
        <v>5</v>
      </c>
      <c r="F1276" s="124">
        <v>25</v>
      </c>
    </row>
    <row r="1277" spans="1:7" ht="30" customHeight="1">
      <c r="A1277" s="121" t="s">
        <v>68</v>
      </c>
      <c r="B1277" s="156" t="s">
        <v>3644</v>
      </c>
      <c r="C1277" s="146">
        <f>(E1277*2+F1277)/3</f>
        <v>4</v>
      </c>
      <c r="D1277" s="124">
        <f>(F1277+G1277)/2</f>
        <v>3.5</v>
      </c>
      <c r="E1277" s="121">
        <v>4</v>
      </c>
      <c r="F1277" s="124">
        <v>4</v>
      </c>
      <c r="G1277" s="124">
        <v>3</v>
      </c>
    </row>
    <row r="1278" spans="1:7" ht="30" customHeight="1">
      <c r="A1278" s="121" t="s">
        <v>68</v>
      </c>
      <c r="B1278" s="119" t="s">
        <v>2311</v>
      </c>
      <c r="C1278" s="146">
        <f>(E1278*2+F1278)/3</f>
        <v>3.8333333333333335</v>
      </c>
      <c r="D1278" s="124">
        <f>(F1278+G1278)/2</f>
        <v>5</v>
      </c>
      <c r="E1278" s="121">
        <v>5</v>
      </c>
      <c r="F1278" s="124">
        <v>1.5</v>
      </c>
      <c r="G1278" s="124">
        <v>8.5</v>
      </c>
    </row>
    <row r="1279" spans="1:7" ht="30" customHeight="1">
      <c r="A1279" s="121" t="s">
        <v>68</v>
      </c>
      <c r="B1279" s="119" t="s">
        <v>3674</v>
      </c>
      <c r="C1279" s="146">
        <f>(E1279*2+F1279)/3</f>
        <v>3</v>
      </c>
      <c r="D1279" s="124">
        <f>(F1279+G1279)/2</f>
        <v>4.5</v>
      </c>
      <c r="E1279" s="121">
        <v>3</v>
      </c>
      <c r="F1279" s="124">
        <v>3</v>
      </c>
      <c r="G1279" s="124">
        <v>6</v>
      </c>
    </row>
    <row r="1280" spans="1:7" ht="30" customHeight="1">
      <c r="A1280" s="121" t="s">
        <v>68</v>
      </c>
      <c r="B1280" s="119" t="s">
        <v>3505</v>
      </c>
      <c r="C1280" s="146">
        <f>(E1280*2+F1280)/3</f>
        <v>3</v>
      </c>
      <c r="D1280" s="124">
        <f>(F1280+G1280)/2</f>
        <v>5</v>
      </c>
      <c r="E1280" s="121">
        <v>3</v>
      </c>
      <c r="F1280" s="124">
        <v>3</v>
      </c>
      <c r="G1280" s="124">
        <v>7</v>
      </c>
    </row>
    <row r="1281" spans="1:7" ht="30" customHeight="1">
      <c r="A1281" s="121" t="s">
        <v>68</v>
      </c>
      <c r="B1281" s="156" t="s">
        <v>3565</v>
      </c>
      <c r="C1281" s="146">
        <f>(E1281*2+F1281)/3</f>
        <v>2</v>
      </c>
      <c r="D1281" s="124">
        <f>(F1281+G1281)/2</f>
        <v>0</v>
      </c>
      <c r="E1281" s="121">
        <v>3</v>
      </c>
      <c r="F1281" s="124">
        <v>0</v>
      </c>
      <c r="G1281" s="124">
        <v>0</v>
      </c>
    </row>
    <row r="1282" spans="1:7" ht="30" customHeight="1">
      <c r="A1282" s="121" t="s">
        <v>68</v>
      </c>
      <c r="B1282" s="119" t="s">
        <v>1549</v>
      </c>
      <c r="D1282" s="124" t="e">
        <f>((#REF!*#REF!)+(#REF!*#REF!)+(#REF!*#REF!)+(#REF!*#REF!)+(#REF!*F1282))/10</f>
        <v>#REF!</v>
      </c>
      <c r="F1282" s="124">
        <v>15</v>
      </c>
    </row>
    <row r="1283" spans="1:7" ht="30" customHeight="1">
      <c r="A1283" s="121" t="s">
        <v>68</v>
      </c>
      <c r="B1283" s="119" t="s">
        <v>1991</v>
      </c>
      <c r="D1283" s="124" t="e">
        <f>(#REF!*#REF!)+(#REF!*#REF!)+(#REF!*#REF!)+(#REF!*#REF!)+(#REF!*F1283)</f>
        <v>#REF!</v>
      </c>
    </row>
    <row r="1284" spans="1:7" ht="30" customHeight="1">
      <c r="A1284" s="121" t="s">
        <v>68</v>
      </c>
      <c r="B1284" s="119" t="s">
        <v>1577</v>
      </c>
      <c r="D1284" s="124" t="e">
        <f>((#REF!*#REF!)+(#REF!*#REF!)+(#REF!*#REF!)+(#REF!*#REF!)+(#REF!*F1284))/10</f>
        <v>#REF!</v>
      </c>
      <c r="F1284" s="124">
        <v>25</v>
      </c>
    </row>
    <row r="1285" spans="1:7" ht="30" customHeight="1">
      <c r="A1285" s="121" t="s">
        <v>68</v>
      </c>
      <c r="B1285" s="119" t="s">
        <v>1925</v>
      </c>
      <c r="D1285" s="124" t="e">
        <f>((#REF!*#REF!)+(#REF!*#REF!)+(#REF!*#REF!)+(#REF!*#REF!)+(#REF!*F1285))/10</f>
        <v>#REF!</v>
      </c>
      <c r="F1285" s="124">
        <v>25</v>
      </c>
    </row>
    <row r="1286" spans="1:7" ht="30" customHeight="1">
      <c r="A1286" s="121" t="s">
        <v>68</v>
      </c>
      <c r="B1286" s="119" t="s">
        <v>1427</v>
      </c>
      <c r="D1286" s="124" t="e">
        <f>((#REF!*#REF!)+(#REF!*#REF!)+(#REF!*#REF!)+(#REF!*#REF!)+(#REF!*F1286))/10</f>
        <v>#REF!</v>
      </c>
      <c r="F1286" s="124">
        <v>25</v>
      </c>
    </row>
    <row r="1287" spans="1:7" ht="30" customHeight="1">
      <c r="A1287" s="121" t="s">
        <v>68</v>
      </c>
      <c r="B1287" s="119" t="s">
        <v>1865</v>
      </c>
      <c r="D1287" s="124" t="e">
        <f>((#REF!*#REF!)+(#REF!*#REF!)+(#REF!*#REF!)+(#REF!*#REF!)+(#REF!*F1287))/10</f>
        <v>#REF!</v>
      </c>
      <c r="F1287" s="124">
        <v>25</v>
      </c>
    </row>
    <row r="1288" spans="1:7" ht="30" customHeight="1">
      <c r="A1288" s="121" t="s">
        <v>68</v>
      </c>
      <c r="B1288" s="119" t="s">
        <v>1875</v>
      </c>
      <c r="D1288" s="124" t="e">
        <f>((#REF!*#REF!)+(#REF!*#REF!)+(#REF!*#REF!)+(#REF!*#REF!)+(#REF!*F1288))/10</f>
        <v>#REF!</v>
      </c>
      <c r="F1288" s="124">
        <v>25</v>
      </c>
    </row>
    <row r="1289" spans="1:7" ht="30" customHeight="1">
      <c r="A1289" s="121" t="s">
        <v>68</v>
      </c>
      <c r="B1289" s="119" t="s">
        <v>2160</v>
      </c>
      <c r="D1289" s="124" t="e">
        <f>((#REF!*#REF!)+(#REF!*#REF!)+(#REF!*#REF!)+(#REF!*#REF!)+(#REF!*F1289))/10</f>
        <v>#REF!</v>
      </c>
      <c r="F1289" s="124">
        <v>25</v>
      </c>
    </row>
    <row r="1290" spans="1:7" ht="30" customHeight="1">
      <c r="A1290" s="121" t="s">
        <v>68</v>
      </c>
      <c r="B1290" s="119" t="s">
        <v>1992</v>
      </c>
      <c r="D1290" s="124" t="e">
        <f>(#REF!*#REF!)+(#REF!*#REF!)+(#REF!*#REF!)+(#REF!*#REF!)+(#REF!*F1290)</f>
        <v>#REF!</v>
      </c>
      <c r="F1290" s="124">
        <v>25</v>
      </c>
    </row>
    <row r="1291" spans="1:7" ht="30" customHeight="1">
      <c r="A1291" s="121" t="s">
        <v>68</v>
      </c>
      <c r="B1291" s="119" t="s">
        <v>1713</v>
      </c>
      <c r="D1291" s="124" t="e">
        <f>((#REF!*#REF!)+(#REF!*#REF!)+(#REF!*#REF!)+(#REF!*#REF!)+(#REF!*F1291))/10</f>
        <v>#REF!</v>
      </c>
      <c r="F1291" s="124">
        <v>25</v>
      </c>
    </row>
    <row r="1292" spans="1:7" ht="30" customHeight="1">
      <c r="A1292" s="121" t="s">
        <v>68</v>
      </c>
      <c r="B1292" s="119" t="s">
        <v>1546</v>
      </c>
      <c r="D1292" s="124" t="e">
        <f>((#REF!*#REF!)+(#REF!*#REF!)+(#REF!*#REF!)+(#REF!*#REF!)+(#REF!*F1292))/10</f>
        <v>#REF!</v>
      </c>
      <c r="F1292" s="124">
        <v>25</v>
      </c>
    </row>
    <row r="1293" spans="1:7" ht="30" customHeight="1">
      <c r="A1293" s="121" t="s">
        <v>68</v>
      </c>
      <c r="B1293" s="119" t="s">
        <v>1547</v>
      </c>
      <c r="D1293" s="124" t="e">
        <f>(#REF!*#REF!)+(#REF!*#REF!)+(#REF!*#REF!)+(#REF!*#REF!)+(#REF!*F1293)</f>
        <v>#REF!</v>
      </c>
    </row>
    <row r="1294" spans="1:7" ht="30" customHeight="1">
      <c r="A1294" s="121" t="s">
        <v>68</v>
      </c>
      <c r="B1294" s="119" t="s">
        <v>1869</v>
      </c>
      <c r="D1294" s="124" t="e">
        <f>((#REF!*#REF!)+(#REF!*#REF!)+(#REF!*#REF!)+(#REF!*#REF!)+(#REF!*F1294))/10</f>
        <v>#REF!</v>
      </c>
      <c r="F1294" s="124">
        <v>25</v>
      </c>
    </row>
    <row r="1295" spans="1:7" ht="30" customHeight="1">
      <c r="A1295" s="121" t="s">
        <v>68</v>
      </c>
      <c r="B1295" s="119" t="s">
        <v>884</v>
      </c>
      <c r="D1295" s="124" t="e">
        <f>((#REF!*#REF!)+(#REF!*#REF!)+(#REF!*#REF!)+(#REF!*#REF!)+(#REF!*F1295))/10</f>
        <v>#REF!</v>
      </c>
      <c r="F1295" s="124">
        <v>25</v>
      </c>
    </row>
    <row r="1296" spans="1:7" ht="30" customHeight="1">
      <c r="A1296" s="121" t="s">
        <v>68</v>
      </c>
      <c r="B1296" s="119" t="s">
        <v>1873</v>
      </c>
      <c r="D1296" s="124" t="e">
        <f>((#REF!*#REF!)+(#REF!*#REF!)+(#REF!*#REF!)+(#REF!*#REF!)+(#REF!*F1296))/10</f>
        <v>#REF!</v>
      </c>
      <c r="F1296" s="124">
        <v>50</v>
      </c>
    </row>
    <row r="1297" spans="1:6" ht="30" customHeight="1">
      <c r="A1297" s="121" t="s">
        <v>68</v>
      </c>
      <c r="B1297" s="125" t="s">
        <v>63</v>
      </c>
      <c r="D1297" s="124" t="e">
        <f>((#REF!*#REF!)+(#REF!*#REF!)+(#REF!*#REF!)+(#REF!*#REF!)+(#REF!*F1297))/10</f>
        <v>#REF!</v>
      </c>
      <c r="F1297" s="124">
        <v>25</v>
      </c>
    </row>
    <row r="1298" spans="1:6" ht="30" customHeight="1">
      <c r="A1298" s="121" t="s">
        <v>68</v>
      </c>
      <c r="B1298" s="119" t="s">
        <v>1876</v>
      </c>
      <c r="D1298" s="124" t="e">
        <f>(#REF!*#REF!)+(#REF!*#REF!)+(#REF!*#REF!)+(#REF!*#REF!)+(#REF!*F1298)</f>
        <v>#REF!</v>
      </c>
    </row>
    <row r="1299" spans="1:6" ht="30" customHeight="1">
      <c r="A1299" s="121" t="s">
        <v>68</v>
      </c>
      <c r="B1299" s="119" t="s">
        <v>1551</v>
      </c>
      <c r="D1299" s="124" t="e">
        <f>((#REF!*#REF!)+(#REF!*#REF!)+(#REF!*#REF!)+(#REF!*#REF!)+(#REF!*F1299))/10</f>
        <v>#REF!</v>
      </c>
      <c r="F1299" s="124">
        <v>25</v>
      </c>
    </row>
    <row r="1300" spans="1:6" ht="30" customHeight="1">
      <c r="A1300" s="121" t="s">
        <v>68</v>
      </c>
      <c r="B1300" s="119" t="s">
        <v>1505</v>
      </c>
      <c r="D1300" s="124" t="e">
        <f>(#REF!*#REF!)+(#REF!*#REF!)+(#REF!*#REF!)+(#REF!*#REF!)+(#REF!*F1300)</f>
        <v>#REF!</v>
      </c>
    </row>
    <row r="1301" spans="1:6" ht="30" customHeight="1">
      <c r="A1301" s="121" t="s">
        <v>68</v>
      </c>
      <c r="B1301" s="119" t="s">
        <v>1491</v>
      </c>
      <c r="D1301" s="124" t="e">
        <f>((#REF!*#REF!)+(#REF!*#REF!)+(#REF!*#REF!)+(#REF!*#REF!)+(#REF!*F1301))/10</f>
        <v>#REF!</v>
      </c>
      <c r="F1301" s="124">
        <v>25</v>
      </c>
    </row>
    <row r="1302" spans="1:6" ht="30" customHeight="1">
      <c r="A1302" s="121" t="s">
        <v>68</v>
      </c>
      <c r="B1302" s="119" t="s">
        <v>1550</v>
      </c>
      <c r="D1302" s="124" t="e">
        <f>(#REF!*#REF!)+(#REF!*#REF!)+(#REF!*#REF!)+(#REF!*#REF!)+(#REF!*F1302)</f>
        <v>#REF!</v>
      </c>
      <c r="F1302" s="124">
        <v>25</v>
      </c>
    </row>
    <row r="1303" spans="1:6" ht="30" customHeight="1">
      <c r="A1303" s="121" t="s">
        <v>68</v>
      </c>
      <c r="B1303" s="119" t="s">
        <v>1859</v>
      </c>
      <c r="D1303" s="124" t="e">
        <f>((#REF!*#REF!)+(#REF!*#REF!)+(#REF!*#REF!)+(#REF!*#REF!)+(#REF!*F1303))/10</f>
        <v>#REF!</v>
      </c>
      <c r="F1303" s="124">
        <v>25</v>
      </c>
    </row>
    <row r="1304" spans="1:6" ht="30" customHeight="1">
      <c r="A1304" s="121" t="s">
        <v>68</v>
      </c>
      <c r="B1304" s="125" t="s">
        <v>3</v>
      </c>
      <c r="D1304" s="124" t="e">
        <f>((#REF!*#REF!)+(#REF!*#REF!)+(#REF!*#REF!)+(#REF!*#REF!)+(#REF!*F1304))/10</f>
        <v>#REF!</v>
      </c>
      <c r="F1304" s="124">
        <v>25</v>
      </c>
    </row>
    <row r="1305" spans="1:6" ht="30" customHeight="1">
      <c r="A1305" s="121" t="s">
        <v>68</v>
      </c>
      <c r="B1305" s="119" t="s">
        <v>1977</v>
      </c>
      <c r="D1305" s="124" t="e">
        <f>(#REF!*#REF!)+(#REF!*#REF!)+(#REF!*#REF!)+(#REF!*#REF!)+(#REF!*F1305)</f>
        <v>#REF!</v>
      </c>
    </row>
    <row r="1306" spans="1:6" ht="30" customHeight="1">
      <c r="A1306" s="121" t="s">
        <v>68</v>
      </c>
      <c r="B1306" s="119" t="s">
        <v>855</v>
      </c>
      <c r="D1306" s="124" t="e">
        <f>((#REF!*#REF!)+(#REF!*#REF!)+(#REF!*#REF!)+(#REF!*#REF!)+(#REF!*F1306))/10</f>
        <v>#REF!</v>
      </c>
      <c r="F1306" s="124">
        <v>25</v>
      </c>
    </row>
    <row r="1307" spans="1:6" ht="30" customHeight="1">
      <c r="A1307" s="121" t="s">
        <v>68</v>
      </c>
      <c r="B1307" s="119" t="s">
        <v>1681</v>
      </c>
      <c r="D1307" s="124" t="e">
        <f>(#REF!*#REF!)+(#REF!*#REF!)+(#REF!*#REF!)+(#REF!*#REF!)+(#REF!*F1307)</f>
        <v>#REF!</v>
      </c>
    </row>
    <row r="1308" spans="1:6" ht="30" customHeight="1">
      <c r="A1308" s="121" t="s">
        <v>3416</v>
      </c>
      <c r="B1308" s="119" t="s">
        <v>2847</v>
      </c>
      <c r="C1308" s="146">
        <f t="shared" ref="C1308:C1317" si="63">(E1308*2+F1308)/3</f>
        <v>10</v>
      </c>
      <c r="D1308" s="124" t="e">
        <f>F1308*(110%-(#REF!*10%))</f>
        <v>#REF!</v>
      </c>
      <c r="E1308" s="121">
        <v>10</v>
      </c>
      <c r="F1308" s="124">
        <v>10</v>
      </c>
    </row>
    <row r="1309" spans="1:6" ht="30" customHeight="1">
      <c r="A1309" s="121" t="s">
        <v>3416</v>
      </c>
      <c r="B1309" s="119" t="s">
        <v>3415</v>
      </c>
      <c r="C1309" s="146">
        <f t="shared" si="63"/>
        <v>10</v>
      </c>
      <c r="D1309" s="124" t="e">
        <f>F1309*(110%-(#REF!*10%))</f>
        <v>#REF!</v>
      </c>
      <c r="E1309" s="121">
        <v>10</v>
      </c>
      <c r="F1309" s="124">
        <v>10</v>
      </c>
    </row>
    <row r="1310" spans="1:6" ht="30" customHeight="1">
      <c r="A1310" s="121" t="s">
        <v>3416</v>
      </c>
      <c r="B1310" s="119" t="s">
        <v>2848</v>
      </c>
      <c r="C1310" s="146">
        <f t="shared" si="63"/>
        <v>10</v>
      </c>
      <c r="D1310" s="124" t="e">
        <f>F1310*(110%-(#REF!*10%))</f>
        <v>#REF!</v>
      </c>
      <c r="E1310" s="121">
        <v>10</v>
      </c>
      <c r="F1310" s="124">
        <v>10</v>
      </c>
    </row>
    <row r="1311" spans="1:6" ht="30" customHeight="1">
      <c r="A1311" s="121" t="s">
        <v>3416</v>
      </c>
      <c r="B1311" s="119" t="s">
        <v>2756</v>
      </c>
      <c r="C1311" s="146">
        <f t="shared" si="63"/>
        <v>4</v>
      </c>
      <c r="D1311" s="124" t="e">
        <f>F1311*(110%-(#REF!*10%))</f>
        <v>#REF!</v>
      </c>
      <c r="E1311" s="121">
        <v>3</v>
      </c>
      <c r="F1311" s="124">
        <v>6</v>
      </c>
    </row>
    <row r="1312" spans="1:6" ht="30" customHeight="1">
      <c r="A1312" s="121" t="s">
        <v>3416</v>
      </c>
      <c r="B1312" s="119" t="s">
        <v>2757</v>
      </c>
      <c r="C1312" s="146">
        <f t="shared" si="63"/>
        <v>2.6666666666666665</v>
      </c>
      <c r="D1312" s="124" t="e">
        <f>F1312*(110%-(#REF!*10%))</f>
        <v>#REF!</v>
      </c>
      <c r="E1312" s="121">
        <v>2</v>
      </c>
      <c r="F1312" s="124">
        <v>4</v>
      </c>
    </row>
    <row r="1313" spans="1:6" ht="30" customHeight="1">
      <c r="A1313" s="121" t="s">
        <v>3416</v>
      </c>
      <c r="B1313" s="119" t="s">
        <v>2833</v>
      </c>
      <c r="C1313" s="146">
        <f t="shared" si="63"/>
        <v>2</v>
      </c>
      <c r="D1313" s="124" t="e">
        <f>F1313*(110%-(#REF!*10%))</f>
        <v>#REF!</v>
      </c>
      <c r="E1313" s="121">
        <v>2</v>
      </c>
      <c r="F1313" s="124">
        <v>2</v>
      </c>
    </row>
    <row r="1314" spans="1:6" ht="30" customHeight="1">
      <c r="A1314" s="121" t="s">
        <v>3416</v>
      </c>
      <c r="B1314" s="119" t="s">
        <v>1486</v>
      </c>
      <c r="C1314" s="146">
        <f t="shared" si="63"/>
        <v>1.5</v>
      </c>
      <c r="D1314" s="124" t="e">
        <f>F1314*(110%-(#REF!*10%))</f>
        <v>#REF!</v>
      </c>
      <c r="E1314" s="121">
        <v>1</v>
      </c>
      <c r="F1314" s="124">
        <v>2.5</v>
      </c>
    </row>
    <row r="1315" spans="1:6" ht="30" customHeight="1">
      <c r="A1315" s="121" t="s">
        <v>3416</v>
      </c>
      <c r="B1315" s="119" t="s">
        <v>1356</v>
      </c>
      <c r="C1315" s="146">
        <f t="shared" si="63"/>
        <v>1.5</v>
      </c>
      <c r="D1315" s="124" t="e">
        <f>F1315*(110%-(#REF!*10%))</f>
        <v>#REF!</v>
      </c>
      <c r="E1315" s="121">
        <v>1</v>
      </c>
      <c r="F1315" s="124">
        <v>2.5</v>
      </c>
    </row>
    <row r="1316" spans="1:6" ht="30" customHeight="1">
      <c r="A1316" s="121" t="s">
        <v>3416</v>
      </c>
      <c r="B1316" s="119" t="s">
        <v>2717</v>
      </c>
      <c r="C1316" s="146">
        <f t="shared" si="63"/>
        <v>0</v>
      </c>
      <c r="D1316" s="124" t="e">
        <f>F1316*(110%-(#REF!*10%))</f>
        <v>#REF!</v>
      </c>
    </row>
    <row r="1317" spans="1:6" ht="30" customHeight="1">
      <c r="A1317" s="121" t="s">
        <v>3416</v>
      </c>
      <c r="B1317" s="119" t="s">
        <v>2715</v>
      </c>
      <c r="C1317" s="146">
        <f t="shared" si="63"/>
        <v>0</v>
      </c>
      <c r="D1317" s="124" t="e">
        <f>F1317*(110%-(#REF!*10%))</f>
        <v>#REF!</v>
      </c>
    </row>
    <row r="1318" spans="1:6" ht="30" customHeight="1">
      <c r="A1318" s="121" t="s">
        <v>1300</v>
      </c>
      <c r="B1318" s="119" t="s">
        <v>2845</v>
      </c>
      <c r="C1318" s="146" t="e">
        <f t="shared" ref="C1318:C1334" si="64">AVERAGE(E1318,D1318)</f>
        <v>#REF!</v>
      </c>
      <c r="D1318" s="124" t="e">
        <f>F1318*(#REF!*10%)</f>
        <v>#REF!</v>
      </c>
      <c r="E1318" s="121">
        <v>10</v>
      </c>
      <c r="F1318" s="124">
        <v>3</v>
      </c>
    </row>
    <row r="1319" spans="1:6" ht="30" customHeight="1">
      <c r="A1319" s="121" t="s">
        <v>1300</v>
      </c>
      <c r="B1319" s="119" t="s">
        <v>1616</v>
      </c>
      <c r="C1319" s="146" t="e">
        <f t="shared" si="64"/>
        <v>#REF!</v>
      </c>
      <c r="D1319" s="124" t="e">
        <f>F1319*#REF!</f>
        <v>#REF!</v>
      </c>
      <c r="E1319" s="121">
        <v>9</v>
      </c>
      <c r="F1319" s="124">
        <v>1.5</v>
      </c>
    </row>
    <row r="1320" spans="1:6" ht="30" customHeight="1">
      <c r="A1320" s="121" t="s">
        <v>1300</v>
      </c>
      <c r="B1320" s="119" t="s">
        <v>2460</v>
      </c>
      <c r="C1320" s="146" t="e">
        <f t="shared" si="64"/>
        <v>#REF!</v>
      </c>
      <c r="D1320" s="124" t="e">
        <f>F1320*(#REF!*10%)</f>
        <v>#REF!</v>
      </c>
      <c r="E1320" s="121">
        <v>8</v>
      </c>
      <c r="F1320" s="124">
        <v>5</v>
      </c>
    </row>
    <row r="1321" spans="1:6" ht="30" customHeight="1">
      <c r="A1321" s="121" t="s">
        <v>1300</v>
      </c>
      <c r="B1321" s="119" t="s">
        <v>2661</v>
      </c>
      <c r="C1321" s="146" t="e">
        <f t="shared" si="64"/>
        <v>#REF!</v>
      </c>
      <c r="D1321" s="124" t="e">
        <f>F1321*(#REF!*10%)</f>
        <v>#REF!</v>
      </c>
      <c r="E1321" s="121">
        <v>7</v>
      </c>
      <c r="F1321" s="124">
        <v>5</v>
      </c>
    </row>
    <row r="1322" spans="1:6" ht="30" customHeight="1">
      <c r="A1322" s="121" t="s">
        <v>1300</v>
      </c>
      <c r="B1322" s="119" t="s">
        <v>2441</v>
      </c>
      <c r="C1322" s="146" t="e">
        <f t="shared" si="64"/>
        <v>#REF!</v>
      </c>
      <c r="D1322" s="124" t="e">
        <f>F1322*(#REF!*10%)</f>
        <v>#REF!</v>
      </c>
      <c r="E1322" s="121">
        <v>9</v>
      </c>
      <c r="F1322" s="124">
        <v>8</v>
      </c>
    </row>
    <row r="1323" spans="1:6" ht="30" customHeight="1">
      <c r="A1323" s="121" t="s">
        <v>1300</v>
      </c>
      <c r="B1323" s="119" t="s">
        <v>2826</v>
      </c>
      <c r="C1323" s="146" t="e">
        <f t="shared" si="64"/>
        <v>#REF!</v>
      </c>
      <c r="D1323" s="124" t="e">
        <f>F1323*(#REF!*10%)</f>
        <v>#REF!</v>
      </c>
      <c r="E1323" s="121">
        <v>10</v>
      </c>
      <c r="F1323" s="124">
        <v>3</v>
      </c>
    </row>
    <row r="1324" spans="1:6" ht="30" customHeight="1">
      <c r="A1324" s="121" t="s">
        <v>1300</v>
      </c>
      <c r="B1324" s="119" t="s">
        <v>2356</v>
      </c>
      <c r="C1324" s="146" t="e">
        <f t="shared" si="64"/>
        <v>#REF!</v>
      </c>
      <c r="D1324" s="124" t="e">
        <f>F1324*(#REF!*10%)</f>
        <v>#REF!</v>
      </c>
      <c r="E1324" s="121">
        <v>8</v>
      </c>
      <c r="F1324" s="124">
        <v>4</v>
      </c>
    </row>
    <row r="1325" spans="1:6" ht="30" customHeight="1">
      <c r="A1325" s="121" t="s">
        <v>1300</v>
      </c>
      <c r="B1325" s="119" t="s">
        <v>2694</v>
      </c>
      <c r="C1325" s="146" t="e">
        <f t="shared" si="64"/>
        <v>#REF!</v>
      </c>
      <c r="D1325" s="124" t="e">
        <f>F1325*(#REF!*10%)</f>
        <v>#REF!</v>
      </c>
      <c r="E1325" s="121">
        <v>6</v>
      </c>
      <c r="F1325" s="124">
        <v>6</v>
      </c>
    </row>
    <row r="1326" spans="1:6" ht="30" customHeight="1">
      <c r="A1326" s="121" t="s">
        <v>1300</v>
      </c>
      <c r="B1326" s="119" t="s">
        <v>2784</v>
      </c>
      <c r="C1326" s="146" t="e">
        <f t="shared" si="64"/>
        <v>#REF!</v>
      </c>
      <c r="D1326" s="124" t="e">
        <f>F1326*(#REF!*10%)</f>
        <v>#REF!</v>
      </c>
      <c r="E1326" s="121">
        <v>9</v>
      </c>
      <c r="F1326" s="124">
        <v>4</v>
      </c>
    </row>
    <row r="1327" spans="1:6" ht="30" customHeight="1">
      <c r="A1327" s="121" t="s">
        <v>1300</v>
      </c>
      <c r="B1327" s="119" t="s">
        <v>2658</v>
      </c>
      <c r="C1327" s="146" t="e">
        <f t="shared" si="64"/>
        <v>#REF!</v>
      </c>
      <c r="D1327" s="124" t="e">
        <f>F1327*(#REF!*10%)</f>
        <v>#REF!</v>
      </c>
      <c r="E1327" s="121">
        <v>7</v>
      </c>
      <c r="F1327" s="124">
        <v>7</v>
      </c>
    </row>
    <row r="1328" spans="1:6" ht="30" customHeight="1">
      <c r="A1328" s="121" t="s">
        <v>1300</v>
      </c>
      <c r="B1328" s="119" t="s">
        <v>1606</v>
      </c>
      <c r="C1328" s="146" t="e">
        <f t="shared" si="64"/>
        <v>#REF!</v>
      </c>
      <c r="D1328" s="124" t="e">
        <f>F1328*#REF!</f>
        <v>#REF!</v>
      </c>
      <c r="E1328" s="121">
        <v>7</v>
      </c>
      <c r="F1328" s="124">
        <v>1</v>
      </c>
    </row>
    <row r="1329" spans="1:6" ht="30" customHeight="1">
      <c r="A1329" s="121" t="s">
        <v>1300</v>
      </c>
      <c r="B1329" s="119" t="s">
        <v>127</v>
      </c>
      <c r="C1329" s="146" t="e">
        <f t="shared" si="64"/>
        <v>#REF!</v>
      </c>
      <c r="D1329" s="124" t="e">
        <f>F1329*#REF!</f>
        <v>#REF!</v>
      </c>
      <c r="E1329" s="121">
        <v>5</v>
      </c>
      <c r="F1329" s="124">
        <v>3</v>
      </c>
    </row>
    <row r="1330" spans="1:6" ht="30" customHeight="1">
      <c r="A1330" s="121" t="s">
        <v>1300</v>
      </c>
      <c r="B1330" s="119" t="s">
        <v>129</v>
      </c>
      <c r="C1330" s="146" t="e">
        <f t="shared" si="64"/>
        <v>#REF!</v>
      </c>
      <c r="D1330" s="124" t="e">
        <f>F1330*#REF!</f>
        <v>#REF!</v>
      </c>
      <c r="E1330" s="121">
        <v>5</v>
      </c>
      <c r="F1330" s="124">
        <v>3</v>
      </c>
    </row>
    <row r="1331" spans="1:6" ht="30" customHeight="1">
      <c r="A1331" s="121" t="s">
        <v>1300</v>
      </c>
      <c r="B1331" s="119" t="s">
        <v>2824</v>
      </c>
      <c r="C1331" s="146" t="e">
        <f t="shared" si="64"/>
        <v>#REF!</v>
      </c>
      <c r="D1331" s="124" t="e">
        <f>F1331*(#REF!*10%)</f>
        <v>#REF!</v>
      </c>
      <c r="E1331" s="121">
        <v>10</v>
      </c>
      <c r="F1331" s="124">
        <v>4</v>
      </c>
    </row>
    <row r="1332" spans="1:6" ht="30" customHeight="1">
      <c r="A1332" s="121" t="s">
        <v>1300</v>
      </c>
      <c r="B1332" s="121" t="s">
        <v>1550</v>
      </c>
      <c r="C1332" s="146" t="e">
        <f t="shared" si="64"/>
        <v>#REF!</v>
      </c>
      <c r="D1332" s="124" t="e">
        <f>F1332*#REF!</f>
        <v>#REF!</v>
      </c>
      <c r="E1332" s="121">
        <v>5</v>
      </c>
      <c r="F1332" s="124">
        <v>3</v>
      </c>
    </row>
    <row r="1333" spans="1:6" ht="30" customHeight="1">
      <c r="A1333" s="121" t="s">
        <v>1300</v>
      </c>
      <c r="B1333" s="119" t="s">
        <v>1556</v>
      </c>
      <c r="C1333" s="146" t="e">
        <f t="shared" si="64"/>
        <v>#REF!</v>
      </c>
      <c r="D1333" s="124" t="e">
        <f>F1333*#REF!</f>
        <v>#REF!</v>
      </c>
      <c r="E1333" s="121">
        <v>5</v>
      </c>
      <c r="F1333" s="124">
        <v>3</v>
      </c>
    </row>
    <row r="1334" spans="1:6" ht="30" customHeight="1">
      <c r="A1334" s="121" t="s">
        <v>1300</v>
      </c>
      <c r="B1334" s="119" t="s">
        <v>1017</v>
      </c>
      <c r="C1334" s="146" t="e">
        <f t="shared" si="64"/>
        <v>#REF!</v>
      </c>
      <c r="D1334" s="124" t="e">
        <f>F1334*#REF!</f>
        <v>#REF!</v>
      </c>
      <c r="E1334" s="121">
        <v>5</v>
      </c>
      <c r="F1334" s="124">
        <v>3</v>
      </c>
    </row>
    <row r="1335" spans="1:6" ht="30" customHeight="1">
      <c r="A1335" s="121" t="s">
        <v>1300</v>
      </c>
      <c r="B1335" s="119" t="s">
        <v>133</v>
      </c>
      <c r="C1335" s="146">
        <v>10</v>
      </c>
      <c r="D1335" s="124" t="e">
        <f>((#REF!*#REF!)+(#REF!*#REF!)+(#REF!*#REF!)+(#REF!*#REF!)+(#REF!*F1335))/10</f>
        <v>#REF!</v>
      </c>
      <c r="E1335" s="121">
        <v>10</v>
      </c>
      <c r="F1335" s="124">
        <v>50</v>
      </c>
    </row>
    <row r="1336" spans="1:6" ht="30" customHeight="1">
      <c r="A1336" s="121" t="s">
        <v>1300</v>
      </c>
      <c r="B1336" s="119" t="s">
        <v>1786</v>
      </c>
      <c r="C1336" s="146">
        <v>10</v>
      </c>
      <c r="D1336" s="124" t="e">
        <f>((#REF!*#REF!)+(#REF!*#REF!)+(#REF!*#REF!)+(#REF!*#REF!)+(#REF!*F1336))/10</f>
        <v>#REF!</v>
      </c>
      <c r="E1336" s="121">
        <v>10</v>
      </c>
      <c r="F1336" s="124">
        <v>50</v>
      </c>
    </row>
    <row r="1337" spans="1:6" ht="30" customHeight="1">
      <c r="A1337" s="121" t="s">
        <v>1300</v>
      </c>
      <c r="B1337" s="119" t="s">
        <v>969</v>
      </c>
      <c r="C1337" s="146">
        <v>10</v>
      </c>
      <c r="D1337" s="124" t="e">
        <f>((#REF!*#REF!)+(#REF!*#REF!)+(#REF!*#REF!)+(#REF!*#REF!)+(#REF!*F1337))/10</f>
        <v>#REF!</v>
      </c>
      <c r="E1337" s="121">
        <v>10</v>
      </c>
      <c r="F1337" s="124">
        <v>50</v>
      </c>
    </row>
    <row r="1338" spans="1:6" ht="30" customHeight="1">
      <c r="A1338" s="121" t="s">
        <v>1300</v>
      </c>
      <c r="B1338" s="119" t="s">
        <v>2832</v>
      </c>
      <c r="C1338" s="146">
        <f>(E1338*2+F1338)/3</f>
        <v>10</v>
      </c>
      <c r="D1338" s="124" t="e">
        <f>F1338*(110%-(#REF!*10%))</f>
        <v>#REF!</v>
      </c>
      <c r="E1338" s="121">
        <v>10</v>
      </c>
      <c r="F1338" s="124">
        <v>10</v>
      </c>
    </row>
    <row r="1339" spans="1:6" ht="30" customHeight="1">
      <c r="A1339" s="121" t="s">
        <v>1300</v>
      </c>
      <c r="B1339" s="119" t="s">
        <v>2829</v>
      </c>
      <c r="C1339" s="146">
        <f>(E1339*2+F1339)/3</f>
        <v>10</v>
      </c>
      <c r="D1339" s="124" t="e">
        <f>F1339*(110%-(#REF!*10%))</f>
        <v>#REF!</v>
      </c>
      <c r="E1339" s="121">
        <v>10</v>
      </c>
      <c r="F1339" s="124">
        <v>10</v>
      </c>
    </row>
    <row r="1340" spans="1:6" ht="30" customHeight="1">
      <c r="A1340" s="121" t="s">
        <v>1300</v>
      </c>
      <c r="B1340" s="119" t="s">
        <v>128</v>
      </c>
      <c r="C1340" s="146">
        <v>9</v>
      </c>
      <c r="D1340" s="124" t="e">
        <f>((#REF!*#REF!)+(#REF!*#REF!)+(#REF!*#REF!)+(#REF!*#REF!)+(#REF!*F1340))/10</f>
        <v>#REF!</v>
      </c>
      <c r="E1340" s="121">
        <v>9</v>
      </c>
      <c r="F1340" s="124">
        <v>25</v>
      </c>
    </row>
    <row r="1341" spans="1:6" ht="30" customHeight="1">
      <c r="A1341" s="121" t="s">
        <v>1300</v>
      </c>
      <c r="B1341" s="119" t="s">
        <v>125</v>
      </c>
      <c r="C1341" s="146">
        <v>9</v>
      </c>
      <c r="D1341" s="124" t="e">
        <f>((#REF!*#REF!)+(#REF!*#REF!)+(#REF!*#REF!)+(#REF!*#REF!)+(#REF!*F1341))/10</f>
        <v>#REF!</v>
      </c>
      <c r="E1341" s="121">
        <v>9</v>
      </c>
      <c r="F1341" s="124">
        <v>25</v>
      </c>
    </row>
    <row r="1342" spans="1:6" ht="30" customHeight="1">
      <c r="A1342" s="121" t="s">
        <v>1300</v>
      </c>
      <c r="B1342" s="119" t="s">
        <v>126</v>
      </c>
      <c r="C1342" s="146">
        <v>9</v>
      </c>
      <c r="D1342" s="124" t="e">
        <f>((#REF!*#REF!)+(#REF!*#REF!)+(#REF!*#REF!)+(#REF!*#REF!)+(#REF!*F1342))/10</f>
        <v>#REF!</v>
      </c>
      <c r="E1342" s="121">
        <v>9</v>
      </c>
      <c r="F1342" s="124">
        <v>6</v>
      </c>
    </row>
    <row r="1343" spans="1:6" ht="30" customHeight="1">
      <c r="A1343" s="121" t="s">
        <v>1300</v>
      </c>
      <c r="B1343" s="119" t="s">
        <v>132</v>
      </c>
      <c r="C1343" s="146">
        <v>9</v>
      </c>
      <c r="D1343" s="124" t="e">
        <f>((#REF!*#REF!)+(#REF!*#REF!)+(#REF!*#REF!)+(#REF!*#REF!)+(#REF!*F1343))/10</f>
        <v>#REF!</v>
      </c>
      <c r="E1343" s="121">
        <v>9</v>
      </c>
      <c r="F1343" s="124">
        <v>20</v>
      </c>
    </row>
    <row r="1344" spans="1:6" ht="30" customHeight="1">
      <c r="A1344" s="121" t="s">
        <v>1300</v>
      </c>
      <c r="B1344" s="156" t="s">
        <v>2464</v>
      </c>
      <c r="C1344" s="146">
        <f>(E1344*2+F1344)/3</f>
        <v>8.3333333333333339</v>
      </c>
      <c r="D1344" s="124" t="e">
        <f>F1344*(110%-(#REF!*10%))</f>
        <v>#REF!</v>
      </c>
      <c r="E1344" s="121">
        <v>8</v>
      </c>
      <c r="F1344" s="124">
        <v>9</v>
      </c>
    </row>
    <row r="1345" spans="1:7" ht="30" customHeight="1">
      <c r="A1345" s="121" t="s">
        <v>1300</v>
      </c>
      <c r="B1345" s="167" t="s">
        <v>7648</v>
      </c>
      <c r="C1345" s="146">
        <f>(E1345*2+F1345)/3</f>
        <v>8.3333333333333339</v>
      </c>
      <c r="D1345" s="124">
        <f>(F1345+G1345)/2</f>
        <v>5.5</v>
      </c>
      <c r="E1345" s="121">
        <v>8</v>
      </c>
      <c r="F1345" s="124">
        <v>9</v>
      </c>
      <c r="G1345" s="124">
        <v>2</v>
      </c>
    </row>
    <row r="1346" spans="1:7" ht="30" customHeight="1">
      <c r="A1346" s="121" t="s">
        <v>1300</v>
      </c>
      <c r="B1346" s="119" t="s">
        <v>131</v>
      </c>
      <c r="C1346" s="146">
        <v>8</v>
      </c>
      <c r="D1346" s="124" t="e">
        <f>((#REF!*#REF!)+(#REF!*#REF!)+(#REF!*#REF!)+(#REF!*#REF!)+(#REF!*F1346))/10</f>
        <v>#REF!</v>
      </c>
      <c r="E1346" s="121">
        <v>8</v>
      </c>
      <c r="F1346" s="124">
        <v>36</v>
      </c>
    </row>
    <row r="1347" spans="1:7" ht="30" customHeight="1">
      <c r="A1347" s="121" t="s">
        <v>1300</v>
      </c>
      <c r="B1347" s="119" t="s">
        <v>1253</v>
      </c>
      <c r="C1347" s="146">
        <v>8</v>
      </c>
      <c r="D1347" s="124" t="e">
        <f>((#REF!*#REF!)+(#REF!*#REF!)+(#REF!*#REF!)+(#REF!*#REF!)+(#REF!*F1347))/10</f>
        <v>#REF!</v>
      </c>
      <c r="E1347" s="121">
        <v>8</v>
      </c>
      <c r="F1347" s="124">
        <v>45</v>
      </c>
    </row>
    <row r="1348" spans="1:7" ht="30" customHeight="1">
      <c r="A1348" s="121" t="s">
        <v>1300</v>
      </c>
      <c r="B1348" s="119" t="s">
        <v>1374</v>
      </c>
      <c r="C1348" s="146">
        <v>8</v>
      </c>
      <c r="D1348" s="124" t="e">
        <f>((#REF!*#REF!)+(#REF!*#REF!)+(#REF!*#REF!)+(#REF!*#REF!)+(#REF!*F1348))/10</f>
        <v>#REF!</v>
      </c>
      <c r="E1348" s="121">
        <v>8</v>
      </c>
      <c r="F1348" s="124">
        <v>25</v>
      </c>
    </row>
    <row r="1349" spans="1:7" ht="30" customHeight="1">
      <c r="A1349" s="121" t="s">
        <v>1300</v>
      </c>
      <c r="B1349" s="156" t="s">
        <v>2657</v>
      </c>
      <c r="C1349" s="146">
        <f>(E1349*2+F1349)/3</f>
        <v>8</v>
      </c>
      <c r="D1349" s="124" t="e">
        <f>F1349*(110%-(#REF!*10%))</f>
        <v>#REF!</v>
      </c>
      <c r="E1349" s="121">
        <v>9</v>
      </c>
      <c r="F1349" s="124">
        <v>6</v>
      </c>
    </row>
    <row r="1350" spans="1:7" ht="30" customHeight="1">
      <c r="A1350" s="121" t="s">
        <v>1300</v>
      </c>
      <c r="B1350" s="119" t="s">
        <v>3435</v>
      </c>
      <c r="C1350" s="146">
        <f>(E1350*2+F1350)/3</f>
        <v>8</v>
      </c>
      <c r="D1350" s="124" t="e">
        <f>F1350*(110%-(#REF!*10%))</f>
        <v>#REF!</v>
      </c>
      <c r="E1350" s="121">
        <v>9</v>
      </c>
      <c r="F1350" s="124">
        <v>6</v>
      </c>
    </row>
    <row r="1351" spans="1:7" ht="30" customHeight="1">
      <c r="A1351" s="121" t="s">
        <v>1300</v>
      </c>
      <c r="B1351" s="156" t="s">
        <v>4367</v>
      </c>
      <c r="C1351" s="146">
        <f>(E1351*2+F1351)/3</f>
        <v>7.666666666666667</v>
      </c>
      <c r="D1351" s="124">
        <f>(F1351+G1351)/2</f>
        <v>3.5</v>
      </c>
      <c r="E1351" s="121">
        <v>8</v>
      </c>
      <c r="F1351" s="124">
        <v>7</v>
      </c>
      <c r="G1351" s="124">
        <v>0</v>
      </c>
    </row>
    <row r="1352" spans="1:7" ht="30" customHeight="1">
      <c r="A1352" s="121" t="s">
        <v>1300</v>
      </c>
      <c r="B1352" s="156" t="s">
        <v>2787</v>
      </c>
      <c r="C1352" s="146">
        <f>(E1352*2+F1352)/3</f>
        <v>7.333333333333333</v>
      </c>
      <c r="D1352" s="124" t="e">
        <f>F1352*(110%-(#REF!*10%))</f>
        <v>#REF!</v>
      </c>
      <c r="E1352" s="121">
        <v>9</v>
      </c>
      <c r="F1352" s="124">
        <v>4</v>
      </c>
    </row>
    <row r="1353" spans="1:7" ht="30" customHeight="1">
      <c r="A1353" s="121" t="s">
        <v>1300</v>
      </c>
      <c r="B1353" s="119" t="s">
        <v>3593</v>
      </c>
      <c r="C1353" s="146">
        <f>(E1353*2+F1353)/3</f>
        <v>7.333333333333333</v>
      </c>
      <c r="D1353" s="124">
        <f>(F1353+G1353)/2</f>
        <v>4</v>
      </c>
      <c r="E1353" s="121">
        <v>8</v>
      </c>
      <c r="F1353" s="124">
        <v>6</v>
      </c>
      <c r="G1353" s="124">
        <v>2</v>
      </c>
    </row>
    <row r="1354" spans="1:7" ht="30" customHeight="1">
      <c r="A1354" s="121" t="s">
        <v>1300</v>
      </c>
      <c r="B1354" s="119" t="s">
        <v>1429</v>
      </c>
      <c r="C1354" s="146">
        <v>7</v>
      </c>
      <c r="D1354" s="124" t="e">
        <f>((#REF!*#REF!)+(#REF!*#REF!)+(#REF!*#REF!)+(#REF!*#REF!)+(#REF!*F1354))/10</f>
        <v>#REF!</v>
      </c>
      <c r="E1354" s="121">
        <v>7</v>
      </c>
      <c r="F1354" s="124">
        <v>24</v>
      </c>
    </row>
    <row r="1355" spans="1:7" ht="30" customHeight="1">
      <c r="A1355" s="121" t="s">
        <v>1300</v>
      </c>
      <c r="B1355" s="119" t="s">
        <v>3467</v>
      </c>
      <c r="C1355" s="146">
        <f t="shared" ref="C1355:C1364" si="65">(E1355*2+F1355)/3</f>
        <v>7</v>
      </c>
      <c r="D1355" s="124">
        <f>(F1355+G1355)/2</f>
        <v>5.5</v>
      </c>
      <c r="E1355" s="121">
        <v>7</v>
      </c>
      <c r="F1355" s="124">
        <v>7</v>
      </c>
      <c r="G1355" s="124">
        <v>4</v>
      </c>
    </row>
    <row r="1356" spans="1:7" ht="30" customHeight="1">
      <c r="A1356" s="121" t="s">
        <v>1300</v>
      </c>
      <c r="B1356" s="167" t="s">
        <v>3650</v>
      </c>
      <c r="C1356" s="146">
        <f t="shared" si="65"/>
        <v>7</v>
      </c>
      <c r="D1356" s="124">
        <f>(F1356+G1356)/2</f>
        <v>5.5</v>
      </c>
      <c r="E1356" s="121">
        <v>8</v>
      </c>
      <c r="F1356" s="124">
        <v>5</v>
      </c>
      <c r="G1356" s="124">
        <v>6</v>
      </c>
    </row>
    <row r="1357" spans="1:7" ht="30" customHeight="1">
      <c r="A1357" s="121" t="s">
        <v>1300</v>
      </c>
      <c r="B1357" s="119" t="s">
        <v>3434</v>
      </c>
      <c r="C1357" s="146">
        <f t="shared" si="65"/>
        <v>7</v>
      </c>
      <c r="D1357" s="124" t="e">
        <f>F1357*(110%-(#REF!*10%))</f>
        <v>#REF!</v>
      </c>
      <c r="E1357" s="121">
        <v>8</v>
      </c>
      <c r="F1357" s="124">
        <v>5</v>
      </c>
    </row>
    <row r="1358" spans="1:7" ht="30" customHeight="1">
      <c r="A1358" s="121" t="s">
        <v>1300</v>
      </c>
      <c r="B1358" s="156" t="s">
        <v>3615</v>
      </c>
      <c r="C1358" s="146">
        <f t="shared" si="65"/>
        <v>6.666666666666667</v>
      </c>
      <c r="D1358" s="124">
        <f t="shared" ref="D1358:D1363" si="66">(F1358+G1358)/2</f>
        <v>7.5</v>
      </c>
      <c r="E1358" s="121">
        <v>7</v>
      </c>
      <c r="F1358" s="124">
        <v>6</v>
      </c>
      <c r="G1358" s="124">
        <v>9</v>
      </c>
    </row>
    <row r="1359" spans="1:7" ht="30" customHeight="1">
      <c r="A1359" s="121" t="s">
        <v>1300</v>
      </c>
      <c r="B1359" s="119" t="s">
        <v>3511</v>
      </c>
      <c r="C1359" s="146">
        <f t="shared" si="65"/>
        <v>6.666666666666667</v>
      </c>
      <c r="D1359" s="124">
        <f t="shared" si="66"/>
        <v>4.5</v>
      </c>
      <c r="E1359" s="121">
        <v>7</v>
      </c>
      <c r="F1359" s="124">
        <v>6</v>
      </c>
      <c r="G1359" s="124">
        <v>3</v>
      </c>
    </row>
    <row r="1360" spans="1:7" ht="30" customHeight="1">
      <c r="A1360" s="121" t="s">
        <v>1300</v>
      </c>
      <c r="B1360" s="167" t="s">
        <v>3971</v>
      </c>
      <c r="C1360" s="146">
        <f t="shared" si="65"/>
        <v>6.666666666666667</v>
      </c>
      <c r="D1360" s="124">
        <f t="shared" si="66"/>
        <v>3</v>
      </c>
      <c r="E1360" s="121">
        <v>7</v>
      </c>
      <c r="F1360" s="124">
        <v>6</v>
      </c>
      <c r="G1360" s="124">
        <v>0</v>
      </c>
    </row>
    <row r="1361" spans="1:7" ht="30" customHeight="1">
      <c r="A1361" s="121" t="s">
        <v>1300</v>
      </c>
      <c r="B1361" s="119" t="s">
        <v>8010</v>
      </c>
      <c r="C1361" s="146">
        <f t="shared" si="65"/>
        <v>6.333333333333333</v>
      </c>
      <c r="D1361" s="124">
        <f t="shared" si="66"/>
        <v>4</v>
      </c>
      <c r="E1361" s="121">
        <v>7</v>
      </c>
      <c r="F1361" s="124">
        <v>5</v>
      </c>
      <c r="G1361" s="124">
        <v>3</v>
      </c>
    </row>
    <row r="1362" spans="1:7" ht="30" customHeight="1">
      <c r="A1362" s="121" t="s">
        <v>1300</v>
      </c>
      <c r="B1362" s="156" t="s">
        <v>4385</v>
      </c>
      <c r="C1362" s="146">
        <f t="shared" si="65"/>
        <v>6.333333333333333</v>
      </c>
      <c r="D1362" s="124">
        <f t="shared" si="66"/>
        <v>2.5</v>
      </c>
      <c r="E1362" s="121">
        <v>7</v>
      </c>
      <c r="F1362" s="124">
        <v>5</v>
      </c>
      <c r="G1362" s="124">
        <v>0</v>
      </c>
    </row>
    <row r="1363" spans="1:7" ht="30" customHeight="1">
      <c r="A1363" s="121" t="s">
        <v>1300</v>
      </c>
      <c r="B1363" s="119" t="s">
        <v>3747</v>
      </c>
      <c r="C1363" s="146">
        <f t="shared" si="65"/>
        <v>6</v>
      </c>
      <c r="D1363" s="124">
        <f t="shared" si="66"/>
        <v>4.5</v>
      </c>
      <c r="E1363" s="121">
        <v>6</v>
      </c>
      <c r="F1363" s="124">
        <v>6</v>
      </c>
      <c r="G1363" s="124">
        <v>3</v>
      </c>
    </row>
    <row r="1364" spans="1:7" ht="30" customHeight="1">
      <c r="A1364" s="121" t="s">
        <v>1300</v>
      </c>
      <c r="B1364" s="119" t="s">
        <v>3433</v>
      </c>
      <c r="C1364" s="146">
        <f t="shared" si="65"/>
        <v>6</v>
      </c>
      <c r="D1364" s="124" t="e">
        <f>F1364*(110%-(#REF!*10%))</f>
        <v>#REF!</v>
      </c>
      <c r="E1364" s="121">
        <v>7</v>
      </c>
      <c r="F1364" s="124">
        <v>4</v>
      </c>
    </row>
    <row r="1365" spans="1:7" ht="30" customHeight="1">
      <c r="A1365" s="121" t="s">
        <v>1300</v>
      </c>
      <c r="B1365" s="119" t="s">
        <v>1060</v>
      </c>
      <c r="C1365" s="146">
        <v>6</v>
      </c>
      <c r="D1365" s="124" t="e">
        <f>((#REF!*#REF!)+(#REF!*#REF!)+(#REF!*#REF!)+(#REF!*#REF!)+(#REF!*F1365))/10</f>
        <v>#REF!</v>
      </c>
      <c r="E1365" s="121">
        <v>6</v>
      </c>
      <c r="F1365" s="124">
        <v>39</v>
      </c>
    </row>
    <row r="1366" spans="1:7" ht="30" customHeight="1">
      <c r="A1366" s="121" t="s">
        <v>1300</v>
      </c>
      <c r="B1366" s="156" t="s">
        <v>3631</v>
      </c>
      <c r="C1366" s="146">
        <f t="shared" ref="C1366:C1403" si="67">(E1366*2+F1366)/3</f>
        <v>6</v>
      </c>
      <c r="D1366" s="124">
        <f>(F1366+G1366)/2</f>
        <v>5</v>
      </c>
      <c r="E1366" s="121">
        <v>6</v>
      </c>
      <c r="F1366" s="124">
        <v>6</v>
      </c>
      <c r="G1366" s="124">
        <v>4</v>
      </c>
    </row>
    <row r="1367" spans="1:7" ht="30" customHeight="1">
      <c r="A1367" s="121" t="s">
        <v>1300</v>
      </c>
      <c r="B1367" s="119" t="s">
        <v>3584</v>
      </c>
      <c r="C1367" s="146">
        <f t="shared" si="67"/>
        <v>5.666666666666667</v>
      </c>
      <c r="D1367" s="124">
        <f>(F1367+G1367)/2</f>
        <v>3</v>
      </c>
      <c r="E1367" s="121">
        <v>6</v>
      </c>
      <c r="F1367" s="124">
        <v>5</v>
      </c>
      <c r="G1367" s="124">
        <v>1</v>
      </c>
    </row>
    <row r="1368" spans="1:7" ht="30" customHeight="1">
      <c r="A1368" s="121" t="s">
        <v>1300</v>
      </c>
      <c r="B1368" s="119" t="s">
        <v>3432</v>
      </c>
      <c r="C1368" s="146">
        <f t="shared" si="67"/>
        <v>5.666666666666667</v>
      </c>
      <c r="D1368" s="124" t="e">
        <f>F1368*(110%-(#REF!*10%))</f>
        <v>#REF!</v>
      </c>
      <c r="E1368" s="121">
        <v>7</v>
      </c>
      <c r="F1368" s="124">
        <v>3</v>
      </c>
    </row>
    <row r="1369" spans="1:7" ht="30" customHeight="1">
      <c r="A1369" s="121" t="s">
        <v>1300</v>
      </c>
      <c r="B1369" s="119" t="s">
        <v>3600</v>
      </c>
      <c r="C1369" s="146">
        <f t="shared" si="67"/>
        <v>5.333333333333333</v>
      </c>
      <c r="D1369" s="124">
        <f t="shared" ref="D1369:D1379" si="68">(F1369+G1369)/2</f>
        <v>3.5</v>
      </c>
      <c r="E1369" s="121">
        <v>6</v>
      </c>
      <c r="F1369" s="124">
        <v>4</v>
      </c>
      <c r="G1369" s="124">
        <v>3</v>
      </c>
    </row>
    <row r="1370" spans="1:7" ht="30" customHeight="1">
      <c r="A1370" s="121" t="s">
        <v>1300</v>
      </c>
      <c r="B1370" s="119" t="s">
        <v>7599</v>
      </c>
      <c r="C1370" s="146">
        <f t="shared" si="67"/>
        <v>5.333333333333333</v>
      </c>
      <c r="D1370" s="124">
        <f t="shared" si="68"/>
        <v>3.5</v>
      </c>
      <c r="E1370" s="121">
        <v>6</v>
      </c>
      <c r="F1370" s="124">
        <v>4</v>
      </c>
      <c r="G1370" s="124">
        <v>3</v>
      </c>
    </row>
    <row r="1371" spans="1:7" ht="30" customHeight="1">
      <c r="A1371" s="121" t="s">
        <v>1300</v>
      </c>
      <c r="B1371" s="119" t="s">
        <v>7558</v>
      </c>
      <c r="C1371" s="146">
        <f t="shared" si="67"/>
        <v>5</v>
      </c>
      <c r="D1371" s="124">
        <f t="shared" si="68"/>
        <v>5</v>
      </c>
      <c r="E1371" s="121">
        <v>5</v>
      </c>
      <c r="F1371" s="124">
        <v>5</v>
      </c>
      <c r="G1371" s="124">
        <v>5</v>
      </c>
    </row>
    <row r="1372" spans="1:7" ht="30" customHeight="1">
      <c r="A1372" s="121" t="s">
        <v>1300</v>
      </c>
      <c r="B1372" s="119" t="s">
        <v>7717</v>
      </c>
      <c r="C1372" s="146">
        <f t="shared" si="67"/>
        <v>5</v>
      </c>
      <c r="D1372" s="124">
        <f t="shared" si="68"/>
        <v>5</v>
      </c>
      <c r="E1372" s="121">
        <v>5</v>
      </c>
      <c r="F1372" s="124">
        <v>5</v>
      </c>
      <c r="G1372" s="124">
        <v>5</v>
      </c>
    </row>
    <row r="1373" spans="1:7" ht="30" customHeight="1">
      <c r="A1373" s="121" t="s">
        <v>1300</v>
      </c>
      <c r="B1373" s="119" t="s">
        <v>7753</v>
      </c>
      <c r="C1373" s="146">
        <f t="shared" si="67"/>
        <v>5</v>
      </c>
      <c r="D1373" s="124">
        <f t="shared" si="68"/>
        <v>5</v>
      </c>
      <c r="E1373" s="121">
        <v>5</v>
      </c>
      <c r="F1373" s="124">
        <v>5</v>
      </c>
      <c r="G1373" s="124">
        <v>5</v>
      </c>
    </row>
    <row r="1374" spans="1:7" ht="30" customHeight="1">
      <c r="A1374" s="121" t="s">
        <v>1300</v>
      </c>
      <c r="B1374" s="119" t="s">
        <v>7555</v>
      </c>
      <c r="C1374" s="146">
        <f t="shared" si="67"/>
        <v>5</v>
      </c>
      <c r="D1374" s="124">
        <f t="shared" si="68"/>
        <v>5</v>
      </c>
      <c r="E1374" s="121">
        <v>5</v>
      </c>
      <c r="F1374" s="124">
        <v>5</v>
      </c>
      <c r="G1374" s="124">
        <v>5</v>
      </c>
    </row>
    <row r="1375" spans="1:7" ht="30" customHeight="1">
      <c r="A1375" s="121" t="s">
        <v>1300</v>
      </c>
      <c r="B1375" s="156" t="s">
        <v>4796</v>
      </c>
      <c r="C1375" s="146">
        <f t="shared" si="67"/>
        <v>5</v>
      </c>
      <c r="D1375" s="124">
        <f t="shared" si="68"/>
        <v>5</v>
      </c>
      <c r="E1375" s="121">
        <v>5</v>
      </c>
      <c r="F1375" s="124">
        <v>5</v>
      </c>
      <c r="G1375" s="124">
        <v>5</v>
      </c>
    </row>
    <row r="1376" spans="1:7" ht="30" customHeight="1">
      <c r="A1376" s="121" t="s">
        <v>1300</v>
      </c>
      <c r="B1376" s="119" t="s">
        <v>7557</v>
      </c>
      <c r="C1376" s="146">
        <f t="shared" si="67"/>
        <v>5</v>
      </c>
      <c r="D1376" s="124">
        <f t="shared" si="68"/>
        <v>5</v>
      </c>
      <c r="E1376" s="121">
        <v>5</v>
      </c>
      <c r="F1376" s="124">
        <v>5</v>
      </c>
      <c r="G1376" s="124">
        <v>5</v>
      </c>
    </row>
    <row r="1377" spans="1:7" ht="30" customHeight="1">
      <c r="A1377" s="121" t="s">
        <v>1300</v>
      </c>
      <c r="B1377" s="156" t="s">
        <v>4692</v>
      </c>
      <c r="C1377" s="146">
        <f t="shared" si="67"/>
        <v>5</v>
      </c>
      <c r="D1377" s="124">
        <f t="shared" si="68"/>
        <v>5</v>
      </c>
      <c r="E1377" s="121">
        <v>5</v>
      </c>
      <c r="F1377" s="124">
        <v>5</v>
      </c>
      <c r="G1377" s="124">
        <v>5</v>
      </c>
    </row>
    <row r="1378" spans="1:7" ht="30" customHeight="1">
      <c r="A1378" s="121" t="s">
        <v>1300</v>
      </c>
      <c r="B1378" s="119" t="s">
        <v>7551</v>
      </c>
      <c r="C1378" s="146">
        <f t="shared" si="67"/>
        <v>5</v>
      </c>
      <c r="D1378" s="124">
        <f t="shared" si="68"/>
        <v>5</v>
      </c>
      <c r="E1378" s="121">
        <v>5</v>
      </c>
      <c r="F1378" s="124">
        <v>5</v>
      </c>
      <c r="G1378" s="124">
        <v>5</v>
      </c>
    </row>
    <row r="1379" spans="1:7" ht="30" customHeight="1">
      <c r="A1379" s="121" t="s">
        <v>1300</v>
      </c>
      <c r="B1379" s="119" t="s">
        <v>7714</v>
      </c>
      <c r="C1379" s="146">
        <f t="shared" si="67"/>
        <v>5</v>
      </c>
      <c r="D1379" s="124">
        <f t="shared" si="68"/>
        <v>5</v>
      </c>
      <c r="E1379" s="121">
        <v>5</v>
      </c>
      <c r="F1379" s="124">
        <v>5</v>
      </c>
      <c r="G1379" s="124">
        <v>5</v>
      </c>
    </row>
    <row r="1380" spans="1:7" ht="30" customHeight="1">
      <c r="A1380" s="121" t="s">
        <v>1300</v>
      </c>
      <c r="B1380" s="167" t="s">
        <v>2860</v>
      </c>
      <c r="C1380" s="146">
        <f t="shared" si="67"/>
        <v>5</v>
      </c>
      <c r="D1380" s="124" t="e">
        <f>F1380*(110%-(#REF!*10%))</f>
        <v>#REF!</v>
      </c>
      <c r="E1380" s="121">
        <v>5</v>
      </c>
      <c r="F1380" s="124">
        <v>5</v>
      </c>
    </row>
    <row r="1381" spans="1:7" ht="30" customHeight="1">
      <c r="A1381" s="121" t="s">
        <v>1300</v>
      </c>
      <c r="B1381" s="156" t="s">
        <v>4822</v>
      </c>
      <c r="C1381" s="146">
        <f t="shared" si="67"/>
        <v>5</v>
      </c>
      <c r="D1381" s="124">
        <f t="shared" ref="D1381:D1403" si="69">(F1381+G1381)/2</f>
        <v>5</v>
      </c>
      <c r="E1381" s="121">
        <v>5</v>
      </c>
      <c r="F1381" s="124">
        <v>5</v>
      </c>
      <c r="G1381" s="124">
        <v>5</v>
      </c>
    </row>
    <row r="1382" spans="1:7" ht="30" customHeight="1">
      <c r="A1382" s="121" t="s">
        <v>1300</v>
      </c>
      <c r="B1382" s="156" t="s">
        <v>4539</v>
      </c>
      <c r="C1382" s="146">
        <f t="shared" si="67"/>
        <v>5</v>
      </c>
      <c r="D1382" s="124">
        <f t="shared" si="69"/>
        <v>5</v>
      </c>
      <c r="E1382" s="121">
        <v>5</v>
      </c>
      <c r="F1382" s="124">
        <v>5</v>
      </c>
      <c r="G1382" s="124">
        <v>5</v>
      </c>
    </row>
    <row r="1383" spans="1:7" ht="30" customHeight="1">
      <c r="A1383" s="121" t="s">
        <v>1300</v>
      </c>
      <c r="B1383" s="119" t="s">
        <v>7574</v>
      </c>
      <c r="C1383" s="146">
        <f t="shared" si="67"/>
        <v>5</v>
      </c>
      <c r="D1383" s="124">
        <f t="shared" si="69"/>
        <v>5</v>
      </c>
      <c r="E1383" s="121">
        <v>5</v>
      </c>
      <c r="F1383" s="124">
        <v>5</v>
      </c>
      <c r="G1383" s="124">
        <v>5</v>
      </c>
    </row>
    <row r="1384" spans="1:7" ht="30" customHeight="1">
      <c r="A1384" s="121" t="s">
        <v>1300</v>
      </c>
      <c r="B1384" s="156" t="s">
        <v>4802</v>
      </c>
      <c r="C1384" s="146">
        <f t="shared" si="67"/>
        <v>5</v>
      </c>
      <c r="D1384" s="124">
        <f t="shared" si="69"/>
        <v>5</v>
      </c>
      <c r="E1384" s="121">
        <v>5</v>
      </c>
      <c r="F1384" s="124">
        <v>5</v>
      </c>
      <c r="G1384" s="124">
        <v>5</v>
      </c>
    </row>
    <row r="1385" spans="1:7" ht="30" customHeight="1">
      <c r="A1385" s="121" t="s">
        <v>1300</v>
      </c>
      <c r="B1385" s="119" t="s">
        <v>4671</v>
      </c>
      <c r="C1385" s="146">
        <f t="shared" si="67"/>
        <v>5</v>
      </c>
      <c r="D1385" s="124">
        <f t="shared" si="69"/>
        <v>5</v>
      </c>
      <c r="E1385" s="121">
        <v>5</v>
      </c>
      <c r="F1385" s="124">
        <v>5</v>
      </c>
      <c r="G1385" s="124">
        <v>5</v>
      </c>
    </row>
    <row r="1386" spans="1:7" ht="30" customHeight="1">
      <c r="A1386" s="121" t="s">
        <v>1300</v>
      </c>
      <c r="B1386" s="119" t="s">
        <v>4670</v>
      </c>
      <c r="C1386" s="146">
        <f t="shared" si="67"/>
        <v>5</v>
      </c>
      <c r="D1386" s="124">
        <f t="shared" si="69"/>
        <v>5</v>
      </c>
      <c r="E1386" s="121">
        <v>5</v>
      </c>
      <c r="F1386" s="124">
        <v>5</v>
      </c>
      <c r="G1386" s="124">
        <v>5</v>
      </c>
    </row>
    <row r="1387" spans="1:7" ht="30" customHeight="1">
      <c r="A1387" s="121" t="s">
        <v>1300</v>
      </c>
      <c r="B1387" s="156" t="s">
        <v>4815</v>
      </c>
      <c r="C1387" s="146">
        <f t="shared" si="67"/>
        <v>5</v>
      </c>
      <c r="D1387" s="124">
        <f t="shared" si="69"/>
        <v>5</v>
      </c>
      <c r="E1387" s="121">
        <v>5</v>
      </c>
      <c r="F1387" s="124">
        <v>5</v>
      </c>
      <c r="G1387" s="124">
        <v>5</v>
      </c>
    </row>
    <row r="1388" spans="1:7" ht="30" customHeight="1">
      <c r="A1388" s="218" t="s">
        <v>1300</v>
      </c>
      <c r="B1388" s="156" t="s">
        <v>4687</v>
      </c>
      <c r="C1388" s="146">
        <f t="shared" si="67"/>
        <v>5</v>
      </c>
      <c r="D1388" s="124">
        <f t="shared" si="69"/>
        <v>5</v>
      </c>
      <c r="E1388" s="121">
        <v>5</v>
      </c>
      <c r="F1388" s="124">
        <v>5</v>
      </c>
      <c r="G1388" s="124">
        <v>5</v>
      </c>
    </row>
    <row r="1389" spans="1:7" ht="30" customHeight="1">
      <c r="A1389" s="121" t="s">
        <v>1300</v>
      </c>
      <c r="B1389" s="119" t="s">
        <v>7621</v>
      </c>
      <c r="C1389" s="146">
        <f t="shared" si="67"/>
        <v>5</v>
      </c>
      <c r="D1389" s="124">
        <f t="shared" si="69"/>
        <v>5</v>
      </c>
      <c r="E1389" s="121">
        <v>5</v>
      </c>
      <c r="F1389" s="124">
        <v>5</v>
      </c>
      <c r="G1389" s="124">
        <v>5</v>
      </c>
    </row>
    <row r="1390" spans="1:7" ht="30" customHeight="1">
      <c r="A1390" s="121" t="s">
        <v>1300</v>
      </c>
      <c r="B1390" s="119" t="s">
        <v>3675</v>
      </c>
      <c r="C1390" s="146">
        <f t="shared" si="67"/>
        <v>5</v>
      </c>
      <c r="D1390" s="124">
        <f t="shared" si="69"/>
        <v>5.5</v>
      </c>
      <c r="E1390" s="121">
        <v>5</v>
      </c>
      <c r="F1390" s="124">
        <v>5</v>
      </c>
      <c r="G1390" s="124">
        <v>6</v>
      </c>
    </row>
    <row r="1391" spans="1:7" ht="30" customHeight="1">
      <c r="A1391" s="121" t="s">
        <v>1300</v>
      </c>
      <c r="B1391" s="119" t="s">
        <v>7556</v>
      </c>
      <c r="C1391" s="146">
        <f t="shared" si="67"/>
        <v>5</v>
      </c>
      <c r="D1391" s="124">
        <f t="shared" si="69"/>
        <v>5</v>
      </c>
      <c r="E1391" s="121">
        <v>5</v>
      </c>
      <c r="F1391" s="124">
        <v>5</v>
      </c>
      <c r="G1391" s="124">
        <v>5</v>
      </c>
    </row>
    <row r="1392" spans="1:7" ht="30" customHeight="1">
      <c r="A1392" s="121" t="s">
        <v>1300</v>
      </c>
      <c r="B1392" s="119" t="s">
        <v>7812</v>
      </c>
      <c r="C1392" s="146">
        <f t="shared" si="67"/>
        <v>5</v>
      </c>
      <c r="D1392" s="124">
        <f t="shared" si="69"/>
        <v>5</v>
      </c>
      <c r="E1392" s="121">
        <v>5</v>
      </c>
      <c r="F1392" s="124">
        <v>5</v>
      </c>
      <c r="G1392" s="124">
        <v>5</v>
      </c>
    </row>
    <row r="1393" spans="1:7" ht="30" customHeight="1">
      <c r="A1393" s="121" t="s">
        <v>1300</v>
      </c>
      <c r="B1393" s="156" t="s">
        <v>4528</v>
      </c>
      <c r="C1393" s="146">
        <f t="shared" si="67"/>
        <v>5</v>
      </c>
      <c r="D1393" s="124">
        <f t="shared" si="69"/>
        <v>5</v>
      </c>
      <c r="E1393" s="121">
        <v>5</v>
      </c>
      <c r="F1393" s="124">
        <v>5</v>
      </c>
      <c r="G1393" s="124">
        <v>5</v>
      </c>
    </row>
    <row r="1394" spans="1:7" ht="30" customHeight="1">
      <c r="A1394" s="121" t="s">
        <v>1300</v>
      </c>
      <c r="B1394" s="119" t="s">
        <v>4582</v>
      </c>
      <c r="C1394" s="146">
        <f t="shared" si="67"/>
        <v>5</v>
      </c>
      <c r="D1394" s="124">
        <f t="shared" si="69"/>
        <v>5</v>
      </c>
      <c r="E1394" s="121">
        <v>5</v>
      </c>
      <c r="F1394" s="124">
        <v>5</v>
      </c>
      <c r="G1394" s="124">
        <v>5</v>
      </c>
    </row>
    <row r="1395" spans="1:7" ht="30" customHeight="1">
      <c r="A1395" s="121" t="s">
        <v>1300</v>
      </c>
      <c r="B1395" s="119" t="s">
        <v>4681</v>
      </c>
      <c r="C1395" s="146">
        <f t="shared" si="67"/>
        <v>5</v>
      </c>
      <c r="D1395" s="124">
        <f t="shared" si="69"/>
        <v>5</v>
      </c>
      <c r="E1395" s="121">
        <v>5</v>
      </c>
      <c r="F1395" s="124">
        <v>5</v>
      </c>
      <c r="G1395" s="124">
        <v>5</v>
      </c>
    </row>
    <row r="1396" spans="1:7" ht="30" customHeight="1">
      <c r="A1396" s="121" t="s">
        <v>1300</v>
      </c>
      <c r="B1396" s="119" t="s">
        <v>7575</v>
      </c>
      <c r="C1396" s="146">
        <f t="shared" si="67"/>
        <v>5</v>
      </c>
      <c r="D1396" s="124">
        <f t="shared" si="69"/>
        <v>5</v>
      </c>
      <c r="E1396" s="121">
        <v>5</v>
      </c>
      <c r="F1396" s="124">
        <v>5</v>
      </c>
      <c r="G1396" s="124">
        <v>5</v>
      </c>
    </row>
    <row r="1397" spans="1:7" ht="30" customHeight="1">
      <c r="A1397" s="121" t="s">
        <v>1300</v>
      </c>
      <c r="B1397" s="119" t="s">
        <v>7743</v>
      </c>
      <c r="C1397" s="146">
        <f t="shared" si="67"/>
        <v>5</v>
      </c>
      <c r="D1397" s="124">
        <f t="shared" si="69"/>
        <v>5</v>
      </c>
      <c r="E1397" s="121">
        <v>5</v>
      </c>
      <c r="F1397" s="124">
        <v>5</v>
      </c>
      <c r="G1397" s="124">
        <v>5</v>
      </c>
    </row>
    <row r="1398" spans="1:7" ht="30" customHeight="1">
      <c r="A1398" s="121" t="s">
        <v>1300</v>
      </c>
      <c r="B1398" s="156" t="s">
        <v>4766</v>
      </c>
      <c r="C1398" s="146">
        <f t="shared" si="67"/>
        <v>5</v>
      </c>
      <c r="D1398" s="124">
        <f t="shared" si="69"/>
        <v>5</v>
      </c>
      <c r="E1398" s="121">
        <v>5</v>
      </c>
      <c r="F1398" s="124">
        <v>5</v>
      </c>
      <c r="G1398" s="124">
        <v>5</v>
      </c>
    </row>
    <row r="1399" spans="1:7" ht="30" customHeight="1">
      <c r="A1399" s="121" t="s">
        <v>1300</v>
      </c>
      <c r="B1399" s="119" t="s">
        <v>7733</v>
      </c>
      <c r="C1399" s="146">
        <f t="shared" si="67"/>
        <v>5</v>
      </c>
      <c r="D1399" s="124">
        <f t="shared" si="69"/>
        <v>5</v>
      </c>
      <c r="E1399" s="121">
        <v>5</v>
      </c>
      <c r="F1399" s="124">
        <v>5</v>
      </c>
      <c r="G1399" s="124">
        <v>5</v>
      </c>
    </row>
    <row r="1400" spans="1:7" ht="30" customHeight="1">
      <c r="A1400" s="121" t="s">
        <v>1300</v>
      </c>
      <c r="B1400" s="119" t="s">
        <v>7581</v>
      </c>
      <c r="C1400" s="146">
        <f t="shared" si="67"/>
        <v>5</v>
      </c>
      <c r="D1400" s="124">
        <f t="shared" si="69"/>
        <v>5</v>
      </c>
      <c r="E1400" s="121">
        <v>5</v>
      </c>
      <c r="F1400" s="124">
        <v>5</v>
      </c>
      <c r="G1400" s="124">
        <v>5</v>
      </c>
    </row>
    <row r="1401" spans="1:7" ht="30" customHeight="1">
      <c r="A1401" s="121" t="s">
        <v>1300</v>
      </c>
      <c r="B1401" s="156" t="s">
        <v>4816</v>
      </c>
      <c r="C1401" s="146">
        <f t="shared" si="67"/>
        <v>5</v>
      </c>
      <c r="D1401" s="124">
        <f t="shared" si="69"/>
        <v>5</v>
      </c>
      <c r="E1401" s="121">
        <v>5</v>
      </c>
      <c r="F1401" s="124">
        <v>5</v>
      </c>
      <c r="G1401" s="124">
        <v>5</v>
      </c>
    </row>
    <row r="1402" spans="1:7" ht="30" customHeight="1">
      <c r="A1402" s="121" t="s">
        <v>1300</v>
      </c>
      <c r="B1402" s="119" t="s">
        <v>4680</v>
      </c>
      <c r="C1402" s="146">
        <f t="shared" si="67"/>
        <v>5</v>
      </c>
      <c r="D1402" s="124">
        <f t="shared" si="69"/>
        <v>5</v>
      </c>
      <c r="E1402" s="121">
        <v>5</v>
      </c>
      <c r="F1402" s="124">
        <v>5</v>
      </c>
      <c r="G1402" s="124">
        <v>5</v>
      </c>
    </row>
    <row r="1403" spans="1:7" ht="30" customHeight="1">
      <c r="A1403" s="121" t="s">
        <v>1300</v>
      </c>
      <c r="B1403" s="119" t="s">
        <v>7552</v>
      </c>
      <c r="C1403" s="146">
        <f t="shared" si="67"/>
        <v>5</v>
      </c>
      <c r="D1403" s="124">
        <f t="shared" si="69"/>
        <v>5</v>
      </c>
      <c r="E1403" s="121">
        <v>5</v>
      </c>
      <c r="F1403" s="124">
        <v>5</v>
      </c>
      <c r="G1403" s="124">
        <v>5</v>
      </c>
    </row>
    <row r="1404" spans="1:7" ht="30" customHeight="1">
      <c r="A1404" s="121" t="s">
        <v>1300</v>
      </c>
      <c r="B1404" s="119" t="s">
        <v>1555</v>
      </c>
      <c r="C1404" s="146">
        <v>5</v>
      </c>
      <c r="D1404" s="124" t="e">
        <f>((#REF!*#REF!)+(#REF!*#REF!)+(#REF!*#REF!)+(#REF!*#REF!)+(#REF!*F1404))/10</f>
        <v>#REF!</v>
      </c>
      <c r="E1404" s="121">
        <v>5</v>
      </c>
      <c r="F1404" s="124">
        <v>40</v>
      </c>
    </row>
    <row r="1405" spans="1:7" ht="30" customHeight="1">
      <c r="A1405" s="121" t="s">
        <v>1300</v>
      </c>
      <c r="B1405" s="119" t="s">
        <v>1976</v>
      </c>
      <c r="C1405" s="146">
        <v>5</v>
      </c>
      <c r="D1405" s="124" t="e">
        <f>((#REF!*#REF!)+(#REF!*#REF!)+(#REF!*#REF!)+(#REF!*#REF!)+(#REF!*F1405))/10</f>
        <v>#REF!</v>
      </c>
      <c r="E1405" s="121">
        <v>5</v>
      </c>
      <c r="F1405" s="124">
        <v>35</v>
      </c>
    </row>
    <row r="1406" spans="1:7" ht="30" customHeight="1">
      <c r="A1406" s="121" t="s">
        <v>1300</v>
      </c>
      <c r="B1406" s="119" t="s">
        <v>646</v>
      </c>
      <c r="C1406" s="146">
        <v>5</v>
      </c>
      <c r="D1406" s="124" t="e">
        <f>((#REF!*#REF!)+(#REF!*#REF!)+(#REF!*#REF!)+(#REF!*#REF!)+(#REF!*F1406))/10</f>
        <v>#REF!</v>
      </c>
      <c r="E1406" s="121">
        <v>5</v>
      </c>
      <c r="F1406" s="124">
        <v>35</v>
      </c>
    </row>
    <row r="1407" spans="1:7" ht="30" customHeight="1">
      <c r="A1407" s="121" t="s">
        <v>1300</v>
      </c>
      <c r="B1407" s="119" t="s">
        <v>7799</v>
      </c>
      <c r="C1407" s="146">
        <f t="shared" ref="C1407:C1418" si="70">(E1407*2+F1407)/3</f>
        <v>5</v>
      </c>
      <c r="D1407" s="124">
        <f t="shared" ref="D1407:D1415" si="71">(F1407+G1407)/2</f>
        <v>5</v>
      </c>
      <c r="E1407" s="121">
        <v>5</v>
      </c>
      <c r="F1407" s="124">
        <v>5</v>
      </c>
      <c r="G1407" s="124">
        <v>5</v>
      </c>
    </row>
    <row r="1408" spans="1:7" ht="30" customHeight="1">
      <c r="A1408" s="121" t="s">
        <v>1300</v>
      </c>
      <c r="B1408" s="156" t="s">
        <v>4650</v>
      </c>
      <c r="C1408" s="146">
        <f t="shared" si="70"/>
        <v>5</v>
      </c>
      <c r="D1408" s="124">
        <f t="shared" si="71"/>
        <v>5</v>
      </c>
      <c r="E1408" s="121">
        <v>5</v>
      </c>
      <c r="F1408" s="124">
        <v>5</v>
      </c>
      <c r="G1408" s="124">
        <v>5</v>
      </c>
    </row>
    <row r="1409" spans="1:7" ht="30" customHeight="1">
      <c r="A1409" s="121" t="s">
        <v>1300</v>
      </c>
      <c r="B1409" s="119" t="s">
        <v>7808</v>
      </c>
      <c r="C1409" s="146">
        <f t="shared" si="70"/>
        <v>5</v>
      </c>
      <c r="D1409" s="124">
        <f t="shared" si="71"/>
        <v>5</v>
      </c>
      <c r="E1409" s="121">
        <v>5</v>
      </c>
      <c r="F1409" s="124">
        <v>5</v>
      </c>
      <c r="G1409" s="124">
        <v>5</v>
      </c>
    </row>
    <row r="1410" spans="1:7" ht="30" customHeight="1">
      <c r="A1410" s="121" t="s">
        <v>1300</v>
      </c>
      <c r="B1410" s="156" t="s">
        <v>4818</v>
      </c>
      <c r="C1410" s="146">
        <f t="shared" si="70"/>
        <v>5</v>
      </c>
      <c r="D1410" s="124">
        <f t="shared" si="71"/>
        <v>5</v>
      </c>
      <c r="E1410" s="121">
        <v>5</v>
      </c>
      <c r="F1410" s="124">
        <v>5</v>
      </c>
      <c r="G1410" s="124">
        <v>5</v>
      </c>
    </row>
    <row r="1411" spans="1:7" ht="30" customHeight="1">
      <c r="A1411" s="121" t="s">
        <v>1300</v>
      </c>
      <c r="B1411" s="119" t="s">
        <v>7710</v>
      </c>
      <c r="C1411" s="146">
        <f t="shared" si="70"/>
        <v>5</v>
      </c>
      <c r="D1411" s="124">
        <f t="shared" si="71"/>
        <v>5</v>
      </c>
      <c r="E1411" s="121">
        <v>5</v>
      </c>
      <c r="F1411" s="124">
        <v>5</v>
      </c>
      <c r="G1411" s="124">
        <v>5</v>
      </c>
    </row>
    <row r="1412" spans="1:7" ht="30" customHeight="1">
      <c r="A1412" s="121" t="s">
        <v>1300</v>
      </c>
      <c r="B1412" s="119" t="s">
        <v>7554</v>
      </c>
      <c r="C1412" s="146">
        <f t="shared" si="70"/>
        <v>5</v>
      </c>
      <c r="D1412" s="124">
        <f t="shared" si="71"/>
        <v>5</v>
      </c>
      <c r="E1412" s="121">
        <v>5</v>
      </c>
      <c r="F1412" s="124">
        <v>5</v>
      </c>
      <c r="G1412" s="124">
        <v>5</v>
      </c>
    </row>
    <row r="1413" spans="1:7" ht="30" customHeight="1">
      <c r="A1413" s="121" t="s">
        <v>1300</v>
      </c>
      <c r="B1413" s="119" t="s">
        <v>4765</v>
      </c>
      <c r="C1413" s="146">
        <f t="shared" si="70"/>
        <v>5</v>
      </c>
      <c r="D1413" s="124">
        <f t="shared" si="71"/>
        <v>5</v>
      </c>
      <c r="E1413" s="121">
        <v>5</v>
      </c>
      <c r="F1413" s="124">
        <v>5</v>
      </c>
      <c r="G1413" s="124">
        <v>5</v>
      </c>
    </row>
    <row r="1414" spans="1:7" ht="30" customHeight="1">
      <c r="A1414" s="121" t="s">
        <v>1300</v>
      </c>
      <c r="B1414" s="119" t="s">
        <v>7760</v>
      </c>
      <c r="C1414" s="146">
        <f t="shared" si="70"/>
        <v>5</v>
      </c>
      <c r="D1414" s="124">
        <f t="shared" si="71"/>
        <v>5</v>
      </c>
      <c r="E1414" s="121">
        <v>5</v>
      </c>
      <c r="F1414" s="124">
        <v>5</v>
      </c>
      <c r="G1414" s="124">
        <v>5</v>
      </c>
    </row>
    <row r="1415" spans="1:7" ht="30" customHeight="1">
      <c r="A1415" s="121" t="s">
        <v>1300</v>
      </c>
      <c r="B1415" s="119" t="s">
        <v>7731</v>
      </c>
      <c r="C1415" s="146">
        <f t="shared" si="70"/>
        <v>5</v>
      </c>
      <c r="D1415" s="124">
        <f t="shared" si="71"/>
        <v>5</v>
      </c>
      <c r="E1415" s="121">
        <v>5</v>
      </c>
      <c r="F1415" s="124">
        <v>5</v>
      </c>
      <c r="G1415" s="124">
        <v>5</v>
      </c>
    </row>
    <row r="1416" spans="1:7" ht="30" customHeight="1">
      <c r="A1416" s="121" t="s">
        <v>1300</v>
      </c>
      <c r="B1416" s="119" t="s">
        <v>2861</v>
      </c>
      <c r="C1416" s="146">
        <f t="shared" si="70"/>
        <v>4.5</v>
      </c>
      <c r="D1416" s="124" t="e">
        <f>F1416*(110%-(#REF!*10%))</f>
        <v>#REF!</v>
      </c>
      <c r="E1416" s="121">
        <v>5</v>
      </c>
      <c r="F1416" s="124">
        <v>3.5</v>
      </c>
    </row>
    <row r="1417" spans="1:7" ht="30" customHeight="1">
      <c r="A1417" s="121" t="s">
        <v>1300</v>
      </c>
      <c r="B1417" s="167" t="s">
        <v>2316</v>
      </c>
      <c r="C1417" s="146">
        <f t="shared" si="70"/>
        <v>4.333333333333333</v>
      </c>
      <c r="D1417" s="124" t="e">
        <f>F1417*(110%-(#REF!*10%))</f>
        <v>#REF!</v>
      </c>
      <c r="E1417" s="121">
        <v>5</v>
      </c>
      <c r="F1417" s="124">
        <v>3</v>
      </c>
    </row>
    <row r="1418" spans="1:7" ht="30" customHeight="1">
      <c r="A1418" s="121" t="s">
        <v>1300</v>
      </c>
      <c r="B1418" s="119" t="s">
        <v>2405</v>
      </c>
      <c r="C1418" s="146">
        <f t="shared" si="70"/>
        <v>4.333333333333333</v>
      </c>
      <c r="D1418" s="124" t="e">
        <f>F1418*(110%-(#REF!*10%))</f>
        <v>#REF!</v>
      </c>
      <c r="E1418" s="121">
        <v>5</v>
      </c>
      <c r="F1418" s="124">
        <v>3</v>
      </c>
    </row>
    <row r="1419" spans="1:7" ht="30" customHeight="1">
      <c r="A1419" s="121" t="s">
        <v>1300</v>
      </c>
      <c r="B1419" s="119" t="s">
        <v>130</v>
      </c>
      <c r="C1419" s="146">
        <v>4</v>
      </c>
      <c r="D1419" s="124" t="e">
        <f>((#REF!*#REF!)+(#REF!*#REF!)+(#REF!*#REF!)+(#REF!*#REF!)+(#REF!*F1419))/10</f>
        <v>#REF!</v>
      </c>
      <c r="E1419" s="121">
        <v>4</v>
      </c>
      <c r="F1419" s="124">
        <v>14</v>
      </c>
    </row>
    <row r="1420" spans="1:7" ht="30" customHeight="1">
      <c r="A1420" s="121" t="s">
        <v>1300</v>
      </c>
      <c r="B1420" s="119" t="s">
        <v>3922</v>
      </c>
      <c r="C1420" s="146">
        <f>(E1420*2+F1420)/3</f>
        <v>3.6666666666666665</v>
      </c>
      <c r="D1420" s="124">
        <f>(F1420+G1420)/2</f>
        <v>1.5</v>
      </c>
      <c r="E1420" s="121">
        <v>4</v>
      </c>
      <c r="F1420" s="124">
        <v>3</v>
      </c>
      <c r="G1420" s="124">
        <v>0</v>
      </c>
    </row>
    <row r="1421" spans="1:7" ht="30" customHeight="1">
      <c r="A1421" s="121" t="s">
        <v>1300</v>
      </c>
      <c r="B1421" s="119" t="s">
        <v>3950</v>
      </c>
      <c r="C1421" s="146">
        <f>(E1421*2+F1421)/3</f>
        <v>3.6666666666666665</v>
      </c>
      <c r="D1421" s="124">
        <f>(F1421+G1421)/2</f>
        <v>3</v>
      </c>
      <c r="E1421" s="121">
        <v>4</v>
      </c>
      <c r="F1421" s="124">
        <v>3</v>
      </c>
      <c r="G1421" s="124">
        <v>3</v>
      </c>
    </row>
    <row r="1422" spans="1:7" ht="30" customHeight="1">
      <c r="A1422" s="121" t="s">
        <v>1300</v>
      </c>
      <c r="B1422" s="119" t="s">
        <v>3790</v>
      </c>
      <c r="C1422" s="146">
        <f>(E1422*2+F1422)/3</f>
        <v>3.3333333333333335</v>
      </c>
      <c r="D1422" s="124">
        <f>(F1422+G1422)/2</f>
        <v>2.5</v>
      </c>
      <c r="E1422" s="121">
        <v>4</v>
      </c>
      <c r="F1422" s="124">
        <v>2</v>
      </c>
      <c r="G1422" s="124">
        <v>3</v>
      </c>
    </row>
    <row r="1423" spans="1:7" ht="30" customHeight="1">
      <c r="A1423" s="121" t="s">
        <v>1300</v>
      </c>
      <c r="B1423" s="119" t="s">
        <v>124</v>
      </c>
      <c r="C1423" s="146">
        <v>3</v>
      </c>
      <c r="D1423" s="124" t="e">
        <f>((#REF!*#REF!)+(#REF!*#REF!)+(#REF!*#REF!)+(#REF!*#REF!)+(#REF!*F1423))/10</f>
        <v>#REF!</v>
      </c>
      <c r="E1423" s="121">
        <v>3</v>
      </c>
      <c r="F1423" s="124">
        <v>36</v>
      </c>
    </row>
    <row r="1424" spans="1:7" ht="30" customHeight="1">
      <c r="A1424" s="121" t="s">
        <v>1300</v>
      </c>
      <c r="B1424" s="156" t="s">
        <v>4392</v>
      </c>
      <c r="C1424" s="146">
        <f>(E1424*2+F1424)/3</f>
        <v>2.6666666666666665</v>
      </c>
      <c r="D1424" s="124">
        <f>(F1424+G1424)/2</f>
        <v>1</v>
      </c>
      <c r="E1424" s="121">
        <v>3</v>
      </c>
      <c r="F1424" s="124">
        <v>2</v>
      </c>
      <c r="G1424" s="124">
        <v>0</v>
      </c>
    </row>
    <row r="1425" spans="1:7" ht="30" customHeight="1">
      <c r="A1425" s="121" t="s">
        <v>1300</v>
      </c>
      <c r="B1425" s="119" t="s">
        <v>3784</v>
      </c>
      <c r="C1425" s="146">
        <f>(E1425*2+F1425)/3</f>
        <v>2.3333333333333335</v>
      </c>
      <c r="D1425" s="124">
        <f>(F1425+G1425)/2</f>
        <v>2.5</v>
      </c>
      <c r="E1425" s="121">
        <v>2</v>
      </c>
      <c r="F1425" s="124">
        <v>3</v>
      </c>
      <c r="G1425" s="124">
        <v>2</v>
      </c>
    </row>
    <row r="1426" spans="1:7" ht="30" customHeight="1">
      <c r="A1426" s="121" t="s">
        <v>1300</v>
      </c>
      <c r="B1426" s="119" t="s">
        <v>2354</v>
      </c>
      <c r="C1426" s="146">
        <v>2</v>
      </c>
      <c r="D1426" s="124" t="e">
        <f>((#REF!*#REF!)+(#REF!*#REF!)+(#REF!*#REF!)+(#REF!*#REF!)+(#REF!*F1426))/10</f>
        <v>#REF!</v>
      </c>
      <c r="E1426" s="121">
        <v>2</v>
      </c>
      <c r="F1426" s="124">
        <v>24</v>
      </c>
    </row>
    <row r="1427" spans="1:7" ht="30" customHeight="1">
      <c r="A1427" s="121" t="s">
        <v>1300</v>
      </c>
      <c r="B1427" s="119" t="s">
        <v>971</v>
      </c>
      <c r="C1427" s="146">
        <v>2</v>
      </c>
      <c r="D1427" s="124" t="e">
        <f>((#REF!*#REF!)+(#REF!*#REF!)+(#REF!*#REF!)+(#REF!*#REF!)+(#REF!*F1427))/10</f>
        <v>#REF!</v>
      </c>
      <c r="E1427" s="121">
        <v>2</v>
      </c>
      <c r="F1427" s="124">
        <v>15</v>
      </c>
    </row>
    <row r="1428" spans="1:7" ht="30" customHeight="1">
      <c r="A1428" s="121" t="s">
        <v>1300</v>
      </c>
      <c r="B1428" s="119" t="s">
        <v>1326</v>
      </c>
      <c r="C1428" s="146">
        <v>2</v>
      </c>
      <c r="D1428" s="124" t="e">
        <f>((#REF!*#REF!)+(#REF!*#REF!)+(#REF!*#REF!)+(#REF!*#REF!)+(#REF!*F1428))/10</f>
        <v>#REF!</v>
      </c>
      <c r="E1428" s="121">
        <v>2</v>
      </c>
      <c r="F1428" s="124">
        <v>25</v>
      </c>
    </row>
    <row r="1429" spans="1:7" ht="30" customHeight="1">
      <c r="A1429" s="121" t="s">
        <v>1300</v>
      </c>
      <c r="B1429" s="119" t="s">
        <v>2264</v>
      </c>
      <c r="C1429" s="146">
        <v>1</v>
      </c>
      <c r="D1429" s="124" t="e">
        <f>((#REF!*#REF!)+(#REF!*#REF!)+(#REF!*#REF!)+(#REF!*#REF!)+(#REF!*F1429))/10</f>
        <v>#REF!</v>
      </c>
      <c r="E1429" s="121">
        <v>1</v>
      </c>
      <c r="F1429" s="124">
        <v>25</v>
      </c>
    </row>
    <row r="1430" spans="1:7" ht="30" customHeight="1">
      <c r="A1430" s="121" t="s">
        <v>1300</v>
      </c>
      <c r="B1430" s="119" t="s">
        <v>2351</v>
      </c>
      <c r="C1430" s="146">
        <v>1</v>
      </c>
      <c r="D1430" s="124" t="e">
        <f>((#REF!*#REF!)+(#REF!*#REF!)+(#REF!*#REF!)+(#REF!*#REF!)+(#REF!*F1430))/10</f>
        <v>#REF!</v>
      </c>
      <c r="E1430" s="121">
        <v>1</v>
      </c>
      <c r="F1430" s="124">
        <v>4</v>
      </c>
    </row>
    <row r="1431" spans="1:7" ht="30" customHeight="1">
      <c r="A1431" s="121" t="s">
        <v>1300</v>
      </c>
      <c r="B1431" s="119" t="s">
        <v>2295</v>
      </c>
      <c r="C1431" s="146">
        <v>1</v>
      </c>
      <c r="D1431" s="124" t="e">
        <f>((#REF!*#REF!)+(#REF!*#REF!)+(#REF!*#REF!)+(#REF!*#REF!)+(#REF!*F1431))/10</f>
        <v>#REF!</v>
      </c>
      <c r="E1431" s="121">
        <v>1</v>
      </c>
      <c r="F1431" s="124">
        <v>25</v>
      </c>
    </row>
    <row r="1432" spans="1:7" ht="30" customHeight="1">
      <c r="A1432" s="121" t="s">
        <v>1300</v>
      </c>
      <c r="B1432" s="335" t="s">
        <v>2411</v>
      </c>
      <c r="C1432" s="146">
        <f>(E1432*2+F1432)/3</f>
        <v>1</v>
      </c>
      <c r="D1432" s="124">
        <f>(F1432+G1432)/2</f>
        <v>5.75</v>
      </c>
      <c r="E1432" s="121">
        <v>0</v>
      </c>
      <c r="F1432" s="124">
        <v>3</v>
      </c>
      <c r="G1432" s="124">
        <v>8.5</v>
      </c>
    </row>
    <row r="1433" spans="1:7" ht="30" customHeight="1">
      <c r="A1433" s="121" t="s">
        <v>1300</v>
      </c>
      <c r="B1433" s="119" t="s">
        <v>8139</v>
      </c>
      <c r="C1433" s="146">
        <f>(E1433*2+F1433)/3</f>
        <v>0</v>
      </c>
      <c r="D1433" s="124">
        <f>(F1433+G1433)/2</f>
        <v>0</v>
      </c>
      <c r="E1433" s="121">
        <v>0</v>
      </c>
      <c r="F1433" s="124">
        <v>0</v>
      </c>
      <c r="G1433" s="124">
        <v>0</v>
      </c>
    </row>
    <row r="1434" spans="1:7" ht="30" customHeight="1">
      <c r="A1434" s="121" t="s">
        <v>1300</v>
      </c>
      <c r="B1434" s="119" t="s">
        <v>7940</v>
      </c>
      <c r="C1434" s="146">
        <f>(E1434*2+F1434)/3</f>
        <v>0</v>
      </c>
      <c r="D1434" s="124">
        <f>(F1434+G1434)/2</f>
        <v>0</v>
      </c>
      <c r="E1434" s="121">
        <v>0</v>
      </c>
      <c r="F1434" s="124">
        <v>0</v>
      </c>
      <c r="G1434" s="124">
        <v>0</v>
      </c>
    </row>
    <row r="1435" spans="1:7" ht="30" customHeight="1">
      <c r="A1435" s="121" t="s">
        <v>1300</v>
      </c>
      <c r="B1435" s="119" t="s">
        <v>1587</v>
      </c>
      <c r="C1435" s="146">
        <v>0</v>
      </c>
      <c r="D1435" s="124" t="e">
        <f>((#REF!*#REF!)+(#REF!*#REF!)+(#REF!*#REF!)+(#REF!*#REF!)+(#REF!*F1435))/10</f>
        <v>#REF!</v>
      </c>
      <c r="E1435" s="121">
        <v>0</v>
      </c>
      <c r="F1435" s="124">
        <v>33</v>
      </c>
    </row>
    <row r="1436" spans="1:7" ht="30" customHeight="1">
      <c r="A1436" s="121" t="s">
        <v>1300</v>
      </c>
      <c r="B1436" s="119" t="s">
        <v>8135</v>
      </c>
      <c r="C1436" s="146">
        <f t="shared" ref="C1436:C1451" si="72">(E1436*2+F1436)/3</f>
        <v>0</v>
      </c>
      <c r="D1436" s="124">
        <f t="shared" ref="D1436:D1451" si="73">(F1436+G1436)/2</f>
        <v>0</v>
      </c>
      <c r="E1436" s="121">
        <v>0</v>
      </c>
      <c r="F1436" s="124">
        <v>0</v>
      </c>
      <c r="G1436" s="124">
        <v>0</v>
      </c>
    </row>
    <row r="1437" spans="1:7" ht="30" customHeight="1">
      <c r="A1437" s="121" t="s">
        <v>1300</v>
      </c>
      <c r="B1437" s="119" t="s">
        <v>8160</v>
      </c>
      <c r="C1437" s="146">
        <f t="shared" si="72"/>
        <v>0</v>
      </c>
      <c r="D1437" s="124">
        <f t="shared" si="73"/>
        <v>0</v>
      </c>
      <c r="E1437" s="121">
        <v>0</v>
      </c>
      <c r="F1437" s="124">
        <v>0</v>
      </c>
      <c r="G1437" s="124">
        <v>0</v>
      </c>
    </row>
    <row r="1438" spans="1:7" ht="30" customHeight="1">
      <c r="A1438" s="121" t="s">
        <v>1300</v>
      </c>
      <c r="B1438" s="119" t="s">
        <v>7921</v>
      </c>
      <c r="C1438" s="146">
        <f t="shared" si="72"/>
        <v>0</v>
      </c>
      <c r="D1438" s="124">
        <f t="shared" si="73"/>
        <v>0</v>
      </c>
      <c r="E1438" s="121">
        <v>0</v>
      </c>
      <c r="F1438" s="124">
        <v>0</v>
      </c>
      <c r="G1438" s="124">
        <v>0</v>
      </c>
    </row>
    <row r="1439" spans="1:7" ht="30" customHeight="1">
      <c r="A1439" s="121" t="s">
        <v>1300</v>
      </c>
      <c r="B1439" s="119" t="s">
        <v>8127</v>
      </c>
      <c r="C1439" s="146">
        <f t="shared" si="72"/>
        <v>0</v>
      </c>
      <c r="D1439" s="124">
        <f t="shared" si="73"/>
        <v>0</v>
      </c>
      <c r="E1439" s="121">
        <v>0</v>
      </c>
      <c r="F1439" s="124">
        <v>0</v>
      </c>
      <c r="G1439" s="124">
        <v>0</v>
      </c>
    </row>
    <row r="1440" spans="1:7" ht="30" customHeight="1">
      <c r="A1440" s="121" t="s">
        <v>1300</v>
      </c>
      <c r="B1440" s="119" t="s">
        <v>8133</v>
      </c>
      <c r="C1440" s="146">
        <f t="shared" si="72"/>
        <v>0</v>
      </c>
      <c r="D1440" s="124">
        <f t="shared" si="73"/>
        <v>0</v>
      </c>
      <c r="E1440" s="121">
        <v>0</v>
      </c>
      <c r="F1440" s="124">
        <v>0</v>
      </c>
      <c r="G1440" s="124">
        <v>0</v>
      </c>
    </row>
    <row r="1441" spans="1:7" ht="30" customHeight="1">
      <c r="A1441" s="121" t="s">
        <v>1300</v>
      </c>
      <c r="B1441" s="119" t="s">
        <v>8130</v>
      </c>
      <c r="C1441" s="146">
        <f t="shared" si="72"/>
        <v>0</v>
      </c>
      <c r="D1441" s="124">
        <f t="shared" si="73"/>
        <v>0</v>
      </c>
      <c r="E1441" s="121">
        <v>0</v>
      </c>
      <c r="F1441" s="124">
        <v>0</v>
      </c>
      <c r="G1441" s="124">
        <v>0</v>
      </c>
    </row>
    <row r="1442" spans="1:7" ht="30" customHeight="1">
      <c r="A1442" s="121" t="s">
        <v>1300</v>
      </c>
      <c r="B1442" s="119" t="s">
        <v>8018</v>
      </c>
      <c r="C1442" s="146">
        <f t="shared" si="72"/>
        <v>0</v>
      </c>
      <c r="D1442" s="124">
        <f t="shared" si="73"/>
        <v>0</v>
      </c>
      <c r="E1442" s="121">
        <v>0</v>
      </c>
      <c r="F1442" s="124">
        <v>0</v>
      </c>
      <c r="G1442" s="124">
        <v>0</v>
      </c>
    </row>
    <row r="1443" spans="1:7" ht="30" customHeight="1">
      <c r="A1443" s="121" t="s">
        <v>1300</v>
      </c>
      <c r="B1443" s="119" t="s">
        <v>7949</v>
      </c>
      <c r="C1443" s="146">
        <f t="shared" si="72"/>
        <v>0</v>
      </c>
      <c r="D1443" s="124">
        <f t="shared" si="73"/>
        <v>0</v>
      </c>
      <c r="E1443" s="121">
        <v>0</v>
      </c>
      <c r="F1443" s="124">
        <v>0</v>
      </c>
      <c r="G1443" s="124">
        <v>0</v>
      </c>
    </row>
    <row r="1444" spans="1:7" ht="30" customHeight="1">
      <c r="A1444" s="121" t="s">
        <v>1300</v>
      </c>
      <c r="B1444" s="119" t="s">
        <v>8140</v>
      </c>
      <c r="C1444" s="146">
        <f t="shared" si="72"/>
        <v>0</v>
      </c>
      <c r="D1444" s="124">
        <f t="shared" si="73"/>
        <v>0</v>
      </c>
      <c r="E1444" s="121">
        <v>0</v>
      </c>
      <c r="F1444" s="124">
        <v>0</v>
      </c>
      <c r="G1444" s="124">
        <v>0</v>
      </c>
    </row>
    <row r="1445" spans="1:7" ht="30" customHeight="1">
      <c r="A1445" s="121" t="s">
        <v>1300</v>
      </c>
      <c r="B1445" s="119" t="s">
        <v>7946</v>
      </c>
      <c r="C1445" s="146">
        <f t="shared" si="72"/>
        <v>0</v>
      </c>
      <c r="D1445" s="124">
        <f t="shared" si="73"/>
        <v>0</v>
      </c>
      <c r="E1445" s="121">
        <v>0</v>
      </c>
      <c r="F1445" s="124">
        <v>0</v>
      </c>
      <c r="G1445" s="124">
        <v>0</v>
      </c>
    </row>
    <row r="1446" spans="1:7" ht="30" customHeight="1">
      <c r="A1446" s="121" t="s">
        <v>1300</v>
      </c>
      <c r="B1446" s="119" t="s">
        <v>8154</v>
      </c>
      <c r="C1446" s="146">
        <f t="shared" si="72"/>
        <v>0</v>
      </c>
      <c r="D1446" s="124">
        <f t="shared" si="73"/>
        <v>0</v>
      </c>
      <c r="E1446" s="121">
        <v>0</v>
      </c>
      <c r="F1446" s="124">
        <v>0</v>
      </c>
      <c r="G1446" s="124">
        <v>0</v>
      </c>
    </row>
    <row r="1447" spans="1:7" ht="30" customHeight="1">
      <c r="A1447" s="121" t="s">
        <v>1300</v>
      </c>
      <c r="B1447" s="119" t="s">
        <v>8136</v>
      </c>
      <c r="C1447" s="146">
        <f t="shared" si="72"/>
        <v>0</v>
      </c>
      <c r="D1447" s="124">
        <f t="shared" si="73"/>
        <v>0</v>
      </c>
      <c r="E1447" s="121">
        <v>0</v>
      </c>
      <c r="F1447" s="124">
        <v>0</v>
      </c>
      <c r="G1447" s="124">
        <v>0</v>
      </c>
    </row>
    <row r="1448" spans="1:7" ht="30" customHeight="1">
      <c r="A1448" s="121" t="s">
        <v>1300</v>
      </c>
      <c r="B1448" s="119" t="s">
        <v>8019</v>
      </c>
      <c r="C1448" s="146">
        <f t="shared" si="72"/>
        <v>0</v>
      </c>
      <c r="D1448" s="124">
        <f t="shared" si="73"/>
        <v>0</v>
      </c>
      <c r="E1448" s="121">
        <v>0</v>
      </c>
      <c r="F1448" s="124">
        <v>0</v>
      </c>
      <c r="G1448" s="124">
        <v>0</v>
      </c>
    </row>
    <row r="1449" spans="1:7" ht="30" customHeight="1">
      <c r="A1449" s="121" t="s">
        <v>1300</v>
      </c>
      <c r="B1449" s="119" t="s">
        <v>8128</v>
      </c>
      <c r="C1449" s="146">
        <f t="shared" si="72"/>
        <v>0</v>
      </c>
      <c r="D1449" s="124">
        <f t="shared" si="73"/>
        <v>0</v>
      </c>
      <c r="E1449" s="121">
        <v>0</v>
      </c>
      <c r="F1449" s="124">
        <v>0</v>
      </c>
      <c r="G1449" s="124">
        <v>0</v>
      </c>
    </row>
    <row r="1450" spans="1:7" ht="30" customHeight="1">
      <c r="A1450" s="121" t="s">
        <v>1300</v>
      </c>
      <c r="B1450" s="119" t="s">
        <v>7947</v>
      </c>
      <c r="C1450" s="146">
        <f t="shared" si="72"/>
        <v>0</v>
      </c>
      <c r="D1450" s="124">
        <f t="shared" si="73"/>
        <v>0</v>
      </c>
      <c r="E1450" s="121">
        <v>0</v>
      </c>
      <c r="F1450" s="124">
        <v>0</v>
      </c>
      <c r="G1450" s="124">
        <v>0</v>
      </c>
    </row>
    <row r="1451" spans="1:7" ht="30" customHeight="1">
      <c r="A1451" s="121" t="s">
        <v>1300</v>
      </c>
      <c r="B1451" s="119" t="s">
        <v>8146</v>
      </c>
      <c r="C1451" s="146">
        <f t="shared" si="72"/>
        <v>0</v>
      </c>
      <c r="D1451" s="124">
        <f t="shared" si="73"/>
        <v>0</v>
      </c>
      <c r="E1451" s="121">
        <v>0</v>
      </c>
      <c r="F1451" s="124">
        <v>0</v>
      </c>
      <c r="G1451" s="124">
        <v>0</v>
      </c>
    </row>
    <row r="1452" spans="1:7" ht="30" customHeight="1">
      <c r="A1452" s="121" t="s">
        <v>1300</v>
      </c>
      <c r="B1452" s="119" t="s">
        <v>2045</v>
      </c>
      <c r="D1452" s="124" t="e">
        <f>((#REF!*#REF!)+(#REF!*#REF!)+(#REF!*#REF!)+(#REF!*#REF!)+(#REF!*F1452))/10</f>
        <v>#REF!</v>
      </c>
      <c r="F1452" s="124">
        <v>24</v>
      </c>
    </row>
    <row r="1453" spans="1:7" ht="30" customHeight="1">
      <c r="A1453" s="121" t="s">
        <v>1300</v>
      </c>
      <c r="B1453" s="119" t="s">
        <v>850</v>
      </c>
      <c r="D1453" s="124" t="e">
        <f>(#REF!*#REF!)+(#REF!*#REF!)+(#REF!*#REF!)+(#REF!*#REF!)+(#REF!*F1453)</f>
        <v>#REF!</v>
      </c>
    </row>
    <row r="1454" spans="1:7" ht="30" customHeight="1">
      <c r="A1454" s="121" t="s">
        <v>1300</v>
      </c>
      <c r="B1454" s="119" t="s">
        <v>1540</v>
      </c>
      <c r="D1454" s="124" t="e">
        <f>(#REF!*#REF!)+(#REF!*#REF!)+(#REF!*#REF!)+(#REF!*#REF!)+(#REF!*F1454)</f>
        <v>#REF!</v>
      </c>
    </row>
    <row r="1455" spans="1:7" ht="30" customHeight="1">
      <c r="A1455" s="121" t="s">
        <v>1300</v>
      </c>
      <c r="B1455" s="119" t="s">
        <v>1818</v>
      </c>
      <c r="D1455" s="124" t="e">
        <f>(#REF!*#REF!)+(#REF!*#REF!)+(#REF!*#REF!)+(#REF!*#REF!)+(#REF!*F1455)</f>
        <v>#REF!</v>
      </c>
    </row>
    <row r="1456" spans="1:7" ht="30" customHeight="1">
      <c r="A1456" s="121" t="s">
        <v>1300</v>
      </c>
      <c r="B1456" s="119" t="s">
        <v>20</v>
      </c>
      <c r="D1456" s="124" t="e">
        <f>(#REF!*#REF!)+(#REF!*#REF!)+(#REF!*#REF!)+(#REF!*#REF!)+(#REF!*F1456)</f>
        <v>#REF!</v>
      </c>
    </row>
    <row r="1457" spans="1:6" ht="30" customHeight="1">
      <c r="A1457" s="121" t="s">
        <v>1300</v>
      </c>
      <c r="B1457" s="119" t="s">
        <v>1868</v>
      </c>
      <c r="D1457" s="124" t="e">
        <f>(#REF!*#REF!)+(#REF!*#REF!)+(#REF!*#REF!)+(#REF!*#REF!)+(#REF!*F1457)</f>
        <v>#REF!</v>
      </c>
    </row>
    <row r="1458" spans="1:6" ht="30" customHeight="1">
      <c r="A1458" s="121" t="s">
        <v>1300</v>
      </c>
      <c r="B1458" s="119" t="s">
        <v>1866</v>
      </c>
      <c r="D1458" s="124" t="e">
        <f>((#REF!*#REF!)+(#REF!*#REF!)+(#REF!*#REF!)+(#REF!*#REF!)+(#REF!*F1458))/10</f>
        <v>#REF!</v>
      </c>
      <c r="F1458" s="124">
        <v>17</v>
      </c>
    </row>
    <row r="1459" spans="1:6" ht="30" customHeight="1">
      <c r="A1459" s="121" t="s">
        <v>1300</v>
      </c>
      <c r="B1459" s="119" t="s">
        <v>2157</v>
      </c>
      <c r="D1459" s="124" t="e">
        <f>(#REF!*#REF!)+(#REF!*#REF!)+(#REF!*#REF!)+(#REF!*#REF!)+(#REF!*F1459)</f>
        <v>#REF!</v>
      </c>
    </row>
    <row r="1460" spans="1:6" ht="30" customHeight="1">
      <c r="A1460" s="121" t="s">
        <v>1300</v>
      </c>
      <c r="B1460" s="119" t="s">
        <v>1503</v>
      </c>
      <c r="D1460" s="124" t="e">
        <f>(#REF!*#REF!)+(#REF!*#REF!)+(#REF!*#REF!)+(#REF!*#REF!)+(#REF!*F1460)</f>
        <v>#REF!</v>
      </c>
    </row>
    <row r="1461" spans="1:6" ht="30" customHeight="1">
      <c r="A1461" s="121" t="s">
        <v>1300</v>
      </c>
      <c r="B1461" s="119" t="s">
        <v>1573</v>
      </c>
      <c r="D1461" s="124" t="e">
        <f>(#REF!*#REF!)+(#REF!*#REF!)+(#REF!*#REF!)+(#REF!*#REF!)+(#REF!*F1461)</f>
        <v>#REF!</v>
      </c>
    </row>
    <row r="1462" spans="1:6" ht="30" customHeight="1">
      <c r="A1462" s="121" t="s">
        <v>1300</v>
      </c>
      <c r="B1462" s="119" t="s">
        <v>1139</v>
      </c>
      <c r="D1462" s="124" t="e">
        <f>(#REF!*#REF!)+(#REF!*#REF!)+(#REF!*#REF!)+(#REF!*#REF!)+(#REF!*F1462)</f>
        <v>#REF!</v>
      </c>
      <c r="F1462" s="124">
        <v>0</v>
      </c>
    </row>
    <row r="1463" spans="1:6" ht="30" customHeight="1">
      <c r="A1463" s="121" t="s">
        <v>1300</v>
      </c>
      <c r="B1463" s="119" t="s">
        <v>2084</v>
      </c>
      <c r="D1463" s="124" t="e">
        <f>(#REF!*#REF!)+(#REF!*#REF!)+(#REF!*#REF!)+(#REF!*#REF!)+(#REF!*F1463)</f>
        <v>#REF!</v>
      </c>
    </row>
    <row r="1464" spans="1:6" ht="30" customHeight="1">
      <c r="A1464" s="121" t="s">
        <v>1300</v>
      </c>
      <c r="B1464" s="119" t="s">
        <v>618</v>
      </c>
      <c r="D1464" s="124" t="e">
        <f>(#REF!*#REF!)+(#REF!*#REF!)+(#REF!*#REF!)+(#REF!*#REF!)+(#REF!*F1464)</f>
        <v>#REF!</v>
      </c>
      <c r="F1464" s="124">
        <v>0</v>
      </c>
    </row>
    <row r="1465" spans="1:6" ht="30" customHeight="1">
      <c r="A1465" s="121" t="s">
        <v>1300</v>
      </c>
      <c r="B1465" s="125" t="s">
        <v>15</v>
      </c>
      <c r="D1465" s="124" t="e">
        <f>(#REF!*#REF!)+(#REF!*#REF!)+(#REF!*#REF!)+(#REF!*#REF!)+(#REF!*F1465)</f>
        <v>#REF!</v>
      </c>
      <c r="F1465" s="124">
        <v>0</v>
      </c>
    </row>
    <row r="1466" spans="1:6" ht="30" customHeight="1">
      <c r="A1466" s="121" t="s">
        <v>1300</v>
      </c>
      <c r="B1466" s="119" t="s">
        <v>1299</v>
      </c>
      <c r="D1466" s="124" t="e">
        <f>(#REF!*#REF!)+(#REF!*#REF!)+(#REF!*#REF!)+(#REF!*#REF!)+(#REF!*F1466)</f>
        <v>#REF!</v>
      </c>
    </row>
    <row r="1467" spans="1:6" ht="30" customHeight="1">
      <c r="A1467" s="121" t="s">
        <v>1300</v>
      </c>
      <c r="B1467" s="119" t="s">
        <v>1401</v>
      </c>
      <c r="D1467" s="124" t="e">
        <f>((#REF!*#REF!)+(#REF!*#REF!)+(#REF!*#REF!)+(#REF!*#REF!)+(#REF!*F1467))/10</f>
        <v>#REF!</v>
      </c>
      <c r="F1467" s="124">
        <v>-1</v>
      </c>
    </row>
    <row r="1468" spans="1:6" ht="30" customHeight="1">
      <c r="A1468" s="121" t="s">
        <v>1300</v>
      </c>
      <c r="B1468" s="119" t="s">
        <v>1750</v>
      </c>
      <c r="D1468" s="124" t="e">
        <f>(#REF!*#REF!)+(#REF!*#REF!)+(#REF!*#REF!)+(#REF!*#REF!)+(#REF!*F1468)</f>
        <v>#REF!</v>
      </c>
    </row>
    <row r="1469" spans="1:6" ht="30" customHeight="1">
      <c r="A1469" s="121" t="s">
        <v>1300</v>
      </c>
      <c r="B1469" s="119" t="s">
        <v>1554</v>
      </c>
      <c r="D1469" s="124" t="e">
        <f>((#REF!*#REF!)+(#REF!*#REF!)+(#REF!*#REF!)+(#REF!*#REF!)+(#REF!*F1469))/10</f>
        <v>#REF!</v>
      </c>
      <c r="F1469" s="124">
        <v>5</v>
      </c>
    </row>
    <row r="1470" spans="1:6" ht="30" customHeight="1">
      <c r="A1470" s="121" t="s">
        <v>1300</v>
      </c>
      <c r="B1470" s="119" t="s">
        <v>1936</v>
      </c>
      <c r="D1470" s="124" t="e">
        <f>(#REF!*#REF!)+(#REF!*#REF!)+(#REF!*#REF!)+(#REF!*#REF!)+(#REF!*F1470)</f>
        <v>#REF!</v>
      </c>
      <c r="F1470" s="124">
        <v>0</v>
      </c>
    </row>
    <row r="1471" spans="1:6" ht="30" customHeight="1">
      <c r="A1471" s="121" t="s">
        <v>1300</v>
      </c>
      <c r="B1471" s="119" t="s">
        <v>1187</v>
      </c>
      <c r="D1471" s="124" t="e">
        <f>(#REF!*#REF!)+(#REF!*#REF!)+(#REF!*#REF!)+(#REF!*#REF!)+(#REF!*F1471)</f>
        <v>#REF!</v>
      </c>
    </row>
    <row r="1472" spans="1:6" ht="30" customHeight="1">
      <c r="A1472" s="121" t="s">
        <v>1300</v>
      </c>
      <c r="B1472" s="119" t="s">
        <v>609</v>
      </c>
      <c r="D1472" s="124" t="e">
        <f>(#REF!*#REF!)+(#REF!*#REF!)+(#REF!*#REF!)+(#REF!*#REF!)+(#REF!*F1472)</f>
        <v>#REF!</v>
      </c>
    </row>
    <row r="1473" spans="1:6" ht="30" customHeight="1">
      <c r="A1473" s="121" t="s">
        <v>1300</v>
      </c>
      <c r="B1473" s="119" t="s">
        <v>2318</v>
      </c>
      <c r="D1473" s="124" t="e">
        <f>((#REF!*#REF!)+(#REF!*#REF!)+(#REF!*#REF!)+(#REF!*#REF!)+(#REF!*F1473))/10</f>
        <v>#REF!</v>
      </c>
      <c r="F1473" s="124">
        <v>26</v>
      </c>
    </row>
    <row r="1474" spans="1:6" ht="30" customHeight="1">
      <c r="A1474" s="121" t="s">
        <v>1300</v>
      </c>
      <c r="B1474" s="119" t="s">
        <v>1138</v>
      </c>
      <c r="D1474" s="124" t="e">
        <f>(#REF!*#REF!)+(#REF!*#REF!)+(#REF!*#REF!)+(#REF!*#REF!)+(#REF!*F1474)</f>
        <v>#REF!</v>
      </c>
      <c r="F1474" s="124">
        <v>0</v>
      </c>
    </row>
    <row r="1475" spans="1:6" ht="30" customHeight="1">
      <c r="A1475" s="121" t="s">
        <v>1300</v>
      </c>
      <c r="B1475" s="119" t="s">
        <v>624</v>
      </c>
      <c r="D1475" s="124" t="e">
        <f>(#REF!*#REF!)+(#REF!*#REF!)+(#REF!*#REF!)+(#REF!*#REF!)+(#REF!*F1475)</f>
        <v>#REF!</v>
      </c>
    </row>
    <row r="1476" spans="1:6" ht="30" customHeight="1">
      <c r="A1476" s="121" t="s">
        <v>1300</v>
      </c>
      <c r="B1476" s="119" t="s">
        <v>1481</v>
      </c>
      <c r="D1476" s="124" t="e">
        <f>(#REF!*#REF!)+(#REF!*#REF!)+(#REF!*#REF!)+(#REF!*#REF!)+(#REF!*F1476)</f>
        <v>#REF!</v>
      </c>
    </row>
    <row r="1477" spans="1:6" ht="30" customHeight="1">
      <c r="A1477" s="121" t="s">
        <v>1300</v>
      </c>
      <c r="B1477" s="119" t="s">
        <v>1548</v>
      </c>
      <c r="D1477" s="124" t="e">
        <f>(#REF!*#REF!)+(#REF!*#REF!)+(#REF!*#REF!)+(#REF!*#REF!)+(#REF!*F1477)</f>
        <v>#REF!</v>
      </c>
    </row>
    <row r="1478" spans="1:6" ht="30" customHeight="1">
      <c r="A1478" s="121" t="s">
        <v>1300</v>
      </c>
      <c r="B1478" s="119" t="s">
        <v>2417</v>
      </c>
      <c r="D1478" s="124" t="e">
        <f>(#REF!*#REF!)+(#REF!*#REF!)+(#REF!*#REF!)+(#REF!*#REF!)+(#REF!*F1478)</f>
        <v>#REF!</v>
      </c>
      <c r="F1478" s="124">
        <v>0</v>
      </c>
    </row>
    <row r="1479" spans="1:6" ht="30" customHeight="1">
      <c r="A1479" s="121" t="s">
        <v>1300</v>
      </c>
      <c r="B1479" s="119" t="s">
        <v>1920</v>
      </c>
      <c r="D1479" s="124" t="e">
        <f>(#REF!*#REF!)+(#REF!*#REF!)+(#REF!*#REF!)+(#REF!*#REF!)+(#REF!*F1479)</f>
        <v>#REF!</v>
      </c>
    </row>
    <row r="1480" spans="1:6" ht="30" customHeight="1">
      <c r="A1480" s="121" t="s">
        <v>1300</v>
      </c>
      <c r="B1480" s="119" t="s">
        <v>1272</v>
      </c>
      <c r="D1480" s="124" t="e">
        <f>(#REF!*#REF!)+(#REF!*#REF!)+(#REF!*#REF!)+(#REF!*#REF!)+(#REF!*F1480)</f>
        <v>#REF!</v>
      </c>
    </row>
    <row r="1481" spans="1:6" ht="30" customHeight="1">
      <c r="A1481" s="121" t="s">
        <v>1300</v>
      </c>
      <c r="B1481" s="119" t="s">
        <v>622</v>
      </c>
      <c r="D1481" s="124" t="e">
        <f>((#REF!*#REF!)+(#REF!*#REF!)+(#REF!*#REF!)+(#REF!*#REF!)+(#REF!*F1481))/10</f>
        <v>#REF!</v>
      </c>
      <c r="F1481" s="124">
        <v>5</v>
      </c>
    </row>
    <row r="1482" spans="1:6" ht="30" customHeight="1">
      <c r="A1482" s="121" t="s">
        <v>1300</v>
      </c>
      <c r="B1482" s="119" t="s">
        <v>1761</v>
      </c>
      <c r="D1482" s="124" t="e">
        <f>((#REF!*#REF!)+(#REF!*#REF!)+(#REF!*#REF!)+(#REF!*#REF!)+(#REF!*F1482))/10</f>
        <v>#REF!</v>
      </c>
      <c r="F1482" s="124">
        <v>40</v>
      </c>
    </row>
    <row r="1483" spans="1:6" ht="30" customHeight="1">
      <c r="A1483" s="121" t="s">
        <v>1300</v>
      </c>
      <c r="B1483" s="119" t="s">
        <v>1290</v>
      </c>
      <c r="D1483" s="124" t="e">
        <f>(#REF!*#REF!)+(#REF!*#REF!)+(#REF!*#REF!)+(#REF!*#REF!)+(#REF!*F1483)</f>
        <v>#REF!</v>
      </c>
    </row>
    <row r="1484" spans="1:6" ht="30" customHeight="1">
      <c r="A1484" s="121" t="s">
        <v>1300</v>
      </c>
      <c r="B1484" s="119" t="s">
        <v>1404</v>
      </c>
      <c r="D1484" s="124" t="e">
        <f>(#REF!*#REF!)+(#REF!*#REF!)+(#REF!*#REF!)+(#REF!*#REF!)+(#REF!*F1484)</f>
        <v>#REF!</v>
      </c>
    </row>
    <row r="1485" spans="1:6" ht="30" customHeight="1">
      <c r="A1485" s="121" t="s">
        <v>1300</v>
      </c>
      <c r="B1485" s="119" t="s">
        <v>2287</v>
      </c>
      <c r="D1485" s="124" t="e">
        <f>((#REF!*#REF!)+(#REF!*#REF!)+(#REF!*#REF!)+(#REF!*#REF!)+(#REF!*F1485))/10</f>
        <v>#REF!</v>
      </c>
      <c r="F1485" s="124">
        <v>8</v>
      </c>
    </row>
    <row r="1486" spans="1:6" ht="30" customHeight="1">
      <c r="A1486" s="121" t="s">
        <v>1300</v>
      </c>
      <c r="B1486" s="119" t="s">
        <v>879</v>
      </c>
      <c r="D1486" s="124" t="e">
        <f>((#REF!*#REF!)+(#REF!*#REF!)+(#REF!*#REF!)+(#REF!*#REF!)+(#REF!*F1486))/10</f>
        <v>#REF!</v>
      </c>
      <c r="F1486" s="124">
        <v>23</v>
      </c>
    </row>
    <row r="1487" spans="1:6" ht="30" customHeight="1">
      <c r="A1487" s="121" t="s">
        <v>1300</v>
      </c>
      <c r="B1487" s="119" t="s">
        <v>1395</v>
      </c>
      <c r="D1487" s="124" t="e">
        <f>((#REF!*#REF!)+(#REF!*#REF!)+(#REF!*#REF!)+(#REF!*#REF!)+(#REF!*F1487))/10</f>
        <v>#REF!</v>
      </c>
      <c r="F1487" s="124">
        <v>23</v>
      </c>
    </row>
    <row r="1488" spans="1:6" ht="30" customHeight="1">
      <c r="A1488" s="121" t="s">
        <v>1300</v>
      </c>
      <c r="B1488" s="119" t="s">
        <v>1678</v>
      </c>
      <c r="D1488" s="124" t="e">
        <f>((#REF!*#REF!)+(#REF!*#REF!)+(#REF!*#REF!)+(#REF!*#REF!)+(#REF!*F1488))/10</f>
        <v>#REF!</v>
      </c>
      <c r="F1488" s="124">
        <v>50</v>
      </c>
    </row>
    <row r="1489" spans="1:6" ht="30" customHeight="1">
      <c r="A1489" s="121" t="s">
        <v>1300</v>
      </c>
      <c r="B1489" s="125" t="s">
        <v>54</v>
      </c>
      <c r="D1489" s="124" t="e">
        <f>(#REF!*#REF!)+(#REF!*#REF!)+(#REF!*#REF!)+(#REF!*#REF!)+(#REF!*F1489)</f>
        <v>#REF!</v>
      </c>
    </row>
    <row r="1490" spans="1:6" ht="30" customHeight="1">
      <c r="A1490" s="121" t="s">
        <v>1300</v>
      </c>
      <c r="B1490" s="119" t="s">
        <v>1725</v>
      </c>
      <c r="D1490" s="124" t="e">
        <f>((#REF!*#REF!)+(#REF!*#REF!)+(#REF!*#REF!)+(#REF!*#REF!)+(#REF!*F1490))/10</f>
        <v>#REF!</v>
      </c>
      <c r="F1490" s="124">
        <v>17</v>
      </c>
    </row>
    <row r="1491" spans="1:6" ht="30" customHeight="1">
      <c r="A1491" s="121" t="s">
        <v>1300</v>
      </c>
      <c r="B1491" s="119" t="s">
        <v>1674</v>
      </c>
      <c r="D1491" s="124" t="e">
        <f>(#REF!*#REF!)+(#REF!*#REF!)+(#REF!*#REF!)+(#REF!*#REF!)+(#REF!*F1491)</f>
        <v>#REF!</v>
      </c>
      <c r="F1491" s="124">
        <v>0</v>
      </c>
    </row>
    <row r="1492" spans="1:6" ht="30" customHeight="1">
      <c r="A1492" s="121" t="s">
        <v>1300</v>
      </c>
      <c r="B1492" s="119" t="s">
        <v>1677</v>
      </c>
      <c r="D1492" s="124" t="e">
        <f>(#REF!*#REF!)+(#REF!*#REF!)+(#REF!*#REF!)+(#REF!*#REF!)+(#REF!*F1492)</f>
        <v>#REF!</v>
      </c>
      <c r="F1492" s="124">
        <v>0</v>
      </c>
    </row>
    <row r="1493" spans="1:6" ht="30" customHeight="1">
      <c r="A1493" s="121" t="s">
        <v>1300</v>
      </c>
      <c r="B1493" s="119" t="s">
        <v>1284</v>
      </c>
      <c r="D1493" s="124" t="e">
        <f>((#REF!*#REF!)+(#REF!*#REF!)+(#REF!*#REF!)+(#REF!*#REF!)+(#REF!*F1493))/10</f>
        <v>#REF!</v>
      </c>
      <c r="F1493" s="124">
        <v>38</v>
      </c>
    </row>
    <row r="1494" spans="1:6" ht="30" customHeight="1">
      <c r="A1494" s="121" t="s">
        <v>1300</v>
      </c>
      <c r="B1494" s="119" t="s">
        <v>1780</v>
      </c>
      <c r="D1494" s="124" t="e">
        <f>(#REF!*#REF!)+(#REF!*#REF!)+(#REF!*#REF!)+(#REF!*#REF!)+(#REF!*F1494)</f>
        <v>#REF!</v>
      </c>
      <c r="F1494" s="124">
        <v>0</v>
      </c>
    </row>
    <row r="1495" spans="1:6" ht="30" customHeight="1">
      <c r="A1495" s="121" t="s">
        <v>1300</v>
      </c>
      <c r="B1495" s="119" t="s">
        <v>1111</v>
      </c>
      <c r="D1495" s="124" t="e">
        <f>((#REF!*#REF!)+(#REF!*#REF!)+(#REF!*#REF!)+(#REF!*#REF!)+(#REF!*F1495))/10</f>
        <v>#REF!</v>
      </c>
      <c r="F1495" s="124">
        <v>37</v>
      </c>
    </row>
    <row r="1496" spans="1:6" ht="30" customHeight="1">
      <c r="A1496" s="121" t="s">
        <v>1300</v>
      </c>
      <c r="B1496" s="119" t="s">
        <v>1403</v>
      </c>
      <c r="D1496" s="124" t="e">
        <f>(#REF!*#REF!)+(#REF!*#REF!)+(#REF!*#REF!)+(#REF!*#REF!)+(#REF!*F1496)</f>
        <v>#REF!</v>
      </c>
    </row>
    <row r="1497" spans="1:6" ht="30" customHeight="1">
      <c r="A1497" s="121" t="s">
        <v>1300</v>
      </c>
      <c r="B1497" s="119" t="s">
        <v>1699</v>
      </c>
      <c r="D1497" s="124" t="e">
        <f>((#REF!*#REF!)+(#REF!*#REF!)+(#REF!*#REF!)+(#REF!*#REF!)+(#REF!*F1497))/10</f>
        <v>#REF!</v>
      </c>
      <c r="F1497" s="124">
        <v>40</v>
      </c>
    </row>
    <row r="1498" spans="1:6" ht="30" customHeight="1">
      <c r="A1498" s="121" t="s">
        <v>1300</v>
      </c>
      <c r="B1498" s="119" t="s">
        <v>1669</v>
      </c>
      <c r="D1498" s="124" t="e">
        <f>(#REF!*#REF!)+(#REF!*#REF!)+(#REF!*#REF!)+(#REF!*#REF!)+(#REF!*F1498)</f>
        <v>#REF!</v>
      </c>
      <c r="F1498" s="124">
        <v>0</v>
      </c>
    </row>
    <row r="1499" spans="1:6" ht="30" customHeight="1">
      <c r="A1499" s="121" t="s">
        <v>1300</v>
      </c>
      <c r="B1499" s="119" t="s">
        <v>851</v>
      </c>
      <c r="D1499" s="124" t="e">
        <f>(#REF!*#REF!)+(#REF!*#REF!)+(#REF!*#REF!)+(#REF!*#REF!)+(#REF!*F1499)</f>
        <v>#REF!</v>
      </c>
      <c r="F1499" s="124">
        <v>0</v>
      </c>
    </row>
    <row r="1500" spans="1:6" ht="30" customHeight="1">
      <c r="A1500" s="121" t="s">
        <v>1300</v>
      </c>
      <c r="B1500" s="119" t="s">
        <v>623</v>
      </c>
      <c r="D1500" s="124" t="e">
        <f>((#REF!*#REF!)+(#REF!*#REF!)+(#REF!*#REF!)+(#REF!*#REF!)+(#REF!*F1500))/10</f>
        <v>#REF!</v>
      </c>
      <c r="F1500" s="124">
        <v>24</v>
      </c>
    </row>
    <row r="1501" spans="1:6" ht="30" customHeight="1">
      <c r="A1501" s="121" t="s">
        <v>1300</v>
      </c>
      <c r="B1501" s="125" t="s">
        <v>48</v>
      </c>
      <c r="D1501" s="124" t="e">
        <f>((#REF!*#REF!)+(#REF!*#REF!)+(#REF!*#REF!)+(#REF!*#REF!)+(#REF!*F1501))/10</f>
        <v>#REF!</v>
      </c>
      <c r="F1501" s="124">
        <v>25</v>
      </c>
    </row>
    <row r="1502" spans="1:6" ht="30" customHeight="1">
      <c r="A1502" s="121" t="s">
        <v>1300</v>
      </c>
      <c r="B1502" s="119" t="s">
        <v>1697</v>
      </c>
      <c r="D1502" s="124" t="e">
        <f>((#REF!*#REF!)+(#REF!*#REF!)+(#REF!*#REF!)+(#REF!*#REF!)+(#REF!*F1502))/10</f>
        <v>#REF!</v>
      </c>
      <c r="F1502" s="124">
        <v>30</v>
      </c>
    </row>
    <row r="1503" spans="1:6" ht="30" customHeight="1">
      <c r="A1503" s="121" t="s">
        <v>1300</v>
      </c>
      <c r="B1503" s="119" t="s">
        <v>2304</v>
      </c>
      <c r="D1503" s="124" t="e">
        <f>((#REF!*#REF!)+(#REF!*#REF!)+(#REF!*#REF!)+(#REF!*#REF!)+(#REF!*F1503))/10</f>
        <v>#REF!</v>
      </c>
      <c r="F1503" s="124">
        <v>15</v>
      </c>
    </row>
    <row r="1504" spans="1:6" ht="30" customHeight="1">
      <c r="A1504" s="121" t="s">
        <v>1300</v>
      </c>
      <c r="B1504" s="119" t="s">
        <v>1189</v>
      </c>
      <c r="D1504" s="124" t="e">
        <f>((#REF!*#REF!)+(#REF!*#REF!)+(#REF!*#REF!)+(#REF!*#REF!)+(#REF!*F1504))/10</f>
        <v>#REF!</v>
      </c>
      <c r="F1504" s="124">
        <v>0</v>
      </c>
    </row>
    <row r="1505" spans="1:6" ht="30" customHeight="1">
      <c r="A1505" s="121" t="s">
        <v>1300</v>
      </c>
      <c r="B1505" s="119" t="s">
        <v>1588</v>
      </c>
      <c r="D1505" s="124" t="e">
        <f>(#REF!*#REF!)+(#REF!*#REF!)+(#REF!*#REF!)+(#REF!*#REF!)+(#REF!*F1505)</f>
        <v>#REF!</v>
      </c>
    </row>
    <row r="1506" spans="1:6" ht="30" customHeight="1">
      <c r="A1506" s="121" t="s">
        <v>1300</v>
      </c>
      <c r="B1506" s="119" t="s">
        <v>1195</v>
      </c>
      <c r="D1506" s="124" t="e">
        <f>((#REF!*#REF!)+(#REF!*#REF!)+(#REF!*#REF!)+(#REF!*#REF!)+(#REF!*F1506))/10</f>
        <v>#REF!</v>
      </c>
      <c r="F1506" s="124">
        <v>17</v>
      </c>
    </row>
    <row r="1507" spans="1:6" ht="30" customHeight="1">
      <c r="A1507" s="121" t="s">
        <v>1300</v>
      </c>
      <c r="B1507" s="119" t="s">
        <v>1617</v>
      </c>
      <c r="D1507" s="124" t="e">
        <f>((#REF!*#REF!)+(#REF!*#REF!)+(#REF!*#REF!)+(#REF!*#REF!)+(#REF!*F1507))/10</f>
        <v>#REF!</v>
      </c>
      <c r="F1507" s="124">
        <v>14</v>
      </c>
    </row>
    <row r="1508" spans="1:6" ht="30" customHeight="1">
      <c r="A1508" s="121" t="s">
        <v>1300</v>
      </c>
      <c r="B1508" s="119" t="s">
        <v>1607</v>
      </c>
      <c r="D1508" s="124" t="e">
        <f>(#REF!*#REF!)+(#REF!*#REF!)+(#REF!*#REF!)+(#REF!*#REF!)+(#REF!*F1508)</f>
        <v>#REF!</v>
      </c>
    </row>
    <row r="1509" spans="1:6" ht="30" customHeight="1">
      <c r="A1509" s="121" t="s">
        <v>1300</v>
      </c>
      <c r="B1509" s="119" t="s">
        <v>895</v>
      </c>
      <c r="D1509" s="124" t="e">
        <f>(#REF!*#REF!)+(#REF!*#REF!)+(#REF!*#REF!)+(#REF!*#REF!)+(#REF!*F1509)</f>
        <v>#REF!</v>
      </c>
      <c r="F1509" s="124">
        <v>0</v>
      </c>
    </row>
    <row r="1510" spans="1:6" ht="30" customHeight="1">
      <c r="A1510" s="121" t="s">
        <v>1300</v>
      </c>
      <c r="B1510" s="119" t="s">
        <v>2082</v>
      </c>
      <c r="D1510" s="124" t="e">
        <f>(#REF!*#REF!)+(#REF!*#REF!)+(#REF!*#REF!)+(#REF!*#REF!)+(#REF!*F1510)</f>
        <v>#REF!</v>
      </c>
      <c r="F1510" s="124">
        <v>0</v>
      </c>
    </row>
    <row r="1511" spans="1:6" ht="30" customHeight="1">
      <c r="A1511" s="121" t="s">
        <v>1300</v>
      </c>
      <c r="B1511" s="119" t="s">
        <v>2263</v>
      </c>
      <c r="D1511" s="124" t="e">
        <f>((#REF!*#REF!)+(#REF!*#REF!)+(#REF!*#REF!)+(#REF!*#REF!)+(#REF!*F1511))/10</f>
        <v>#REF!</v>
      </c>
      <c r="F1511" s="124">
        <v>17</v>
      </c>
    </row>
    <row r="1512" spans="1:6" ht="30" customHeight="1">
      <c r="A1512" s="121" t="s">
        <v>1300</v>
      </c>
      <c r="B1512" s="119" t="s">
        <v>2020</v>
      </c>
      <c r="D1512" s="124" t="e">
        <f>(#REF!*#REF!)+(#REF!*#REF!)+(#REF!*#REF!)+(#REF!*#REF!)+(#REF!*F1512)</f>
        <v>#REF!</v>
      </c>
      <c r="F1512" s="124">
        <v>0</v>
      </c>
    </row>
    <row r="1513" spans="1:6" ht="30" customHeight="1">
      <c r="A1513" s="121" t="s">
        <v>1300</v>
      </c>
      <c r="B1513" s="119" t="s">
        <v>1370</v>
      </c>
      <c r="D1513" s="124" t="e">
        <f>((#REF!*#REF!)+(#REF!*#REF!)+(#REF!*#REF!)+(#REF!*#REF!)+(#REF!*F1513))/10</f>
        <v>#REF!</v>
      </c>
      <c r="F1513" s="124">
        <v>37</v>
      </c>
    </row>
    <row r="1514" spans="1:6" ht="30" customHeight="1">
      <c r="A1514" s="121" t="s">
        <v>1300</v>
      </c>
      <c r="B1514" s="119" t="s">
        <v>1874</v>
      </c>
      <c r="D1514" s="124" t="e">
        <f>(#REF!*#REF!)+(#REF!*#REF!)+(#REF!*#REF!)+(#REF!*#REF!)+(#REF!*F1514)</f>
        <v>#REF!</v>
      </c>
      <c r="F1514" s="124">
        <v>0</v>
      </c>
    </row>
    <row r="1515" spans="1:6" ht="30" customHeight="1">
      <c r="A1515" s="121" t="s">
        <v>1300</v>
      </c>
      <c r="B1515" s="119" t="s">
        <v>896</v>
      </c>
      <c r="D1515" s="124" t="e">
        <f>((#REF!*#REF!)+(#REF!*#REF!)+(#REF!*#REF!)+(#REF!*#REF!)+(#REF!*F1515))/10</f>
        <v>#REF!</v>
      </c>
      <c r="F1515" s="124">
        <v>27</v>
      </c>
    </row>
    <row r="1516" spans="1:6" ht="30" customHeight="1">
      <c r="A1516" s="121" t="s">
        <v>1300</v>
      </c>
      <c r="B1516" s="119" t="s">
        <v>1288</v>
      </c>
      <c r="D1516" s="124" t="e">
        <f>(#REF!*#REF!)+(#REF!*#REF!)+(#REF!*#REF!)+(#REF!*#REF!)+(#REF!*F1516)</f>
        <v>#REF!</v>
      </c>
    </row>
    <row r="1517" spans="1:6" ht="30" customHeight="1">
      <c r="A1517" s="121" t="s">
        <v>1300</v>
      </c>
      <c r="B1517" s="119" t="s">
        <v>2029</v>
      </c>
      <c r="D1517" s="124" t="e">
        <f>(#REF!*#REF!)+(#REF!*#REF!)+(#REF!*#REF!)+(#REF!*#REF!)+(#REF!*F1517)</f>
        <v>#REF!</v>
      </c>
    </row>
    <row r="1518" spans="1:6" ht="30" customHeight="1">
      <c r="A1518" s="121" t="s">
        <v>1300</v>
      </c>
      <c r="B1518" s="119" t="s">
        <v>1673</v>
      </c>
      <c r="D1518" s="124" t="e">
        <f>(#REF!*#REF!)+(#REF!*#REF!)+(#REF!*#REF!)+(#REF!*#REF!)+(#REF!*F1518)</f>
        <v>#REF!</v>
      </c>
    </row>
    <row r="1519" spans="1:6" ht="30" customHeight="1">
      <c r="A1519" s="121" t="s">
        <v>1300</v>
      </c>
      <c r="B1519" s="119" t="s">
        <v>1815</v>
      </c>
      <c r="D1519" s="124" t="e">
        <f>(#REF!*#REF!)+(#REF!*#REF!)+(#REF!*#REF!)+(#REF!*#REF!)+(#REF!*F1519)</f>
        <v>#REF!</v>
      </c>
      <c r="F1519" s="124">
        <v>0</v>
      </c>
    </row>
    <row r="1520" spans="1:6" ht="30" customHeight="1">
      <c r="A1520" s="121" t="s">
        <v>1300</v>
      </c>
      <c r="B1520" s="119" t="s">
        <v>843</v>
      </c>
      <c r="D1520" s="124" t="e">
        <f>(#REF!*#REF!)+(#REF!*#REF!)+(#REF!*#REF!)+(#REF!*#REF!)+(#REF!*F1520)</f>
        <v>#REF!</v>
      </c>
      <c r="F1520" s="124">
        <v>0</v>
      </c>
    </row>
    <row r="1521" spans="1:6" ht="30" customHeight="1">
      <c r="A1521" s="121" t="s">
        <v>1300</v>
      </c>
      <c r="B1521" s="119" t="s">
        <v>985</v>
      </c>
      <c r="D1521" s="124" t="e">
        <f>(#REF!*#REF!)+(#REF!*#REF!)+(#REF!*#REF!)+(#REF!*#REF!)+(#REF!*F1521)</f>
        <v>#REF!</v>
      </c>
    </row>
    <row r="1522" spans="1:6" ht="30" customHeight="1">
      <c r="A1522" s="121" t="s">
        <v>1300</v>
      </c>
      <c r="B1522" s="119" t="s">
        <v>777</v>
      </c>
      <c r="D1522" s="124" t="e">
        <f>(#REF!*#REF!)+(#REF!*#REF!)+(#REF!*#REF!)+(#REF!*#REF!)+(#REF!*F1522)</f>
        <v>#REF!</v>
      </c>
      <c r="F1522" s="124">
        <v>0</v>
      </c>
    </row>
    <row r="1523" spans="1:6" ht="30" customHeight="1">
      <c r="A1523" s="121" t="s">
        <v>1300</v>
      </c>
      <c r="B1523" s="119" t="s">
        <v>1951</v>
      </c>
      <c r="D1523" s="124" t="e">
        <f>((#REF!*#REF!)+(#REF!*#REF!)+(#REF!*#REF!)+(#REF!*#REF!)+(#REF!*F1523))/10</f>
        <v>#REF!</v>
      </c>
      <c r="F1523" s="124">
        <v>14</v>
      </c>
    </row>
    <row r="1524" spans="1:6" ht="30" customHeight="1">
      <c r="A1524" s="121" t="s">
        <v>1300</v>
      </c>
      <c r="B1524" s="119" t="s">
        <v>1155</v>
      </c>
      <c r="D1524" s="124" t="e">
        <f>((#REF!*#REF!)+(#REF!*#REF!)+(#REF!*#REF!)+(#REF!*#REF!)+(#REF!*F1524))/10</f>
        <v>#REF!</v>
      </c>
      <c r="F1524" s="124">
        <v>17</v>
      </c>
    </row>
    <row r="1525" spans="1:6" ht="30" customHeight="1">
      <c r="A1525" s="121" t="s">
        <v>1300</v>
      </c>
      <c r="B1525" s="119" t="s">
        <v>968</v>
      </c>
      <c r="D1525" s="124" t="e">
        <f>(#REF!*#REF!)+(#REF!*#REF!)+(#REF!*#REF!)+(#REF!*#REF!)+(#REF!*F1525)</f>
        <v>#REF!</v>
      </c>
      <c r="F1525" s="124">
        <v>0</v>
      </c>
    </row>
    <row r="1526" spans="1:6" ht="30" customHeight="1">
      <c r="A1526" s="121" t="s">
        <v>1300</v>
      </c>
      <c r="B1526" s="125" t="s">
        <v>37</v>
      </c>
      <c r="D1526" s="124" t="e">
        <f>((#REF!*#REF!)+(#REF!*#REF!)+(#REF!*#REF!)+(#REF!*#REF!)+(#REF!*F1526))/10</f>
        <v>#REF!</v>
      </c>
      <c r="F1526" s="124">
        <v>24</v>
      </c>
    </row>
    <row r="1527" spans="1:6" ht="30" customHeight="1">
      <c r="A1527" s="121" t="s">
        <v>1300</v>
      </c>
      <c r="B1527" s="119" t="s">
        <v>1159</v>
      </c>
      <c r="D1527" s="124" t="e">
        <f>(#REF!*#REF!)+(#REF!*#REF!)+(#REF!*#REF!)+(#REF!*#REF!)+(#REF!*F1527)</f>
        <v>#REF!</v>
      </c>
    </row>
    <row r="1528" spans="1:6" ht="30" customHeight="1">
      <c r="A1528" s="121" t="s">
        <v>1300</v>
      </c>
      <c r="B1528" s="119" t="s">
        <v>2028</v>
      </c>
      <c r="D1528" s="124" t="e">
        <f>(#REF!*#REF!)+(#REF!*#REF!)+(#REF!*#REF!)+(#REF!*#REF!)+(#REF!*F1528)</f>
        <v>#REF!</v>
      </c>
      <c r="F1528" s="124">
        <v>0</v>
      </c>
    </row>
    <row r="1529" spans="1:6" ht="30" customHeight="1">
      <c r="A1529" s="121" t="s">
        <v>1300</v>
      </c>
      <c r="B1529" s="119" t="s">
        <v>1001</v>
      </c>
      <c r="D1529" s="124" t="e">
        <f>((#REF!*#REF!)+(#REF!*#REF!)+(#REF!*#REF!)+(#REF!*#REF!)+(#REF!*F1529))/10</f>
        <v>#REF!</v>
      </c>
      <c r="F1529" s="124">
        <v>5</v>
      </c>
    </row>
    <row r="1530" spans="1:6" ht="30" customHeight="1">
      <c r="A1530" s="121" t="s">
        <v>1300</v>
      </c>
      <c r="B1530" s="119" t="s">
        <v>977</v>
      </c>
      <c r="D1530" s="124" t="e">
        <f>(#REF!*#REF!)+(#REF!*#REF!)+(#REF!*#REF!)+(#REF!*#REF!)+(#REF!*F1530)</f>
        <v>#REF!</v>
      </c>
    </row>
    <row r="1531" spans="1:6" ht="30" customHeight="1">
      <c r="A1531" s="121" t="s">
        <v>1300</v>
      </c>
      <c r="B1531" s="119" t="s">
        <v>876</v>
      </c>
      <c r="D1531" s="124" t="e">
        <f>(#REF!*#REF!)+(#REF!*#REF!)+(#REF!*#REF!)+(#REF!*#REF!)+(#REF!*F1531)</f>
        <v>#REF!</v>
      </c>
    </row>
    <row r="1532" spans="1:6" ht="30" customHeight="1">
      <c r="A1532" s="121" t="s">
        <v>1300</v>
      </c>
      <c r="B1532" s="119" t="s">
        <v>1536</v>
      </c>
      <c r="D1532" s="124" t="e">
        <f>((#REF!*#REF!)+(#REF!*#REF!)+(#REF!*#REF!)+(#REF!*#REF!)+(#REF!*F1532))/10</f>
        <v>#REF!</v>
      </c>
      <c r="F1532" s="124">
        <v>16</v>
      </c>
    </row>
    <row r="1533" spans="1:6" ht="30" customHeight="1">
      <c r="A1533" s="121" t="s">
        <v>1300</v>
      </c>
      <c r="B1533" s="119" t="s">
        <v>1727</v>
      </c>
      <c r="D1533" s="124" t="e">
        <f>((#REF!*#REF!)+(#REF!*#REF!)+(#REF!*#REF!)+(#REF!*#REF!)+(#REF!*F1533))/10</f>
        <v>#REF!</v>
      </c>
      <c r="F1533" s="124">
        <v>5</v>
      </c>
    </row>
    <row r="1534" spans="1:6" ht="30" customHeight="1">
      <c r="A1534" s="121" t="s">
        <v>1300</v>
      </c>
      <c r="B1534" s="119" t="s">
        <v>1782</v>
      </c>
      <c r="D1534" s="124" t="e">
        <f>(#REF!*#REF!)+(#REF!*#REF!)+(#REF!*#REF!)+(#REF!*#REF!)+(#REF!*F1534)</f>
        <v>#REF!</v>
      </c>
      <c r="F1534" s="124">
        <v>0</v>
      </c>
    </row>
    <row r="1535" spans="1:6" ht="30" customHeight="1">
      <c r="A1535" s="121" t="s">
        <v>1300</v>
      </c>
      <c r="B1535" s="119" t="s">
        <v>1315</v>
      </c>
      <c r="D1535" s="124" t="e">
        <f>(#REF!*#REF!)+(#REF!*#REF!)+(#REF!*#REF!)+(#REF!*#REF!)+(#REF!*F1535)</f>
        <v>#REF!</v>
      </c>
    </row>
    <row r="1536" spans="1:6" ht="30" customHeight="1">
      <c r="A1536" s="121" t="s">
        <v>1300</v>
      </c>
      <c r="B1536" s="119" t="s">
        <v>1538</v>
      </c>
      <c r="D1536" s="124" t="e">
        <f>(#REF!*#REF!)+(#REF!*#REF!)+(#REF!*#REF!)+(#REF!*#REF!)+(#REF!*F1536)</f>
        <v>#REF!</v>
      </c>
      <c r="F1536" s="124">
        <v>0</v>
      </c>
    </row>
    <row r="1537" spans="1:6" ht="30" customHeight="1">
      <c r="A1537" s="121" t="s">
        <v>1300</v>
      </c>
      <c r="B1537" s="119" t="s">
        <v>1601</v>
      </c>
      <c r="D1537" s="124" t="e">
        <f>((#REF!*#REF!)+(#REF!*#REF!)+(#REF!*#REF!)+(#REF!*#REF!)+(#REF!*F1537))/10</f>
        <v>#REF!</v>
      </c>
      <c r="F1537" s="124">
        <v>39</v>
      </c>
    </row>
    <row r="1538" spans="1:6" ht="30" customHeight="1">
      <c r="A1538" s="121" t="s">
        <v>1300</v>
      </c>
      <c r="B1538" s="119" t="s">
        <v>1164</v>
      </c>
      <c r="D1538" s="124" t="e">
        <f>((#REF!*#REF!)+(#REF!*#REF!)+(#REF!*#REF!)+(#REF!*#REF!)+(#REF!*F1538))/10</f>
        <v>#REF!</v>
      </c>
      <c r="F1538" s="124">
        <v>-2</v>
      </c>
    </row>
    <row r="1539" spans="1:6" ht="30" customHeight="1">
      <c r="A1539" s="121" t="s">
        <v>1300</v>
      </c>
      <c r="B1539" s="119" t="s">
        <v>981</v>
      </c>
      <c r="D1539" s="124" t="e">
        <f>(#REF!*#REF!)+(#REF!*#REF!)+(#REF!*#REF!)+(#REF!*#REF!)+(#REF!*F1539)</f>
        <v>#REF!</v>
      </c>
    </row>
    <row r="1540" spans="1:6" ht="30" customHeight="1">
      <c r="A1540" s="121" t="s">
        <v>1300</v>
      </c>
      <c r="B1540" s="119" t="s">
        <v>1137</v>
      </c>
      <c r="D1540" s="124" t="e">
        <f>((#REF!*#REF!)+(#REF!*#REF!)+(#REF!*#REF!)+(#REF!*#REF!)+(#REF!*F1540))/10</f>
        <v>#REF!</v>
      </c>
      <c r="F1540" s="124">
        <v>24</v>
      </c>
    </row>
    <row r="1541" spans="1:6" ht="30" customHeight="1">
      <c r="A1541" s="121" t="s">
        <v>1300</v>
      </c>
      <c r="B1541" s="119" t="s">
        <v>1279</v>
      </c>
      <c r="D1541" s="124" t="e">
        <f>((#REF!*#REF!)+(#REF!*#REF!)+(#REF!*#REF!)+(#REF!*#REF!)+(#REF!*F1541))/10</f>
        <v>#REF!</v>
      </c>
      <c r="F1541" s="124">
        <v>0</v>
      </c>
    </row>
    <row r="1542" spans="1:6" ht="30" customHeight="1">
      <c r="A1542" s="121" t="s">
        <v>1300</v>
      </c>
      <c r="B1542" s="125" t="s">
        <v>39</v>
      </c>
      <c r="D1542" s="124" t="e">
        <f>(#REF!*#REF!)+(#REF!*#REF!)+(#REF!*#REF!)+(#REF!*#REF!)+(#REF!*F1542)</f>
        <v>#REF!</v>
      </c>
      <c r="F1542" s="124">
        <v>0</v>
      </c>
    </row>
    <row r="1543" spans="1:6" ht="30" customHeight="1">
      <c r="A1543" s="121" t="s">
        <v>1300</v>
      </c>
      <c r="B1543" s="119" t="s">
        <v>2182</v>
      </c>
      <c r="D1543" s="124" t="e">
        <f>(#REF!*#REF!)+(#REF!*#REF!)+(#REF!*#REF!)+(#REF!*#REF!)+(#REF!*F1543)</f>
        <v>#REF!</v>
      </c>
    </row>
    <row r="1544" spans="1:6" ht="30" customHeight="1">
      <c r="A1544" s="121" t="s">
        <v>1300</v>
      </c>
      <c r="B1544" s="119" t="s">
        <v>1502</v>
      </c>
      <c r="D1544" s="124" t="e">
        <f>(#REF!*#REF!)+(#REF!*#REF!)+(#REF!*#REF!)+(#REF!*#REF!)+(#REF!*F1544)</f>
        <v>#REF!</v>
      </c>
    </row>
    <row r="1545" spans="1:6" ht="30" customHeight="1">
      <c r="A1545" s="121" t="s">
        <v>1300</v>
      </c>
      <c r="B1545" s="119" t="s">
        <v>967</v>
      </c>
      <c r="D1545" s="124" t="e">
        <f>(#REF!*#REF!)+(#REF!*#REF!)+(#REF!*#REF!)+(#REF!*#REF!)+(#REF!*F1545)</f>
        <v>#REF!</v>
      </c>
      <c r="F1545" s="124">
        <v>0</v>
      </c>
    </row>
    <row r="1546" spans="1:6" ht="30" customHeight="1">
      <c r="A1546" s="121" t="s">
        <v>1300</v>
      </c>
      <c r="B1546" s="119" t="s">
        <v>1672</v>
      </c>
      <c r="D1546" s="124" t="e">
        <f>(#REF!*#REF!)+(#REF!*#REF!)+(#REF!*#REF!)+(#REF!*#REF!)+(#REF!*F1546)</f>
        <v>#REF!</v>
      </c>
      <c r="F1546" s="124">
        <v>0</v>
      </c>
    </row>
    <row r="1547" spans="1:6" ht="30" customHeight="1">
      <c r="A1547" s="121" t="s">
        <v>1300</v>
      </c>
      <c r="B1547" s="119" t="s">
        <v>1703</v>
      </c>
      <c r="D1547" s="124" t="e">
        <f>(#REF!*#REF!)+(#REF!*#REF!)+(#REF!*#REF!)+(#REF!*#REF!)+(#REF!*F1547)</f>
        <v>#REF!</v>
      </c>
    </row>
    <row r="1548" spans="1:6" ht="30" customHeight="1">
      <c r="A1548" s="121" t="s">
        <v>1300</v>
      </c>
      <c r="B1548" s="119" t="s">
        <v>1482</v>
      </c>
      <c r="D1548" s="124" t="e">
        <f>(#REF!*#REF!)+(#REF!*#REF!)+(#REF!*#REF!)+(#REF!*#REF!)+(#REF!*F1548)</f>
        <v>#REF!</v>
      </c>
      <c r="F1548" s="124">
        <v>0</v>
      </c>
    </row>
    <row r="1549" spans="1:6" ht="30" customHeight="1">
      <c r="A1549" s="121" t="s">
        <v>1300</v>
      </c>
      <c r="B1549" s="119" t="s">
        <v>835</v>
      </c>
      <c r="D1549" s="124" t="e">
        <f>(#REF!*#REF!)+(#REF!*#REF!)+(#REF!*#REF!)+(#REF!*#REF!)+(#REF!*F1549)</f>
        <v>#REF!</v>
      </c>
      <c r="F1549" s="124">
        <v>0</v>
      </c>
    </row>
    <row r="1550" spans="1:6" ht="30" customHeight="1">
      <c r="A1550" s="121" t="s">
        <v>1300</v>
      </c>
      <c r="B1550" s="119" t="s">
        <v>1781</v>
      </c>
      <c r="D1550" s="124" t="e">
        <f>(#REF!*#REF!)+(#REF!*#REF!)+(#REF!*#REF!)+(#REF!*#REF!)+(#REF!*F1550)</f>
        <v>#REF!</v>
      </c>
      <c r="F1550" s="124">
        <v>0</v>
      </c>
    </row>
    <row r="1551" spans="1:6" ht="30" customHeight="1">
      <c r="A1551" s="121" t="s">
        <v>1300</v>
      </c>
      <c r="B1551" s="119" t="s">
        <v>114</v>
      </c>
      <c r="D1551" s="124" t="e">
        <f>(#REF!*#REF!)+(#REF!*#REF!)+(#REF!*#REF!)+(#REF!*#REF!)+(#REF!*F1551)</f>
        <v>#REF!</v>
      </c>
      <c r="F1551" s="124">
        <v>0</v>
      </c>
    </row>
    <row r="1552" spans="1:6" ht="30" customHeight="1">
      <c r="A1552" s="121" t="s">
        <v>1300</v>
      </c>
      <c r="B1552" s="119" t="s">
        <v>1149</v>
      </c>
      <c r="D1552" s="124" t="e">
        <f>(#REF!*#REF!)+(#REF!*#REF!)+(#REF!*#REF!)+(#REF!*#REF!)+(#REF!*F1552)</f>
        <v>#REF!</v>
      </c>
      <c r="F1552" s="124">
        <v>0</v>
      </c>
    </row>
    <row r="1553" spans="1:6" ht="30" customHeight="1">
      <c r="A1553" s="121" t="s">
        <v>1300</v>
      </c>
      <c r="B1553" s="119" t="s">
        <v>1136</v>
      </c>
      <c r="D1553" s="124" t="e">
        <f>(#REF!*#REF!)+(#REF!*#REF!)+(#REF!*#REF!)+(#REF!*#REF!)+(#REF!*F1553)</f>
        <v>#REF!</v>
      </c>
    </row>
    <row r="1554" spans="1:6" ht="30" customHeight="1">
      <c r="A1554" s="121" t="s">
        <v>1300</v>
      </c>
      <c r="B1554" s="119" t="s">
        <v>1430</v>
      </c>
      <c r="D1554" s="124" t="e">
        <f>((#REF!*#REF!)+(#REF!*#REF!)+(#REF!*#REF!)+(#REF!*#REF!)+(#REF!*F1554))/10</f>
        <v>#REF!</v>
      </c>
      <c r="F1554" s="124">
        <v>0</v>
      </c>
    </row>
    <row r="1555" spans="1:6" ht="30" customHeight="1">
      <c r="A1555" s="121" t="s">
        <v>1300</v>
      </c>
      <c r="B1555" s="119" t="s">
        <v>1430</v>
      </c>
      <c r="D1555" s="124" t="e">
        <f>(#REF!*#REF!)+(#REF!*#REF!)+(#REF!*#REF!)+(#REF!*#REF!)+(#REF!*F1555)</f>
        <v>#REF!</v>
      </c>
    </row>
    <row r="1556" spans="1:6" ht="30" customHeight="1">
      <c r="A1556" s="121" t="s">
        <v>1300</v>
      </c>
      <c r="B1556" s="119" t="s">
        <v>1454</v>
      </c>
      <c r="D1556" s="124" t="e">
        <f>(#REF!*#REF!)+(#REF!*#REF!)+(#REF!*#REF!)+(#REF!*#REF!)+(#REF!*F1556)</f>
        <v>#REF!</v>
      </c>
      <c r="F1556" s="124">
        <v>0</v>
      </c>
    </row>
    <row r="1557" spans="1:6" ht="30" customHeight="1">
      <c r="A1557" s="121" t="s">
        <v>1300</v>
      </c>
      <c r="B1557" s="119" t="s">
        <v>1172</v>
      </c>
      <c r="D1557" s="124" t="e">
        <f>((#REF!*#REF!)+(#REF!*#REF!)+(#REF!*#REF!)+(#REF!*#REF!)+(#REF!*F1557))/10</f>
        <v>#REF!</v>
      </c>
      <c r="F1557" s="124">
        <v>38</v>
      </c>
    </row>
    <row r="1558" spans="1:6" ht="30" customHeight="1">
      <c r="A1558" s="121" t="s">
        <v>1300</v>
      </c>
      <c r="B1558" s="119" t="s">
        <v>2379</v>
      </c>
      <c r="D1558" s="124" t="e">
        <f>((#REF!*#REF!)+(#REF!*#REF!)+(#REF!*#REF!)+(#REF!*#REF!)+(#REF!*F1558))/10</f>
        <v>#REF!</v>
      </c>
      <c r="F1558" s="124">
        <v>17</v>
      </c>
    </row>
    <row r="1559" spans="1:6" ht="30" customHeight="1">
      <c r="A1559" s="121" t="s">
        <v>1300</v>
      </c>
      <c r="B1559" s="119" t="s">
        <v>1393</v>
      </c>
      <c r="D1559" s="124" t="e">
        <f>((#REF!*#REF!)+(#REF!*#REF!)+(#REF!*#REF!)+(#REF!*#REF!)+(#REF!*F1559))/10</f>
        <v>#REF!</v>
      </c>
      <c r="F1559" s="124">
        <v>17</v>
      </c>
    </row>
    <row r="1560" spans="1:6" ht="30" customHeight="1">
      <c r="A1560" s="121" t="s">
        <v>1300</v>
      </c>
      <c r="B1560" s="119" t="s">
        <v>1351</v>
      </c>
      <c r="D1560" s="124" t="e">
        <f>(#REF!*#REF!)+(#REF!*#REF!)+(#REF!*#REF!)+(#REF!*#REF!)+(#REF!*F1560)</f>
        <v>#REF!</v>
      </c>
      <c r="F1560" s="124">
        <v>0</v>
      </c>
    </row>
    <row r="1561" spans="1:6" ht="30" customHeight="1">
      <c r="A1561" s="121" t="s">
        <v>1300</v>
      </c>
      <c r="B1561" s="119" t="s">
        <v>980</v>
      </c>
      <c r="D1561" s="124" t="e">
        <f>(#REF!*#REF!)+(#REF!*#REF!)+(#REF!*#REF!)+(#REF!*#REF!)+(#REF!*F1561)</f>
        <v>#REF!</v>
      </c>
    </row>
    <row r="1562" spans="1:6" ht="30" customHeight="1">
      <c r="A1562" s="121" t="s">
        <v>1300</v>
      </c>
      <c r="B1562" s="119" t="s">
        <v>1973</v>
      </c>
      <c r="D1562" s="124" t="e">
        <f>(#REF!*#REF!)+(#REF!*#REF!)+(#REF!*#REF!)+(#REF!*#REF!)+(#REF!*F1562)</f>
        <v>#REF!</v>
      </c>
      <c r="F1562" s="124">
        <v>0</v>
      </c>
    </row>
    <row r="1563" spans="1:6" ht="30" customHeight="1">
      <c r="A1563" s="121" t="s">
        <v>1300</v>
      </c>
      <c r="B1563" s="119" t="s">
        <v>1405</v>
      </c>
      <c r="D1563" s="124" t="e">
        <f>(#REF!*#REF!)+(#REF!*#REF!)+(#REF!*#REF!)+(#REF!*#REF!)+(#REF!*F1563)</f>
        <v>#REF!</v>
      </c>
    </row>
    <row r="1564" spans="1:6" ht="30" customHeight="1">
      <c r="A1564" s="121" t="s">
        <v>1300</v>
      </c>
      <c r="B1564" s="119" t="s">
        <v>1417</v>
      </c>
      <c r="D1564" s="124" t="e">
        <f>(#REF!*#REF!)+(#REF!*#REF!)+(#REF!*#REF!)+(#REF!*#REF!)+(#REF!*F1564)</f>
        <v>#REF!</v>
      </c>
    </row>
    <row r="1565" spans="1:6" ht="30" customHeight="1">
      <c r="A1565" s="121" t="s">
        <v>1300</v>
      </c>
      <c r="B1565" s="119" t="s">
        <v>2317</v>
      </c>
      <c r="D1565" s="124" t="e">
        <f>(#REF!*#REF!)+(#REF!*#REF!)+(#REF!*#REF!)+(#REF!*#REF!)+(#REF!*F1565)</f>
        <v>#REF!</v>
      </c>
    </row>
    <row r="1566" spans="1:6" ht="30" customHeight="1">
      <c r="A1566" s="121" t="s">
        <v>1300</v>
      </c>
      <c r="B1566" s="119" t="s">
        <v>1455</v>
      </c>
      <c r="D1566" s="124" t="e">
        <f>(#REF!*#REF!)+(#REF!*#REF!)+(#REF!*#REF!)+(#REF!*#REF!)+(#REF!*F1566)</f>
        <v>#REF!</v>
      </c>
    </row>
    <row r="1567" spans="1:6" ht="30" customHeight="1">
      <c r="A1567" s="121" t="s">
        <v>1300</v>
      </c>
      <c r="B1567" s="119" t="s">
        <v>103</v>
      </c>
      <c r="D1567" s="124" t="e">
        <f>(#REF!*#REF!)+(#REF!*#REF!)+(#REF!*#REF!)+(#REF!*#REF!)+(#REF!*F1567)</f>
        <v>#REF!</v>
      </c>
    </row>
    <row r="1568" spans="1:6" ht="30" customHeight="1">
      <c r="A1568" s="121" t="s">
        <v>1300</v>
      </c>
      <c r="B1568" s="119" t="s">
        <v>1069</v>
      </c>
      <c r="D1568" s="124" t="e">
        <f>(#REF!*#REF!)+(#REF!*#REF!)+(#REF!*#REF!)+(#REF!*#REF!)+(#REF!*F1568)</f>
        <v>#REF!</v>
      </c>
      <c r="F1568" s="124">
        <v>0</v>
      </c>
    </row>
    <row r="1569" spans="1:6" ht="30" customHeight="1">
      <c r="A1569" s="121" t="s">
        <v>1300</v>
      </c>
      <c r="B1569" s="119" t="s">
        <v>2027</v>
      </c>
      <c r="D1569" s="124" t="e">
        <f>(#REF!*#REF!)+(#REF!*#REF!)+(#REF!*#REF!)+(#REF!*#REF!)+(#REF!*F1569)</f>
        <v>#REF!</v>
      </c>
    </row>
    <row r="1570" spans="1:6" ht="30" customHeight="1">
      <c r="A1570" s="121" t="s">
        <v>1300</v>
      </c>
      <c r="B1570" s="119" t="s">
        <v>2314</v>
      </c>
      <c r="D1570" s="124" t="e">
        <f>((#REF!*#REF!)+(#REF!*#REF!)+(#REF!*#REF!)+(#REF!*#REF!)+(#REF!*F1570))/10</f>
        <v>#REF!</v>
      </c>
      <c r="F1570" s="124">
        <v>36</v>
      </c>
    </row>
    <row r="1571" spans="1:6" ht="30" customHeight="1">
      <c r="A1571" s="121" t="s">
        <v>1300</v>
      </c>
      <c r="B1571" s="119" t="s">
        <v>1572</v>
      </c>
      <c r="D1571" s="124" t="e">
        <f>((#REF!*#REF!)+(#REF!*#REF!)+(#REF!*#REF!)+(#REF!*#REF!)+(#REF!*F1571))/10</f>
        <v>#REF!</v>
      </c>
      <c r="F1571" s="124">
        <v>40</v>
      </c>
    </row>
    <row r="1572" spans="1:6" ht="30" customHeight="1">
      <c r="A1572" s="121" t="s">
        <v>1300</v>
      </c>
      <c r="B1572" s="119" t="s">
        <v>2416</v>
      </c>
      <c r="D1572" s="124" t="e">
        <f>((#REF!*#REF!)+(#REF!*#REF!)+(#REF!*#REF!)+(#REF!*#REF!)+(#REF!*F1572))/10</f>
        <v>#REF!</v>
      </c>
      <c r="F1572" s="124">
        <v>30</v>
      </c>
    </row>
    <row r="1573" spans="1:6" ht="30" customHeight="1">
      <c r="A1573" s="121" t="s">
        <v>1300</v>
      </c>
      <c r="B1573" s="119" t="s">
        <v>1679</v>
      </c>
      <c r="D1573" s="124" t="e">
        <f>((#REF!*#REF!)+(#REF!*#REF!)+(#REF!*#REF!)+(#REF!*#REF!)+(#REF!*F1573))/10</f>
        <v>#REF!</v>
      </c>
      <c r="F1573" s="124">
        <v>0</v>
      </c>
    </row>
    <row r="1574" spans="1:6" ht="30" customHeight="1">
      <c r="A1574" s="121" t="s">
        <v>1300</v>
      </c>
      <c r="B1574" s="119" t="s">
        <v>1706</v>
      </c>
      <c r="D1574" s="124" t="e">
        <f>(#REF!*#REF!)+(#REF!*#REF!)+(#REF!*#REF!)+(#REF!*#REF!)+(#REF!*F1574)</f>
        <v>#REF!</v>
      </c>
      <c r="F1574" s="124">
        <v>0</v>
      </c>
    </row>
    <row r="1575" spans="1:6" ht="30" customHeight="1">
      <c r="A1575" s="121" t="s">
        <v>1300</v>
      </c>
      <c r="B1575" s="119" t="s">
        <v>1275</v>
      </c>
      <c r="D1575" s="124" t="e">
        <f>(#REF!*#REF!)+(#REF!*#REF!)+(#REF!*#REF!)+(#REF!*#REF!)+(#REF!*F1575)</f>
        <v>#REF!</v>
      </c>
      <c r="F1575" s="124">
        <v>0</v>
      </c>
    </row>
    <row r="1576" spans="1:6" ht="30" customHeight="1">
      <c r="A1576" s="121" t="s">
        <v>1300</v>
      </c>
      <c r="B1576" s="119" t="s">
        <v>1371</v>
      </c>
      <c r="D1576" s="124" t="e">
        <f>((#REF!*#REF!)+(#REF!*#REF!)+(#REF!*#REF!)+(#REF!*#REF!)+(#REF!*F1576))/10</f>
        <v>#REF!</v>
      </c>
      <c r="F1576" s="124">
        <v>36</v>
      </c>
    </row>
    <row r="1577" spans="1:6" ht="30" customHeight="1">
      <c r="A1577" s="121" t="s">
        <v>1300</v>
      </c>
      <c r="B1577" s="119" t="s">
        <v>1174</v>
      </c>
      <c r="D1577" s="124" t="e">
        <f>(#REF!*#REF!)+(#REF!*#REF!)+(#REF!*#REF!)+(#REF!*#REF!)+(#REF!*F1577)</f>
        <v>#REF!</v>
      </c>
      <c r="F1577" s="124">
        <v>0</v>
      </c>
    </row>
    <row r="1578" spans="1:6" ht="30" customHeight="1">
      <c r="A1578" s="121" t="s">
        <v>1300</v>
      </c>
      <c r="B1578" s="119" t="s">
        <v>1175</v>
      </c>
      <c r="D1578" s="124" t="e">
        <f>(#REF!*#REF!)+(#REF!*#REF!)+(#REF!*#REF!)+(#REF!*#REF!)+(#REF!*F1578)</f>
        <v>#REF!</v>
      </c>
      <c r="F1578" s="124">
        <v>0</v>
      </c>
    </row>
    <row r="1579" spans="1:6" ht="30" customHeight="1">
      <c r="A1579" s="121" t="s">
        <v>1300</v>
      </c>
      <c r="B1579" s="119" t="s">
        <v>1458</v>
      </c>
      <c r="D1579" s="124" t="e">
        <f>(#REF!*#REF!)+(#REF!*#REF!)+(#REF!*#REF!)+(#REF!*#REF!)+(#REF!*F1579)</f>
        <v>#REF!</v>
      </c>
      <c r="F1579" s="124">
        <v>26</v>
      </c>
    </row>
    <row r="1580" spans="1:6" ht="30" customHeight="1">
      <c r="A1580" s="121" t="s">
        <v>1300</v>
      </c>
      <c r="B1580" s="119" t="s">
        <v>997</v>
      </c>
      <c r="D1580" s="124" t="e">
        <f>(#REF!*#REF!)+(#REF!*#REF!)+(#REF!*#REF!)+(#REF!*#REF!)+(#REF!*F1580)</f>
        <v>#REF!</v>
      </c>
    </row>
    <row r="1581" spans="1:6" ht="30" customHeight="1">
      <c r="A1581" s="121" t="s">
        <v>1300</v>
      </c>
      <c r="B1581" s="119" t="s">
        <v>965</v>
      </c>
      <c r="D1581" s="124" t="e">
        <f>((#REF!*#REF!)+(#REF!*#REF!)+(#REF!*#REF!)+(#REF!*#REF!)+(#REF!*F1581))/10</f>
        <v>#REF!</v>
      </c>
      <c r="F1581" s="124">
        <v>35</v>
      </c>
    </row>
    <row r="1582" spans="1:6" ht="30" customHeight="1">
      <c r="A1582" s="121" t="s">
        <v>1300</v>
      </c>
      <c r="B1582" s="119" t="s">
        <v>613</v>
      </c>
      <c r="D1582" s="124" t="e">
        <f>(#REF!*#REF!)+(#REF!*#REF!)+(#REF!*#REF!)+(#REF!*#REF!)+(#REF!*F1582)</f>
        <v>#REF!</v>
      </c>
      <c r="F1582" s="124">
        <v>0</v>
      </c>
    </row>
    <row r="1583" spans="1:6" ht="30" customHeight="1">
      <c r="A1583" s="121" t="s">
        <v>1300</v>
      </c>
      <c r="B1583" s="119" t="s">
        <v>2381</v>
      </c>
      <c r="D1583" s="124" t="e">
        <f>((#REF!*#REF!)+(#REF!*#REF!)+(#REF!*#REF!)+(#REF!*#REF!)+(#REF!*F1583))/10</f>
        <v>#REF!</v>
      </c>
      <c r="F1583" s="124">
        <v>14</v>
      </c>
    </row>
    <row r="1584" spans="1:6" ht="30" customHeight="1">
      <c r="A1584" s="121" t="s">
        <v>1300</v>
      </c>
      <c r="B1584" s="119" t="s">
        <v>987</v>
      </c>
      <c r="D1584" s="124" t="e">
        <f>(#REF!*#REF!)+(#REF!*#REF!)+(#REF!*#REF!)+(#REF!*#REF!)+(#REF!*F1584)</f>
        <v>#REF!</v>
      </c>
    </row>
    <row r="1585" spans="1:6" ht="30" customHeight="1">
      <c r="A1585" s="121" t="s">
        <v>1300</v>
      </c>
      <c r="B1585" s="119" t="s">
        <v>1539</v>
      </c>
      <c r="D1585" s="124" t="e">
        <f>((#REF!*#REF!)+(#REF!*#REF!)+(#REF!*#REF!)+(#REF!*#REF!)+(#REF!*F1585))/10</f>
        <v>#REF!</v>
      </c>
      <c r="F1585" s="124">
        <v>41</v>
      </c>
    </row>
    <row r="1586" spans="1:6" ht="30" customHeight="1">
      <c r="A1586" s="121" t="s">
        <v>1300</v>
      </c>
      <c r="B1586" s="119" t="s">
        <v>2415</v>
      </c>
      <c r="D1586" s="124" t="e">
        <f>((#REF!*#REF!)+(#REF!*#REF!)+(#REF!*#REF!)+(#REF!*#REF!)+(#REF!*F1586))/10</f>
        <v>#REF!</v>
      </c>
      <c r="F1586" s="124">
        <v>46</v>
      </c>
    </row>
    <row r="1587" spans="1:6" ht="30" customHeight="1">
      <c r="A1587" s="121" t="s">
        <v>1300</v>
      </c>
      <c r="B1587" s="125" t="s">
        <v>59</v>
      </c>
      <c r="D1587" s="124" t="e">
        <f>(#REF!*#REF!)+(#REF!*#REF!)+(#REF!*#REF!)+(#REF!*#REF!)+(#REF!*F1587)</f>
        <v>#REF!</v>
      </c>
    </row>
    <row r="1588" spans="1:6" ht="30" customHeight="1">
      <c r="A1588" s="121" t="s">
        <v>1300</v>
      </c>
      <c r="B1588" s="119" t="s">
        <v>1667</v>
      </c>
      <c r="D1588" s="124" t="e">
        <f>(#REF!*#REF!)+(#REF!*#REF!)+(#REF!*#REF!)+(#REF!*#REF!)+(#REF!*F1588)</f>
        <v>#REF!</v>
      </c>
    </row>
    <row r="1589" spans="1:6" ht="30" customHeight="1">
      <c r="A1589" s="121" t="s">
        <v>1300</v>
      </c>
      <c r="B1589" s="119" t="s">
        <v>1456</v>
      </c>
      <c r="D1589" s="124" t="e">
        <f>(#REF!*#REF!)+(#REF!*#REF!)+(#REF!*#REF!)+(#REF!*#REF!)+(#REF!*F1589)</f>
        <v>#REF!</v>
      </c>
      <c r="F1589" s="124">
        <v>0</v>
      </c>
    </row>
    <row r="1590" spans="1:6" ht="30" customHeight="1">
      <c r="A1590" s="121" t="s">
        <v>1300</v>
      </c>
      <c r="B1590" s="119" t="s">
        <v>1191</v>
      </c>
      <c r="D1590" s="124" t="e">
        <f>((#REF!*#REF!)+(#REF!*#REF!)+(#REF!*#REF!)+(#REF!*#REF!)+(#REF!*F1590))/10</f>
        <v>#REF!</v>
      </c>
      <c r="F1590" s="124">
        <v>0</v>
      </c>
    </row>
    <row r="1591" spans="1:6" ht="30" customHeight="1">
      <c r="A1591" s="121" t="s">
        <v>1300</v>
      </c>
      <c r="B1591" s="119" t="s">
        <v>2412</v>
      </c>
      <c r="D1591" s="124" t="e">
        <f>(#REF!*#REF!)+(#REF!*#REF!)+(#REF!*#REF!)+(#REF!*#REF!)+(#REF!*F1591)</f>
        <v>#REF!</v>
      </c>
      <c r="F1591" s="124">
        <v>0</v>
      </c>
    </row>
    <row r="1592" spans="1:6" ht="30" customHeight="1">
      <c r="A1592" s="121" t="s">
        <v>1300</v>
      </c>
      <c r="B1592" s="119" t="s">
        <v>2313</v>
      </c>
      <c r="D1592" s="124" t="e">
        <f>((#REF!*#REF!)+(#REF!*#REF!)+(#REF!*#REF!)+(#REF!*#REF!)+(#REF!*F1592))/10</f>
        <v>#REF!</v>
      </c>
      <c r="F1592" s="124">
        <v>20</v>
      </c>
    </row>
    <row r="1593" spans="1:6" ht="30" customHeight="1">
      <c r="A1593" s="121" t="s">
        <v>1300</v>
      </c>
      <c r="B1593" s="119" t="s">
        <v>1670</v>
      </c>
      <c r="D1593" s="124" t="e">
        <f>(#REF!*#REF!)+(#REF!*#REF!)+(#REF!*#REF!)+(#REF!*#REF!)+(#REF!*F1593)</f>
        <v>#REF!</v>
      </c>
    </row>
    <row r="1594" spans="1:6" ht="30" customHeight="1">
      <c r="A1594" s="121" t="s">
        <v>1300</v>
      </c>
      <c r="B1594" s="119" t="s">
        <v>1759</v>
      </c>
      <c r="D1594" s="124" t="e">
        <f>(#REF!*#REF!)+(#REF!*#REF!)+(#REF!*#REF!)+(#REF!*#REF!)+(#REF!*F1594)</f>
        <v>#REF!</v>
      </c>
    </row>
    <row r="1595" spans="1:6" ht="30" customHeight="1">
      <c r="A1595" s="121" t="s">
        <v>1934</v>
      </c>
      <c r="B1595" s="119" t="s">
        <v>2659</v>
      </c>
      <c r="C1595" s="146" t="e">
        <f>AVERAGE(E1595,D1595)</f>
        <v>#REF!</v>
      </c>
      <c r="D1595" s="124" t="e">
        <f>F1595*(#REF!*10%)</f>
        <v>#REF!</v>
      </c>
      <c r="E1595" s="121">
        <v>3</v>
      </c>
      <c r="F1595" s="124">
        <v>4</v>
      </c>
    </row>
    <row r="1596" spans="1:6" ht="30" customHeight="1">
      <c r="A1596" s="121" t="s">
        <v>1934</v>
      </c>
      <c r="B1596" s="119" t="s">
        <v>621</v>
      </c>
      <c r="C1596" s="146">
        <v>10</v>
      </c>
      <c r="D1596" s="124" t="e">
        <f>((#REF!*#REF!)+(#REF!*#REF!)+(#REF!*#REF!)+(#REF!*#REF!)+(#REF!*F1596))/10</f>
        <v>#REF!</v>
      </c>
      <c r="E1596" s="121">
        <v>10</v>
      </c>
      <c r="F1596" s="124">
        <v>15</v>
      </c>
    </row>
    <row r="1597" spans="1:6" ht="30" customHeight="1">
      <c r="A1597" s="121" t="s">
        <v>1934</v>
      </c>
      <c r="B1597" s="119" t="s">
        <v>1922</v>
      </c>
      <c r="C1597" s="146">
        <v>10</v>
      </c>
      <c r="D1597" s="124" t="e">
        <f>((#REF!*#REF!)+(#REF!*#REF!)+(#REF!*#REF!)+(#REF!*#REF!)+(#REF!*F1597))/10</f>
        <v>#REF!</v>
      </c>
      <c r="E1597" s="121">
        <v>10</v>
      </c>
      <c r="F1597" s="124">
        <v>20</v>
      </c>
    </row>
    <row r="1598" spans="1:6" ht="30" customHeight="1">
      <c r="A1598" s="121" t="s">
        <v>1934</v>
      </c>
      <c r="B1598" s="119" t="s">
        <v>858</v>
      </c>
      <c r="C1598" s="146">
        <v>10</v>
      </c>
      <c r="D1598" s="124" t="e">
        <f>((#REF!*#REF!)+(#REF!*#REF!)+(#REF!*#REF!)+(#REF!*#REF!)+(#REF!*F1598))/10</f>
        <v>#REF!</v>
      </c>
      <c r="E1598" s="121">
        <v>10</v>
      </c>
      <c r="F1598" s="124">
        <v>30</v>
      </c>
    </row>
    <row r="1599" spans="1:6" ht="30" customHeight="1">
      <c r="A1599" s="121" t="s">
        <v>1934</v>
      </c>
      <c r="B1599" s="119" t="s">
        <v>998</v>
      </c>
      <c r="C1599" s="146">
        <v>10</v>
      </c>
      <c r="D1599" s="124" t="e">
        <f>((#REF!*#REF!)+(#REF!*#REF!)+(#REF!*#REF!)+(#REF!*#REF!)+(#REF!*F1599))/10</f>
        <v>#REF!</v>
      </c>
      <c r="E1599" s="121">
        <v>10</v>
      </c>
      <c r="F1599" s="124">
        <v>50</v>
      </c>
    </row>
    <row r="1600" spans="1:6" ht="30" customHeight="1">
      <c r="A1600" s="121" t="s">
        <v>1934</v>
      </c>
      <c r="B1600" s="119" t="s">
        <v>1783</v>
      </c>
      <c r="C1600" s="146">
        <v>10</v>
      </c>
      <c r="D1600" s="124" t="e">
        <f>((#REF!*#REF!)+(#REF!*#REF!)+(#REF!*#REF!)+(#REF!*#REF!)+(#REF!*F1600))/10</f>
        <v>#REF!</v>
      </c>
      <c r="E1600" s="121">
        <v>10</v>
      </c>
      <c r="F1600" s="124">
        <v>50</v>
      </c>
    </row>
    <row r="1601" spans="1:7" ht="30" customHeight="1">
      <c r="A1601" s="121" t="s">
        <v>1934</v>
      </c>
      <c r="B1601" s="156" t="s">
        <v>3722</v>
      </c>
      <c r="C1601" s="146">
        <f>(E1601*2+F1601)/3</f>
        <v>7.666666666666667</v>
      </c>
      <c r="D1601" s="124">
        <f>(F1601+G1601)/2</f>
        <v>9</v>
      </c>
      <c r="E1601" s="121">
        <v>7</v>
      </c>
      <c r="F1601" s="124">
        <v>9</v>
      </c>
      <c r="G1601" s="124">
        <v>9</v>
      </c>
    </row>
    <row r="1602" spans="1:7" ht="30" customHeight="1">
      <c r="A1602" s="121" t="s">
        <v>1934</v>
      </c>
      <c r="B1602" s="119" t="s">
        <v>834</v>
      </c>
      <c r="C1602" s="146">
        <v>6</v>
      </c>
      <c r="D1602" s="124" t="e">
        <f>((#REF!*#REF!)+(#REF!*#REF!)+(#REF!*#REF!)+(#REF!*#REF!)+(#REF!*F1602))/10</f>
        <v>#REF!</v>
      </c>
      <c r="E1602" s="121">
        <v>6</v>
      </c>
      <c r="F1602" s="124">
        <v>50</v>
      </c>
    </row>
    <row r="1603" spans="1:7" ht="30" customHeight="1">
      <c r="A1603" s="121" t="s">
        <v>1934</v>
      </c>
      <c r="B1603" s="119" t="s">
        <v>2737</v>
      </c>
      <c r="C1603" s="146">
        <f t="shared" ref="C1603:C1611" si="74">(E1603*2+F1603)/3</f>
        <v>5.8</v>
      </c>
      <c r="D1603" s="124">
        <f t="shared" ref="D1603:D1611" si="75">(F1603+G1603)/2</f>
        <v>2.7</v>
      </c>
      <c r="E1603" s="121">
        <v>8</v>
      </c>
      <c r="F1603" s="124">
        <v>1.4</v>
      </c>
      <c r="G1603" s="124">
        <v>4</v>
      </c>
    </row>
    <row r="1604" spans="1:7" ht="30" customHeight="1">
      <c r="A1604" s="121" t="s">
        <v>1934</v>
      </c>
      <c r="B1604" s="119" t="s">
        <v>3436</v>
      </c>
      <c r="C1604" s="146">
        <f t="shared" si="74"/>
        <v>5.666666666666667</v>
      </c>
      <c r="D1604" s="124">
        <f t="shared" si="75"/>
        <v>6.5</v>
      </c>
      <c r="E1604" s="121">
        <v>4</v>
      </c>
      <c r="F1604" s="124">
        <v>9</v>
      </c>
      <c r="G1604" s="124">
        <v>4</v>
      </c>
    </row>
    <row r="1605" spans="1:7" ht="30" customHeight="1">
      <c r="A1605" s="121" t="s">
        <v>1934</v>
      </c>
      <c r="B1605" s="119" t="s">
        <v>3801</v>
      </c>
      <c r="C1605" s="146">
        <f t="shared" si="74"/>
        <v>5.666666666666667</v>
      </c>
      <c r="D1605" s="124">
        <f t="shared" si="75"/>
        <v>3.5</v>
      </c>
      <c r="E1605" s="121">
        <v>6</v>
      </c>
      <c r="F1605" s="124">
        <v>5</v>
      </c>
      <c r="G1605" s="124">
        <v>2</v>
      </c>
    </row>
    <row r="1606" spans="1:7" ht="30" customHeight="1">
      <c r="A1606" s="121" t="s">
        <v>1934</v>
      </c>
      <c r="B1606" s="119" t="s">
        <v>7747</v>
      </c>
      <c r="C1606" s="146">
        <f t="shared" si="74"/>
        <v>5</v>
      </c>
      <c r="D1606" s="124">
        <f t="shared" si="75"/>
        <v>5</v>
      </c>
      <c r="E1606" s="121">
        <v>5</v>
      </c>
      <c r="F1606" s="124">
        <v>5</v>
      </c>
      <c r="G1606" s="124">
        <v>5</v>
      </c>
    </row>
    <row r="1607" spans="1:7" ht="30" customHeight="1">
      <c r="A1607" s="121" t="s">
        <v>1934</v>
      </c>
      <c r="B1607" s="119" t="s">
        <v>4664</v>
      </c>
      <c r="C1607" s="146">
        <f t="shared" si="74"/>
        <v>5</v>
      </c>
      <c r="D1607" s="124">
        <f t="shared" si="75"/>
        <v>5</v>
      </c>
      <c r="E1607" s="121">
        <v>5</v>
      </c>
      <c r="F1607" s="124">
        <v>5</v>
      </c>
      <c r="G1607" s="124">
        <v>5</v>
      </c>
    </row>
    <row r="1608" spans="1:7" ht="30" customHeight="1">
      <c r="A1608" s="121" t="s">
        <v>1934</v>
      </c>
      <c r="B1608" s="119" t="s">
        <v>7647</v>
      </c>
      <c r="C1608" s="146">
        <f t="shared" si="74"/>
        <v>5</v>
      </c>
      <c r="D1608" s="124">
        <f t="shared" si="75"/>
        <v>5</v>
      </c>
      <c r="E1608" s="121">
        <v>5</v>
      </c>
      <c r="F1608" s="124">
        <v>5</v>
      </c>
      <c r="G1608" s="124">
        <v>5</v>
      </c>
    </row>
    <row r="1609" spans="1:7" ht="30" customHeight="1">
      <c r="A1609" s="121" t="s">
        <v>1934</v>
      </c>
      <c r="B1609" s="119" t="s">
        <v>4660</v>
      </c>
      <c r="C1609" s="146">
        <f t="shared" si="74"/>
        <v>5</v>
      </c>
      <c r="D1609" s="124">
        <f t="shared" si="75"/>
        <v>5</v>
      </c>
      <c r="E1609" s="121">
        <v>5</v>
      </c>
      <c r="F1609" s="124">
        <v>5</v>
      </c>
      <c r="G1609" s="124">
        <v>5</v>
      </c>
    </row>
    <row r="1610" spans="1:7" ht="30" customHeight="1">
      <c r="A1610" s="121" t="s">
        <v>1934</v>
      </c>
      <c r="B1610" s="119" t="s">
        <v>7748</v>
      </c>
      <c r="C1610" s="146">
        <f t="shared" si="74"/>
        <v>5</v>
      </c>
      <c r="D1610" s="124">
        <f t="shared" si="75"/>
        <v>5</v>
      </c>
      <c r="E1610" s="121">
        <v>5</v>
      </c>
      <c r="F1610" s="124">
        <v>5</v>
      </c>
      <c r="G1610" s="124">
        <v>5</v>
      </c>
    </row>
    <row r="1611" spans="1:7" ht="30" customHeight="1">
      <c r="A1611" s="121" t="s">
        <v>1934</v>
      </c>
      <c r="B1611" s="119" t="s">
        <v>1018</v>
      </c>
      <c r="C1611" s="146">
        <f t="shared" si="74"/>
        <v>4</v>
      </c>
      <c r="D1611" s="124">
        <f t="shared" si="75"/>
        <v>3</v>
      </c>
      <c r="E1611" s="121">
        <v>5</v>
      </c>
      <c r="F1611" s="124">
        <v>2</v>
      </c>
      <c r="G1611" s="124">
        <v>4</v>
      </c>
    </row>
    <row r="1612" spans="1:7" ht="30" customHeight="1">
      <c r="A1612" s="121" t="s">
        <v>1934</v>
      </c>
      <c r="B1612" s="119" t="s">
        <v>1537</v>
      </c>
      <c r="C1612" s="146">
        <v>4</v>
      </c>
      <c r="D1612" s="124" t="e">
        <f>((#REF!*#REF!)+(#REF!*#REF!)+(#REF!*#REF!)+(#REF!*#REF!)+(#REF!*F1612))/10</f>
        <v>#REF!</v>
      </c>
      <c r="E1612" s="121">
        <v>4</v>
      </c>
      <c r="F1612" s="124">
        <v>17</v>
      </c>
    </row>
    <row r="1613" spans="1:7" ht="30" customHeight="1">
      <c r="A1613" s="121" t="s">
        <v>1934</v>
      </c>
      <c r="B1613" s="119" t="s">
        <v>2588</v>
      </c>
      <c r="C1613" s="146">
        <f>(E1613*2+F1613)/3</f>
        <v>3.3333333333333335</v>
      </c>
      <c r="D1613" s="124">
        <f>(F1613+G1613)/2</f>
        <v>0</v>
      </c>
      <c r="E1613" s="121">
        <v>5</v>
      </c>
      <c r="F1613" s="124">
        <v>0</v>
      </c>
      <c r="G1613" s="124">
        <v>0</v>
      </c>
    </row>
    <row r="1614" spans="1:7" ht="30" customHeight="1">
      <c r="A1614" s="121" t="s">
        <v>1934</v>
      </c>
      <c r="B1614" s="119" t="s">
        <v>3590</v>
      </c>
      <c r="C1614" s="146">
        <f>(E1614*2+F1614)/3</f>
        <v>3.3333333333333335</v>
      </c>
      <c r="D1614" s="124">
        <f>(F1614+G1614)/2</f>
        <v>0</v>
      </c>
      <c r="E1614" s="121">
        <v>5</v>
      </c>
      <c r="F1614" s="124">
        <v>0</v>
      </c>
      <c r="G1614" s="124">
        <v>0</v>
      </c>
    </row>
    <row r="1615" spans="1:7" ht="30" customHeight="1">
      <c r="A1615" s="121" t="s">
        <v>1934</v>
      </c>
      <c r="B1615" s="119" t="s">
        <v>2591</v>
      </c>
      <c r="C1615" s="146">
        <f>(E1615*2+F1615)/3</f>
        <v>2.6666666666666665</v>
      </c>
      <c r="D1615" s="124">
        <f>(F1615+G1615)/2</f>
        <v>0</v>
      </c>
      <c r="E1615" s="121">
        <v>4</v>
      </c>
      <c r="F1615" s="124">
        <v>0</v>
      </c>
      <c r="G1615" s="124">
        <v>0</v>
      </c>
    </row>
    <row r="1616" spans="1:7" ht="30" customHeight="1">
      <c r="A1616" s="121" t="s">
        <v>1934</v>
      </c>
      <c r="B1616" s="119" t="s">
        <v>1541</v>
      </c>
      <c r="C1616" s="146">
        <f>(E1616*2+F1616)/3</f>
        <v>2.6666666666666665</v>
      </c>
      <c r="D1616" s="124">
        <f>(F1616+G1616)/2</f>
        <v>4</v>
      </c>
      <c r="E1616" s="121">
        <v>2</v>
      </c>
      <c r="F1616" s="124">
        <v>4</v>
      </c>
      <c r="G1616" s="124">
        <v>4</v>
      </c>
    </row>
    <row r="1617" spans="1:7" ht="30" customHeight="1">
      <c r="A1617" s="121" t="s">
        <v>1934</v>
      </c>
      <c r="B1617" s="119" t="s">
        <v>1452</v>
      </c>
      <c r="C1617" s="146">
        <v>2</v>
      </c>
      <c r="D1617" s="124" t="e">
        <f>((#REF!*#REF!)+(#REF!*#REF!)+(#REF!*#REF!)+(#REF!*#REF!)+(#REF!*F1617))/10</f>
        <v>#REF!</v>
      </c>
      <c r="E1617" s="121">
        <v>2</v>
      </c>
      <c r="F1617" s="124">
        <v>35</v>
      </c>
    </row>
    <row r="1618" spans="1:7" ht="30" customHeight="1">
      <c r="A1618" s="121" t="s">
        <v>1934</v>
      </c>
      <c r="B1618" s="119" t="s">
        <v>845</v>
      </c>
      <c r="C1618" s="146">
        <f>(E1618*2+F1618)/3</f>
        <v>1.5</v>
      </c>
      <c r="D1618" s="124">
        <f>(F1618+G1618)/2</f>
        <v>3.75</v>
      </c>
      <c r="E1618" s="121">
        <v>1</v>
      </c>
      <c r="F1618" s="124">
        <v>2.5</v>
      </c>
      <c r="G1618" s="124">
        <v>5</v>
      </c>
    </row>
    <row r="1619" spans="1:7" ht="30" customHeight="1">
      <c r="A1619" s="121" t="s">
        <v>1934</v>
      </c>
      <c r="B1619" s="119" t="s">
        <v>2602</v>
      </c>
      <c r="C1619" s="146">
        <f>(E1619*2+F1619)/3</f>
        <v>1.3333333333333333</v>
      </c>
      <c r="D1619" s="124">
        <f>(F1619+G1619)/2</f>
        <v>0</v>
      </c>
      <c r="E1619" s="121">
        <v>2</v>
      </c>
      <c r="F1619" s="124">
        <v>0</v>
      </c>
      <c r="G1619" s="124">
        <v>0</v>
      </c>
    </row>
    <row r="1620" spans="1:7" ht="30" customHeight="1">
      <c r="A1620" s="121" t="s">
        <v>1934</v>
      </c>
      <c r="B1620" s="119" t="s">
        <v>7952</v>
      </c>
      <c r="C1620" s="146">
        <f>(E1620*2+F1620)/3</f>
        <v>0</v>
      </c>
      <c r="D1620" s="124">
        <f>(F1620+G1620)/2</f>
        <v>0</v>
      </c>
      <c r="E1620" s="121">
        <v>0</v>
      </c>
      <c r="F1620" s="124">
        <v>0</v>
      </c>
      <c r="G1620" s="124">
        <v>0</v>
      </c>
    </row>
    <row r="1621" spans="1:7" ht="30" customHeight="1">
      <c r="A1621" s="121" t="s">
        <v>1934</v>
      </c>
      <c r="B1621" s="119" t="s">
        <v>7953</v>
      </c>
      <c r="C1621" s="146">
        <f>(E1621*2+F1621)/3</f>
        <v>0</v>
      </c>
      <c r="D1621" s="124">
        <f>(F1621+G1621)/2</f>
        <v>0</v>
      </c>
      <c r="E1621" s="121">
        <v>0</v>
      </c>
      <c r="F1621" s="124">
        <v>0</v>
      </c>
      <c r="G1621" s="124">
        <v>0</v>
      </c>
    </row>
    <row r="1622" spans="1:7" ht="30" customHeight="1">
      <c r="A1622" s="121" t="s">
        <v>1934</v>
      </c>
      <c r="B1622" s="119" t="s">
        <v>7961</v>
      </c>
      <c r="C1622" s="146">
        <f>(E1622*2+F1622)/3</f>
        <v>0</v>
      </c>
      <c r="D1622" s="124">
        <f>(F1622+G1622)/2</f>
        <v>0</v>
      </c>
      <c r="E1622" s="121">
        <v>0</v>
      </c>
      <c r="F1622" s="124">
        <v>0</v>
      </c>
      <c r="G1622" s="124">
        <v>0</v>
      </c>
    </row>
    <row r="1623" spans="1:7" ht="30" customHeight="1">
      <c r="A1623" s="121" t="s">
        <v>1934</v>
      </c>
      <c r="B1623" s="119" t="s">
        <v>1283</v>
      </c>
      <c r="D1623" s="124" t="e">
        <f>((#REF!*#REF!)+(#REF!*#REF!)+(#REF!*#REF!)+(#REF!*#REF!)+(#REF!*F1623))/10</f>
        <v>#REF!</v>
      </c>
      <c r="F1623" s="124">
        <v>50</v>
      </c>
    </row>
    <row r="1624" spans="1:7" ht="30" customHeight="1">
      <c r="A1624" s="121" t="s">
        <v>1934</v>
      </c>
      <c r="B1624" s="119" t="s">
        <v>1696</v>
      </c>
      <c r="D1624" s="124" t="e">
        <f>((#REF!*#REF!)+(#REF!*#REF!)+(#REF!*#REF!)+(#REF!*#REF!)+(#REF!*F1624))/10</f>
        <v>#REF!</v>
      </c>
      <c r="F1624" s="124">
        <v>50</v>
      </c>
    </row>
    <row r="1625" spans="1:7" ht="30" customHeight="1">
      <c r="A1625" s="121" t="s">
        <v>999</v>
      </c>
      <c r="B1625" s="156" t="s">
        <v>9200</v>
      </c>
      <c r="C1625" s="146">
        <f>(E1625*2+F1625)/3</f>
        <v>5</v>
      </c>
      <c r="D1625" s="124">
        <f>(F1625+G1625)/2</f>
        <v>5</v>
      </c>
      <c r="E1625" s="121">
        <v>5</v>
      </c>
      <c r="F1625" s="124">
        <v>5</v>
      </c>
      <c r="G1625" s="124">
        <v>5</v>
      </c>
    </row>
    <row r="1626" spans="1:7" ht="30" customHeight="1">
      <c r="A1626" s="121" t="s">
        <v>999</v>
      </c>
      <c r="B1626" s="119" t="s">
        <v>2156</v>
      </c>
      <c r="D1626" s="124" t="e">
        <f>(#REF!*#REF!)+(#REF!*#REF!)+(#REF!*#REF!)+(#REF!*#REF!)+(#REF!*F1626)</f>
        <v>#REF!</v>
      </c>
    </row>
    <row r="1627" spans="1:7" ht="30" customHeight="1">
      <c r="A1627" s="121" t="s">
        <v>999</v>
      </c>
      <c r="B1627" s="119" t="s">
        <v>1598</v>
      </c>
      <c r="D1627" s="124" t="e">
        <f>(#REF!*#REF!)+(#REF!*#REF!)+(#REF!*#REF!)+(#REF!*#REF!)+(#REF!*F1627)</f>
        <v>#REF!</v>
      </c>
    </row>
    <row r="1628" spans="1:7" ht="30" customHeight="1">
      <c r="A1628" s="121" t="s">
        <v>999</v>
      </c>
      <c r="B1628" s="119" t="s">
        <v>2021</v>
      </c>
      <c r="D1628" s="124" t="e">
        <f>((#REF!*#REF!)+(#REF!*#REF!)+(#REF!*#REF!)+(#REF!*#REF!)+(#REF!*F1628))/10</f>
        <v>#REF!</v>
      </c>
    </row>
    <row r="1629" spans="1:7" ht="30" customHeight="1">
      <c r="A1629" s="121" t="s">
        <v>999</v>
      </c>
      <c r="B1629" s="125" t="s">
        <v>44</v>
      </c>
      <c r="D1629" s="124" t="e">
        <f>((#REF!*#REF!)+(#REF!*#REF!)+(#REF!*#REF!)+(#REF!*#REF!)+(#REF!*F1629))/10</f>
        <v>#REF!</v>
      </c>
    </row>
    <row r="1630" spans="1:7" ht="30" customHeight="1">
      <c r="A1630" s="121" t="s">
        <v>999</v>
      </c>
      <c r="B1630" s="119" t="s">
        <v>1611</v>
      </c>
      <c r="D1630" s="124" t="e">
        <f>((#REF!*#REF!)+(#REF!*#REF!)+(#REF!*#REF!)+(#REF!*#REF!)+(#REF!*F1630))/10</f>
        <v>#REF!</v>
      </c>
    </row>
    <row r="1631" spans="1:7" ht="30" customHeight="1">
      <c r="A1631" s="121" t="s">
        <v>999</v>
      </c>
      <c r="B1631" s="119" t="s">
        <v>1449</v>
      </c>
      <c r="D1631" s="124" t="e">
        <f>(#REF!*#REF!)+(#REF!*#REF!)+(#REF!*#REF!)+(#REF!*#REF!)+(#REF!*F1631)</f>
        <v>#REF!</v>
      </c>
    </row>
    <row r="1632" spans="1:7" ht="30" customHeight="1">
      <c r="A1632" s="121" t="s">
        <v>999</v>
      </c>
      <c r="B1632" s="119" t="s">
        <v>1451</v>
      </c>
      <c r="D1632" s="124" t="e">
        <f>(#REF!*#REF!)+(#REF!*#REF!)+(#REF!*#REF!)+(#REF!*#REF!)+(#REF!*F1632)</f>
        <v>#REF!</v>
      </c>
    </row>
    <row r="1633" spans="1:7" ht="30" customHeight="1">
      <c r="A1633" s="121" t="s">
        <v>999</v>
      </c>
      <c r="B1633" s="119" t="s">
        <v>1704</v>
      </c>
      <c r="D1633" s="124" t="e">
        <f>(#REF!*#REF!)+(#REF!*#REF!)+(#REF!*#REF!)+(#REF!*#REF!)+(#REF!*F1633)</f>
        <v>#REF!</v>
      </c>
    </row>
    <row r="1634" spans="1:7" ht="30" customHeight="1">
      <c r="A1634" s="121" t="s">
        <v>999</v>
      </c>
      <c r="B1634" s="119" t="s">
        <v>1079</v>
      </c>
      <c r="D1634" s="124" t="e">
        <f>(#REF!*#REF!)+(#REF!*#REF!)+(#REF!*#REF!)+(#REF!*#REF!)+(#REF!*F1634)</f>
        <v>#REF!</v>
      </c>
    </row>
    <row r="1635" spans="1:7" ht="30" customHeight="1">
      <c r="A1635" s="121" t="s">
        <v>999</v>
      </c>
      <c r="B1635" s="119" t="s">
        <v>1171</v>
      </c>
      <c r="D1635" s="124" t="e">
        <f>(#REF!*#REF!)+(#REF!*#REF!)+(#REF!*#REF!)+(#REF!*#REF!)+(#REF!*F1635)</f>
        <v>#REF!</v>
      </c>
    </row>
    <row r="1636" spans="1:7" ht="30" customHeight="1">
      <c r="A1636" s="121" t="s">
        <v>999</v>
      </c>
      <c r="B1636" s="119" t="s">
        <v>1372</v>
      </c>
      <c r="D1636" s="124" t="e">
        <f>((#REF!*#REF!)+(#REF!*#REF!)+(#REF!*#REF!)+(#REF!*#REF!)+(#REF!*F1636))/10</f>
        <v>#REF!</v>
      </c>
    </row>
    <row r="1637" spans="1:7" ht="30" customHeight="1">
      <c r="A1637" s="121" t="s">
        <v>999</v>
      </c>
      <c r="B1637" s="119" t="s">
        <v>1763</v>
      </c>
      <c r="D1637" s="124" t="e">
        <f>(#REF!*#REF!)+(#REF!*#REF!)+(#REF!*#REF!)+(#REF!*#REF!)+(#REF!*F1637)</f>
        <v>#REF!</v>
      </c>
    </row>
    <row r="1638" spans="1:7" ht="30" customHeight="1">
      <c r="A1638" s="121" t="s">
        <v>999</v>
      </c>
      <c r="B1638" s="119" t="s">
        <v>1176</v>
      </c>
      <c r="D1638" s="124" t="e">
        <f>(#REF!*#REF!)+(#REF!*#REF!)+(#REF!*#REF!)+(#REF!*#REF!)+(#REF!*F1638)</f>
        <v>#REF!</v>
      </c>
    </row>
    <row r="1639" spans="1:7" ht="30" customHeight="1">
      <c r="A1639" s="121" t="s">
        <v>999</v>
      </c>
      <c r="B1639" s="119" t="s">
        <v>1700</v>
      </c>
      <c r="D1639" s="124" t="e">
        <f>(#REF!*#REF!)+(#REF!*#REF!)+(#REF!*#REF!)+(#REF!*#REF!)+(#REF!*F1639)</f>
        <v>#REF!</v>
      </c>
    </row>
    <row r="1640" spans="1:7" ht="30" customHeight="1">
      <c r="A1640" s="121" t="s">
        <v>999</v>
      </c>
      <c r="B1640" s="119" t="s">
        <v>1508</v>
      </c>
      <c r="D1640" s="124" t="e">
        <f>((#REF!*#REF!)+(#REF!*#REF!)+(#REF!*#REF!)+(#REF!*#REF!)+(#REF!*F1640))/10</f>
        <v>#REF!</v>
      </c>
    </row>
    <row r="1641" spans="1:7" ht="30" customHeight="1">
      <c r="A1641" s="121" t="s">
        <v>999</v>
      </c>
      <c r="B1641" s="119" t="s">
        <v>1542</v>
      </c>
      <c r="D1641" s="124" t="e">
        <f>(#REF!*#REF!)+(#REF!*#REF!)+(#REF!*#REF!)+(#REF!*#REF!)+(#REF!*F1641)</f>
        <v>#REF!</v>
      </c>
    </row>
    <row r="1642" spans="1:7" ht="30" customHeight="1">
      <c r="A1642" s="121" t="s">
        <v>999</v>
      </c>
      <c r="B1642" s="119" t="s">
        <v>107</v>
      </c>
      <c r="D1642" s="124" t="e">
        <f>((#REF!*#REF!)+(#REF!*#REF!)+(#REF!*#REF!)+(#REF!*#REF!)+(#REF!*F1642))/10</f>
        <v>#REF!</v>
      </c>
    </row>
    <row r="1643" spans="1:7" ht="30" customHeight="1">
      <c r="A1643" s="121" t="s">
        <v>999</v>
      </c>
      <c r="B1643" s="119" t="s">
        <v>1158</v>
      </c>
      <c r="D1643" s="124" t="e">
        <f>(#REF!*#REF!)+(#REF!*#REF!)+(#REF!*#REF!)+(#REF!*#REF!)+(#REF!*F1643)</f>
        <v>#REF!</v>
      </c>
    </row>
    <row r="1644" spans="1:7" ht="30" customHeight="1">
      <c r="A1644" s="121" t="s">
        <v>999</v>
      </c>
      <c r="B1644" s="119" t="s">
        <v>1602</v>
      </c>
      <c r="D1644" s="124" t="e">
        <f>((#REF!*#REF!)+(#REF!*#REF!)+(#REF!*#REF!)+(#REF!*#REF!)+(#REF!*F1644))/10</f>
        <v>#REF!</v>
      </c>
    </row>
    <row r="1645" spans="1:7" ht="30" customHeight="1">
      <c r="A1645" s="121" t="s">
        <v>2474</v>
      </c>
      <c r="B1645" s="119" t="s">
        <v>2762</v>
      </c>
      <c r="C1645" s="146" t="e">
        <f>AVERAGE(E1645,D1645)</f>
        <v>#REF!</v>
      </c>
      <c r="D1645" s="124" t="e">
        <f>F1645*(#REF!*10%)</f>
        <v>#REF!</v>
      </c>
      <c r="E1645" s="121">
        <v>6</v>
      </c>
      <c r="F1645" s="124">
        <v>7</v>
      </c>
    </row>
    <row r="1646" spans="1:7" ht="30" customHeight="1">
      <c r="A1646" s="121" t="s">
        <v>2474</v>
      </c>
      <c r="B1646" s="119" t="s">
        <v>2153</v>
      </c>
      <c r="C1646" s="146" t="e">
        <f>AVERAGE(E1646,D1646)</f>
        <v>#REF!</v>
      </c>
      <c r="D1646" s="124" t="e">
        <f>F1646*(#REF!*10%)</f>
        <v>#REF!</v>
      </c>
    </row>
    <row r="1647" spans="1:7" ht="30" customHeight="1">
      <c r="A1647" s="121" t="s">
        <v>2474</v>
      </c>
      <c r="B1647" s="119" t="s">
        <v>2498</v>
      </c>
      <c r="C1647" s="146">
        <f t="shared" ref="C1647:C1678" si="76">(E1647*2+F1647)/3</f>
        <v>6</v>
      </c>
      <c r="D1647" s="124" t="e">
        <f>F1647*(110%-(#REF!*10%))</f>
        <v>#REF!</v>
      </c>
      <c r="E1647" s="121">
        <v>9</v>
      </c>
      <c r="F1647" s="124">
        <v>0</v>
      </c>
    </row>
    <row r="1648" spans="1:7" ht="30" customHeight="1">
      <c r="A1648" s="121" t="s">
        <v>2474</v>
      </c>
      <c r="B1648" s="156" t="s">
        <v>2732</v>
      </c>
      <c r="C1648" s="146">
        <f t="shared" si="76"/>
        <v>6</v>
      </c>
      <c r="D1648" s="124">
        <f t="shared" ref="D1648:D1679" si="77">(F1648+G1648)/2</f>
        <v>0</v>
      </c>
      <c r="E1648" s="121">
        <v>9</v>
      </c>
      <c r="F1648" s="124">
        <v>0</v>
      </c>
      <c r="G1648" s="124">
        <v>0</v>
      </c>
    </row>
    <row r="1649" spans="1:7" ht="30" customHeight="1">
      <c r="A1649" s="121" t="s">
        <v>2474</v>
      </c>
      <c r="B1649" s="119" t="s">
        <v>2760</v>
      </c>
      <c r="C1649" s="146">
        <f t="shared" si="76"/>
        <v>6</v>
      </c>
      <c r="D1649" s="124">
        <f t="shared" si="77"/>
        <v>0</v>
      </c>
      <c r="E1649" s="121">
        <v>9</v>
      </c>
      <c r="F1649" s="124">
        <v>0</v>
      </c>
      <c r="G1649" s="124">
        <v>0</v>
      </c>
    </row>
    <row r="1650" spans="1:7" ht="30" customHeight="1">
      <c r="A1650" s="121" t="s">
        <v>2474</v>
      </c>
      <c r="B1650" s="119" t="s">
        <v>2790</v>
      </c>
      <c r="C1650" s="146">
        <f t="shared" si="76"/>
        <v>6</v>
      </c>
      <c r="D1650" s="124">
        <f t="shared" si="77"/>
        <v>0</v>
      </c>
      <c r="E1650" s="121">
        <v>9</v>
      </c>
      <c r="F1650" s="124">
        <v>0</v>
      </c>
      <c r="G1650" s="124">
        <v>0</v>
      </c>
    </row>
    <row r="1651" spans="1:7" ht="30" customHeight="1">
      <c r="A1651" s="121" t="s">
        <v>2474</v>
      </c>
      <c r="B1651" s="119" t="s">
        <v>3437</v>
      </c>
      <c r="C1651" s="146">
        <f t="shared" si="76"/>
        <v>5.666666666666667</v>
      </c>
      <c r="D1651" s="124">
        <f t="shared" si="77"/>
        <v>2.5</v>
      </c>
      <c r="E1651" s="121">
        <v>6</v>
      </c>
      <c r="F1651" s="124">
        <v>5</v>
      </c>
      <c r="G1651" s="124">
        <v>0</v>
      </c>
    </row>
    <row r="1652" spans="1:7" ht="30" customHeight="1">
      <c r="A1652" s="121" t="s">
        <v>2474</v>
      </c>
      <c r="B1652" s="119" t="s">
        <v>2855</v>
      </c>
      <c r="C1652" s="146">
        <f t="shared" si="76"/>
        <v>5.333333333333333</v>
      </c>
      <c r="D1652" s="124">
        <f t="shared" si="77"/>
        <v>0</v>
      </c>
      <c r="E1652" s="121">
        <v>8</v>
      </c>
      <c r="F1652" s="124">
        <v>0</v>
      </c>
      <c r="G1652" s="124">
        <v>0</v>
      </c>
    </row>
    <row r="1653" spans="1:7" ht="30" customHeight="1">
      <c r="A1653" s="121" t="s">
        <v>2474</v>
      </c>
      <c r="B1653" s="119" t="s">
        <v>2488</v>
      </c>
      <c r="C1653" s="146">
        <f t="shared" si="76"/>
        <v>5.333333333333333</v>
      </c>
      <c r="D1653" s="124">
        <f t="shared" si="77"/>
        <v>0</v>
      </c>
      <c r="E1653" s="121">
        <v>8</v>
      </c>
      <c r="F1653" s="124">
        <v>0</v>
      </c>
      <c r="G1653" s="124">
        <v>0</v>
      </c>
    </row>
    <row r="1654" spans="1:7" ht="30" customHeight="1">
      <c r="A1654" s="121" t="s">
        <v>2474</v>
      </c>
      <c r="B1654" s="119" t="s">
        <v>2493</v>
      </c>
      <c r="C1654" s="146">
        <f t="shared" si="76"/>
        <v>5.333333333333333</v>
      </c>
      <c r="D1654" s="124">
        <f t="shared" si="77"/>
        <v>0</v>
      </c>
      <c r="E1654" s="121">
        <v>8</v>
      </c>
      <c r="F1654" s="124">
        <v>0</v>
      </c>
      <c r="G1654" s="124">
        <v>0</v>
      </c>
    </row>
    <row r="1655" spans="1:7" ht="30" customHeight="1">
      <c r="A1655" s="121" t="s">
        <v>2474</v>
      </c>
      <c r="B1655" s="119" t="s">
        <v>2473</v>
      </c>
      <c r="C1655" s="146">
        <f t="shared" si="76"/>
        <v>5.333333333333333</v>
      </c>
      <c r="D1655" s="124">
        <f t="shared" si="77"/>
        <v>0</v>
      </c>
      <c r="E1655" s="121">
        <v>8</v>
      </c>
      <c r="F1655" s="124">
        <v>0</v>
      </c>
      <c r="G1655" s="124">
        <v>0</v>
      </c>
    </row>
    <row r="1656" spans="1:7" ht="30" customHeight="1">
      <c r="A1656" s="121" t="s">
        <v>2474</v>
      </c>
      <c r="B1656" s="156" t="s">
        <v>4820</v>
      </c>
      <c r="C1656" s="146">
        <f t="shared" si="76"/>
        <v>5</v>
      </c>
      <c r="D1656" s="124">
        <f t="shared" si="77"/>
        <v>5</v>
      </c>
      <c r="E1656" s="121">
        <v>5</v>
      </c>
      <c r="F1656" s="124">
        <v>5</v>
      </c>
      <c r="G1656" s="124">
        <v>5</v>
      </c>
    </row>
    <row r="1657" spans="1:7" ht="30" customHeight="1">
      <c r="A1657" s="121" t="s">
        <v>2474</v>
      </c>
      <c r="B1657" s="119" t="s">
        <v>4806</v>
      </c>
      <c r="C1657" s="146">
        <f t="shared" si="76"/>
        <v>5</v>
      </c>
      <c r="D1657" s="124">
        <f t="shared" si="77"/>
        <v>5</v>
      </c>
      <c r="E1657" s="121">
        <v>5</v>
      </c>
      <c r="F1657" s="124">
        <v>5</v>
      </c>
      <c r="G1657" s="124">
        <v>5</v>
      </c>
    </row>
    <row r="1658" spans="1:7" ht="30" customHeight="1">
      <c r="A1658" s="121" t="s">
        <v>2474</v>
      </c>
      <c r="B1658" s="156" t="s">
        <v>4806</v>
      </c>
      <c r="C1658" s="146">
        <f t="shared" si="76"/>
        <v>5</v>
      </c>
      <c r="D1658" s="124">
        <f t="shared" si="77"/>
        <v>5</v>
      </c>
      <c r="E1658" s="121">
        <v>5</v>
      </c>
      <c r="F1658" s="124">
        <v>5</v>
      </c>
      <c r="G1658" s="124">
        <v>5</v>
      </c>
    </row>
    <row r="1659" spans="1:7" ht="30" customHeight="1">
      <c r="A1659" s="121" t="s">
        <v>2474</v>
      </c>
      <c r="B1659" s="119" t="s">
        <v>4656</v>
      </c>
      <c r="C1659" s="146">
        <f t="shared" si="76"/>
        <v>5</v>
      </c>
      <c r="D1659" s="124">
        <f t="shared" si="77"/>
        <v>5</v>
      </c>
      <c r="E1659" s="121">
        <v>5</v>
      </c>
      <c r="F1659" s="124">
        <v>5</v>
      </c>
      <c r="G1659" s="124">
        <v>5</v>
      </c>
    </row>
    <row r="1660" spans="1:7" ht="30" customHeight="1">
      <c r="A1660" s="121" t="s">
        <v>2474</v>
      </c>
      <c r="B1660" s="119" t="s">
        <v>7801</v>
      </c>
      <c r="C1660" s="146">
        <f t="shared" si="76"/>
        <v>5</v>
      </c>
      <c r="D1660" s="124">
        <f t="shared" si="77"/>
        <v>5</v>
      </c>
      <c r="E1660" s="121">
        <v>5</v>
      </c>
      <c r="F1660" s="124">
        <v>5</v>
      </c>
      <c r="G1660" s="124">
        <v>5</v>
      </c>
    </row>
    <row r="1661" spans="1:7" ht="30" customHeight="1">
      <c r="A1661" s="121" t="s">
        <v>2474</v>
      </c>
      <c r="B1661" s="156" t="s">
        <v>4805</v>
      </c>
      <c r="C1661" s="146">
        <f t="shared" si="76"/>
        <v>5</v>
      </c>
      <c r="D1661" s="124">
        <f t="shared" si="77"/>
        <v>5</v>
      </c>
      <c r="E1661" s="121">
        <v>5</v>
      </c>
      <c r="F1661" s="124">
        <v>5</v>
      </c>
      <c r="G1661" s="124">
        <v>5</v>
      </c>
    </row>
    <row r="1662" spans="1:7" ht="30" customHeight="1">
      <c r="A1662" s="121" t="s">
        <v>2474</v>
      </c>
      <c r="B1662" s="119" t="s">
        <v>4646</v>
      </c>
      <c r="C1662" s="146">
        <f t="shared" si="76"/>
        <v>5</v>
      </c>
      <c r="D1662" s="124">
        <f t="shared" si="77"/>
        <v>5</v>
      </c>
      <c r="E1662" s="121">
        <v>5</v>
      </c>
      <c r="F1662" s="124">
        <v>5</v>
      </c>
      <c r="G1662" s="124">
        <v>5</v>
      </c>
    </row>
    <row r="1663" spans="1:7" ht="30" customHeight="1">
      <c r="A1663" s="121" t="s">
        <v>2474</v>
      </c>
      <c r="B1663" s="119" t="s">
        <v>7807</v>
      </c>
      <c r="C1663" s="146">
        <f t="shared" si="76"/>
        <v>5</v>
      </c>
      <c r="D1663" s="124">
        <f t="shared" si="77"/>
        <v>5</v>
      </c>
      <c r="E1663" s="121">
        <v>5</v>
      </c>
      <c r="F1663" s="124">
        <v>5</v>
      </c>
      <c r="G1663" s="124">
        <v>5</v>
      </c>
    </row>
    <row r="1664" spans="1:7" ht="30" customHeight="1">
      <c r="A1664" s="121" t="s">
        <v>2474</v>
      </c>
      <c r="B1664" s="119" t="s">
        <v>7721</v>
      </c>
      <c r="C1664" s="146">
        <f t="shared" si="76"/>
        <v>5</v>
      </c>
      <c r="D1664" s="124">
        <f t="shared" si="77"/>
        <v>5</v>
      </c>
      <c r="E1664" s="121">
        <v>5</v>
      </c>
      <c r="F1664" s="124">
        <v>5</v>
      </c>
      <c r="G1664" s="124">
        <v>5</v>
      </c>
    </row>
    <row r="1665" spans="1:7" ht="30" customHeight="1">
      <c r="A1665" s="121" t="s">
        <v>2474</v>
      </c>
      <c r="B1665" s="119" t="s">
        <v>7810</v>
      </c>
      <c r="C1665" s="146">
        <f t="shared" si="76"/>
        <v>5</v>
      </c>
      <c r="D1665" s="124">
        <f t="shared" si="77"/>
        <v>5</v>
      </c>
      <c r="E1665" s="121">
        <v>5</v>
      </c>
      <c r="F1665" s="124">
        <v>5</v>
      </c>
      <c r="G1665" s="124">
        <v>5</v>
      </c>
    </row>
    <row r="1666" spans="1:7" ht="30" customHeight="1">
      <c r="A1666" s="121" t="s">
        <v>2474</v>
      </c>
      <c r="B1666" s="119" t="s">
        <v>7734</v>
      </c>
      <c r="C1666" s="146">
        <f t="shared" si="76"/>
        <v>5</v>
      </c>
      <c r="D1666" s="124">
        <f t="shared" si="77"/>
        <v>5</v>
      </c>
      <c r="E1666" s="121">
        <v>5</v>
      </c>
      <c r="F1666" s="124">
        <v>5</v>
      </c>
      <c r="G1666" s="124">
        <v>5</v>
      </c>
    </row>
    <row r="1667" spans="1:7" ht="30" customHeight="1">
      <c r="A1667" s="121" t="s">
        <v>2474</v>
      </c>
      <c r="B1667" s="119" t="s">
        <v>7752</v>
      </c>
      <c r="C1667" s="146">
        <f t="shared" si="76"/>
        <v>5</v>
      </c>
      <c r="D1667" s="124">
        <f t="shared" si="77"/>
        <v>5</v>
      </c>
      <c r="E1667" s="121">
        <v>5</v>
      </c>
      <c r="F1667" s="124">
        <v>5</v>
      </c>
      <c r="G1667" s="124">
        <v>5</v>
      </c>
    </row>
    <row r="1668" spans="1:7" ht="30" customHeight="1">
      <c r="A1668" s="121" t="s">
        <v>2474</v>
      </c>
      <c r="B1668" s="119" t="s">
        <v>2492</v>
      </c>
      <c r="C1668" s="146">
        <f t="shared" si="76"/>
        <v>4.666666666666667</v>
      </c>
      <c r="D1668" s="124">
        <f t="shared" si="77"/>
        <v>0</v>
      </c>
      <c r="E1668" s="121">
        <v>7</v>
      </c>
      <c r="F1668" s="124">
        <v>0</v>
      </c>
      <c r="G1668" s="124">
        <v>0</v>
      </c>
    </row>
    <row r="1669" spans="1:7" ht="30" customHeight="1">
      <c r="A1669" s="121" t="s">
        <v>2474</v>
      </c>
      <c r="B1669" s="119" t="s">
        <v>2514</v>
      </c>
      <c r="C1669" s="146">
        <f t="shared" si="76"/>
        <v>4.666666666666667</v>
      </c>
      <c r="D1669" s="124">
        <f t="shared" si="77"/>
        <v>0</v>
      </c>
      <c r="E1669" s="121">
        <v>7</v>
      </c>
      <c r="F1669" s="124">
        <v>0</v>
      </c>
      <c r="G1669" s="124">
        <v>0</v>
      </c>
    </row>
    <row r="1670" spans="1:7" ht="30" customHeight="1">
      <c r="A1670" s="121" t="s">
        <v>2474</v>
      </c>
      <c r="B1670" s="119" t="s">
        <v>2506</v>
      </c>
      <c r="C1670" s="146">
        <f t="shared" si="76"/>
        <v>4.666666666666667</v>
      </c>
      <c r="D1670" s="124">
        <f t="shared" si="77"/>
        <v>0</v>
      </c>
      <c r="E1670" s="121">
        <v>7</v>
      </c>
      <c r="F1670" s="124">
        <v>0</v>
      </c>
      <c r="G1670" s="124">
        <v>0</v>
      </c>
    </row>
    <row r="1671" spans="1:7" ht="30" customHeight="1">
      <c r="A1671" s="121" t="s">
        <v>2474</v>
      </c>
      <c r="B1671" s="119" t="s">
        <v>2507</v>
      </c>
      <c r="C1671" s="146">
        <f t="shared" si="76"/>
        <v>4.666666666666667</v>
      </c>
      <c r="D1671" s="124">
        <f t="shared" si="77"/>
        <v>0</v>
      </c>
      <c r="E1671" s="121">
        <v>7</v>
      </c>
      <c r="F1671" s="124">
        <v>0</v>
      </c>
      <c r="G1671" s="124">
        <v>0</v>
      </c>
    </row>
    <row r="1672" spans="1:7" ht="30" customHeight="1">
      <c r="A1672" s="121" t="s">
        <v>2474</v>
      </c>
      <c r="B1672" s="119" t="s">
        <v>2509</v>
      </c>
      <c r="C1672" s="146">
        <f t="shared" si="76"/>
        <v>4.666666666666667</v>
      </c>
      <c r="D1672" s="124">
        <f t="shared" si="77"/>
        <v>0</v>
      </c>
      <c r="E1672" s="121">
        <v>7</v>
      </c>
      <c r="F1672" s="124">
        <v>0</v>
      </c>
      <c r="G1672" s="124">
        <v>0</v>
      </c>
    </row>
    <row r="1673" spans="1:7" ht="30" customHeight="1">
      <c r="A1673" s="121" t="s">
        <v>2474</v>
      </c>
      <c r="B1673" s="119" t="s">
        <v>2519</v>
      </c>
      <c r="C1673" s="146">
        <f t="shared" si="76"/>
        <v>4.666666666666667</v>
      </c>
      <c r="D1673" s="124">
        <f t="shared" si="77"/>
        <v>0</v>
      </c>
      <c r="E1673" s="121">
        <v>7</v>
      </c>
      <c r="F1673" s="124">
        <v>0</v>
      </c>
      <c r="G1673" s="124">
        <v>0</v>
      </c>
    </row>
    <row r="1674" spans="1:7" ht="30" customHeight="1">
      <c r="A1674" s="121" t="s">
        <v>2474</v>
      </c>
      <c r="B1674" s="119" t="s">
        <v>2791</v>
      </c>
      <c r="C1674" s="146">
        <f t="shared" si="76"/>
        <v>4.666666666666667</v>
      </c>
      <c r="D1674" s="124">
        <f t="shared" si="77"/>
        <v>0</v>
      </c>
      <c r="E1674" s="121">
        <v>7</v>
      </c>
      <c r="F1674" s="124">
        <v>0</v>
      </c>
      <c r="G1674" s="124">
        <v>0</v>
      </c>
    </row>
    <row r="1675" spans="1:7" ht="30" customHeight="1">
      <c r="A1675" s="121" t="s">
        <v>2474</v>
      </c>
      <c r="B1675" s="119" t="s">
        <v>3750</v>
      </c>
      <c r="C1675" s="146">
        <f t="shared" si="76"/>
        <v>4.666666666666667</v>
      </c>
      <c r="D1675" s="124">
        <f t="shared" si="77"/>
        <v>0</v>
      </c>
      <c r="E1675" s="121">
        <v>7</v>
      </c>
      <c r="F1675" s="124">
        <v>0</v>
      </c>
      <c r="G1675" s="124">
        <v>0</v>
      </c>
    </row>
    <row r="1676" spans="1:7" ht="30" customHeight="1">
      <c r="A1676" s="121" t="s">
        <v>2474</v>
      </c>
      <c r="B1676" s="156" t="s">
        <v>3656</v>
      </c>
      <c r="C1676" s="146">
        <f t="shared" si="76"/>
        <v>4.666666666666667</v>
      </c>
      <c r="D1676" s="124">
        <f t="shared" si="77"/>
        <v>0</v>
      </c>
      <c r="E1676" s="121">
        <v>7</v>
      </c>
      <c r="F1676" s="124">
        <v>0</v>
      </c>
      <c r="G1676" s="124">
        <v>0</v>
      </c>
    </row>
    <row r="1677" spans="1:7" ht="30" customHeight="1">
      <c r="A1677" s="121" t="s">
        <v>2474</v>
      </c>
      <c r="B1677" s="119" t="s">
        <v>2849</v>
      </c>
      <c r="C1677" s="146">
        <f t="shared" si="76"/>
        <v>4.666666666666667</v>
      </c>
      <c r="D1677" s="124">
        <f t="shared" si="77"/>
        <v>0</v>
      </c>
      <c r="E1677" s="121">
        <v>7</v>
      </c>
      <c r="F1677" s="124">
        <v>0</v>
      </c>
      <c r="G1677" s="124">
        <v>0</v>
      </c>
    </row>
    <row r="1678" spans="1:7" ht="30" customHeight="1">
      <c r="A1678" s="121" t="s">
        <v>2474</v>
      </c>
      <c r="B1678" s="119" t="s">
        <v>2489</v>
      </c>
      <c r="C1678" s="146">
        <f t="shared" si="76"/>
        <v>4.666666666666667</v>
      </c>
      <c r="D1678" s="124">
        <f t="shared" si="77"/>
        <v>0</v>
      </c>
      <c r="E1678" s="121">
        <v>7</v>
      </c>
      <c r="F1678" s="124">
        <v>0</v>
      </c>
      <c r="G1678" s="124">
        <v>0</v>
      </c>
    </row>
    <row r="1679" spans="1:7" ht="30" customHeight="1">
      <c r="A1679" s="121" t="s">
        <v>2474</v>
      </c>
      <c r="B1679" s="119" t="s">
        <v>2550</v>
      </c>
      <c r="C1679" s="146">
        <f t="shared" ref="C1679:C1710" si="78">(E1679*2+F1679)/3</f>
        <v>4.666666666666667</v>
      </c>
      <c r="D1679" s="124">
        <f t="shared" si="77"/>
        <v>0</v>
      </c>
      <c r="E1679" s="121">
        <v>7</v>
      </c>
      <c r="F1679" s="124">
        <v>0</v>
      </c>
      <c r="G1679" s="124">
        <v>0</v>
      </c>
    </row>
    <row r="1680" spans="1:7" ht="30" customHeight="1">
      <c r="A1680" s="121" t="s">
        <v>2474</v>
      </c>
      <c r="B1680" s="119" t="s">
        <v>2520</v>
      </c>
      <c r="C1680" s="146">
        <f t="shared" si="78"/>
        <v>4.666666666666667</v>
      </c>
      <c r="D1680" s="124">
        <f t="shared" ref="D1680:D1711" si="79">(F1680+G1680)/2</f>
        <v>0</v>
      </c>
      <c r="E1680" s="121">
        <v>7</v>
      </c>
      <c r="F1680" s="124">
        <v>0</v>
      </c>
      <c r="G1680" s="124">
        <v>0</v>
      </c>
    </row>
    <row r="1681" spans="1:7" ht="30" customHeight="1">
      <c r="A1681" s="121" t="s">
        <v>2474</v>
      </c>
      <c r="B1681" s="119" t="s">
        <v>2504</v>
      </c>
      <c r="C1681" s="146">
        <f t="shared" si="78"/>
        <v>4</v>
      </c>
      <c r="D1681" s="124">
        <f t="shared" si="79"/>
        <v>0</v>
      </c>
      <c r="E1681" s="121">
        <v>6</v>
      </c>
      <c r="F1681" s="124">
        <v>0</v>
      </c>
      <c r="G1681" s="124">
        <v>0</v>
      </c>
    </row>
    <row r="1682" spans="1:7" ht="30" customHeight="1">
      <c r="A1682" s="121" t="s">
        <v>2474</v>
      </c>
      <c r="B1682" s="119" t="s">
        <v>2547</v>
      </c>
      <c r="C1682" s="146">
        <f t="shared" si="78"/>
        <v>4</v>
      </c>
      <c r="D1682" s="124">
        <f t="shared" si="79"/>
        <v>0</v>
      </c>
      <c r="E1682" s="121">
        <v>6</v>
      </c>
      <c r="F1682" s="124">
        <v>0</v>
      </c>
      <c r="G1682" s="124">
        <v>0</v>
      </c>
    </row>
    <row r="1683" spans="1:7" ht="30" customHeight="1">
      <c r="A1683" s="121" t="s">
        <v>2474</v>
      </c>
      <c r="B1683" s="119" t="s">
        <v>2541</v>
      </c>
      <c r="C1683" s="146">
        <f t="shared" si="78"/>
        <v>4</v>
      </c>
      <c r="D1683" s="124">
        <f t="shared" si="79"/>
        <v>0</v>
      </c>
      <c r="E1683" s="121">
        <v>6</v>
      </c>
      <c r="F1683" s="124">
        <v>0</v>
      </c>
      <c r="G1683" s="124">
        <v>0</v>
      </c>
    </row>
    <row r="1684" spans="1:7" ht="30" customHeight="1">
      <c r="A1684" s="121" t="s">
        <v>2474</v>
      </c>
      <c r="B1684" s="119" t="s">
        <v>2505</v>
      </c>
      <c r="C1684" s="146">
        <f t="shared" si="78"/>
        <v>4</v>
      </c>
      <c r="D1684" s="124">
        <f t="shared" si="79"/>
        <v>0</v>
      </c>
      <c r="E1684" s="121">
        <v>6</v>
      </c>
      <c r="F1684" s="124">
        <v>0</v>
      </c>
      <c r="G1684" s="124">
        <v>0</v>
      </c>
    </row>
    <row r="1685" spans="1:7" ht="30" customHeight="1">
      <c r="A1685" s="121" t="s">
        <v>2474</v>
      </c>
      <c r="B1685" s="119" t="s">
        <v>2501</v>
      </c>
      <c r="C1685" s="146">
        <f t="shared" si="78"/>
        <v>4</v>
      </c>
      <c r="D1685" s="124">
        <f t="shared" si="79"/>
        <v>0</v>
      </c>
      <c r="E1685" s="121">
        <v>6</v>
      </c>
      <c r="F1685" s="124">
        <v>0</v>
      </c>
      <c r="G1685" s="124">
        <v>0</v>
      </c>
    </row>
    <row r="1686" spans="1:7" ht="30" customHeight="1">
      <c r="A1686" s="121" t="s">
        <v>2474</v>
      </c>
      <c r="B1686" s="119" t="s">
        <v>3679</v>
      </c>
      <c r="C1686" s="146">
        <f t="shared" si="78"/>
        <v>4</v>
      </c>
      <c r="D1686" s="124">
        <f t="shared" si="79"/>
        <v>0</v>
      </c>
      <c r="E1686" s="121">
        <v>6</v>
      </c>
      <c r="F1686" s="124">
        <v>0</v>
      </c>
      <c r="G1686" s="124">
        <v>0</v>
      </c>
    </row>
    <row r="1687" spans="1:7" ht="30" customHeight="1">
      <c r="A1687" s="121" t="s">
        <v>2474</v>
      </c>
      <c r="B1687" s="119" t="s">
        <v>2535</v>
      </c>
      <c r="C1687" s="146">
        <f t="shared" si="78"/>
        <v>4</v>
      </c>
      <c r="D1687" s="124">
        <f t="shared" si="79"/>
        <v>0</v>
      </c>
      <c r="E1687" s="121">
        <v>6</v>
      </c>
      <c r="F1687" s="124">
        <v>0</v>
      </c>
      <c r="G1687" s="124">
        <v>0</v>
      </c>
    </row>
    <row r="1688" spans="1:7" ht="30" customHeight="1">
      <c r="A1688" s="121" t="s">
        <v>2474</v>
      </c>
      <c r="B1688" s="156" t="s">
        <v>2730</v>
      </c>
      <c r="C1688" s="146">
        <f t="shared" si="78"/>
        <v>4</v>
      </c>
      <c r="D1688" s="124">
        <f t="shared" si="79"/>
        <v>0</v>
      </c>
      <c r="E1688" s="121">
        <v>6</v>
      </c>
      <c r="F1688" s="124">
        <v>0</v>
      </c>
      <c r="G1688" s="124">
        <v>0</v>
      </c>
    </row>
    <row r="1689" spans="1:7" ht="30" customHeight="1">
      <c r="A1689" s="121" t="s">
        <v>2474</v>
      </c>
      <c r="B1689" s="119" t="s">
        <v>2400</v>
      </c>
      <c r="C1689" s="146">
        <f t="shared" si="78"/>
        <v>4</v>
      </c>
      <c r="D1689" s="124">
        <f t="shared" si="79"/>
        <v>0</v>
      </c>
      <c r="E1689" s="121">
        <v>6</v>
      </c>
      <c r="F1689" s="124">
        <v>0</v>
      </c>
      <c r="G1689" s="124">
        <v>0</v>
      </c>
    </row>
    <row r="1690" spans="1:7" ht="30" customHeight="1">
      <c r="A1690" s="121" t="s">
        <v>2474</v>
      </c>
      <c r="B1690" s="119" t="s">
        <v>2404</v>
      </c>
      <c r="C1690" s="146">
        <f t="shared" si="78"/>
        <v>4</v>
      </c>
      <c r="D1690" s="124">
        <f t="shared" si="79"/>
        <v>0</v>
      </c>
      <c r="E1690" s="121">
        <v>6</v>
      </c>
      <c r="F1690" s="124">
        <v>0</v>
      </c>
      <c r="G1690" s="124">
        <v>0</v>
      </c>
    </row>
    <row r="1691" spans="1:7" ht="30" customHeight="1">
      <c r="A1691" s="121" t="s">
        <v>2474</v>
      </c>
      <c r="B1691" s="119" t="s">
        <v>3468</v>
      </c>
      <c r="C1691" s="146">
        <f t="shared" si="78"/>
        <v>4</v>
      </c>
      <c r="D1691" s="124">
        <f t="shared" si="79"/>
        <v>0</v>
      </c>
      <c r="E1691" s="121">
        <v>6</v>
      </c>
      <c r="F1691" s="124">
        <v>0</v>
      </c>
      <c r="G1691" s="124">
        <v>0</v>
      </c>
    </row>
    <row r="1692" spans="1:7" ht="30" customHeight="1">
      <c r="A1692" s="121" t="s">
        <v>2474</v>
      </c>
      <c r="B1692" s="119" t="s">
        <v>2528</v>
      </c>
      <c r="C1692" s="146">
        <f t="shared" si="78"/>
        <v>4</v>
      </c>
      <c r="D1692" s="124">
        <f t="shared" si="79"/>
        <v>0</v>
      </c>
      <c r="E1692" s="121">
        <v>6</v>
      </c>
      <c r="F1692" s="124">
        <v>0</v>
      </c>
      <c r="G1692" s="124">
        <v>0</v>
      </c>
    </row>
    <row r="1693" spans="1:7" ht="30" customHeight="1">
      <c r="A1693" s="121" t="s">
        <v>2474</v>
      </c>
      <c r="B1693" s="119" t="s">
        <v>3510</v>
      </c>
      <c r="C1693" s="146">
        <f t="shared" si="78"/>
        <v>4</v>
      </c>
      <c r="D1693" s="124">
        <f t="shared" si="79"/>
        <v>0</v>
      </c>
      <c r="E1693" s="121">
        <v>6</v>
      </c>
      <c r="F1693" s="124">
        <v>0</v>
      </c>
      <c r="G1693" s="124">
        <v>0</v>
      </c>
    </row>
    <row r="1694" spans="1:7" ht="30" customHeight="1">
      <c r="A1694" s="121" t="s">
        <v>2474</v>
      </c>
      <c r="B1694" s="119" t="s">
        <v>3509</v>
      </c>
      <c r="C1694" s="146">
        <f t="shared" si="78"/>
        <v>4</v>
      </c>
      <c r="D1694" s="124">
        <f t="shared" si="79"/>
        <v>0</v>
      </c>
      <c r="E1694" s="121">
        <v>6</v>
      </c>
      <c r="F1694" s="124">
        <v>0</v>
      </c>
      <c r="G1694" s="124">
        <v>0</v>
      </c>
    </row>
    <row r="1695" spans="1:7" ht="30" customHeight="1">
      <c r="A1695" s="121" t="s">
        <v>2474</v>
      </c>
      <c r="B1695" s="119" t="s">
        <v>2526</v>
      </c>
      <c r="C1695" s="146">
        <f t="shared" si="78"/>
        <v>4</v>
      </c>
      <c r="D1695" s="124">
        <f t="shared" si="79"/>
        <v>0</v>
      </c>
      <c r="E1695" s="121">
        <v>6</v>
      </c>
      <c r="F1695" s="124">
        <v>0</v>
      </c>
      <c r="G1695" s="124">
        <v>0</v>
      </c>
    </row>
    <row r="1696" spans="1:7" ht="30" customHeight="1">
      <c r="A1696" s="121" t="s">
        <v>2474</v>
      </c>
      <c r="B1696" s="119" t="s">
        <v>2523</v>
      </c>
      <c r="C1696" s="146">
        <f t="shared" si="78"/>
        <v>4</v>
      </c>
      <c r="D1696" s="124">
        <f t="shared" si="79"/>
        <v>0</v>
      </c>
      <c r="E1696" s="121">
        <v>6</v>
      </c>
      <c r="F1696" s="124">
        <v>0</v>
      </c>
      <c r="G1696" s="124">
        <v>0</v>
      </c>
    </row>
    <row r="1697" spans="1:7" ht="30" customHeight="1">
      <c r="A1697" s="121" t="s">
        <v>2474</v>
      </c>
      <c r="B1697" s="119" t="s">
        <v>2522</v>
      </c>
      <c r="C1697" s="146">
        <f t="shared" si="78"/>
        <v>4</v>
      </c>
      <c r="D1697" s="124">
        <f t="shared" si="79"/>
        <v>0</v>
      </c>
      <c r="E1697" s="121">
        <v>6</v>
      </c>
      <c r="F1697" s="124">
        <v>0</v>
      </c>
      <c r="G1697" s="124">
        <v>0</v>
      </c>
    </row>
    <row r="1698" spans="1:7" ht="30" customHeight="1">
      <c r="A1698" s="121" t="s">
        <v>2474</v>
      </c>
      <c r="B1698" s="119" t="s">
        <v>2537</v>
      </c>
      <c r="C1698" s="146">
        <f t="shared" si="78"/>
        <v>4</v>
      </c>
      <c r="D1698" s="124">
        <f t="shared" si="79"/>
        <v>0</v>
      </c>
      <c r="E1698" s="121">
        <v>6</v>
      </c>
      <c r="F1698" s="124">
        <v>0</v>
      </c>
      <c r="G1698" s="124">
        <v>0</v>
      </c>
    </row>
    <row r="1699" spans="1:7" ht="30" customHeight="1">
      <c r="A1699" s="121" t="s">
        <v>2474</v>
      </c>
      <c r="B1699" s="119" t="s">
        <v>2532</v>
      </c>
      <c r="C1699" s="146">
        <f t="shared" si="78"/>
        <v>4</v>
      </c>
      <c r="D1699" s="124">
        <f t="shared" si="79"/>
        <v>0</v>
      </c>
      <c r="E1699" s="121">
        <v>6</v>
      </c>
      <c r="F1699" s="124">
        <v>0</v>
      </c>
      <c r="G1699" s="124">
        <v>0</v>
      </c>
    </row>
    <row r="1700" spans="1:7" ht="30" customHeight="1">
      <c r="A1700" s="121" t="s">
        <v>2474</v>
      </c>
      <c r="B1700" s="119" t="s">
        <v>2539</v>
      </c>
      <c r="C1700" s="146">
        <f t="shared" si="78"/>
        <v>4</v>
      </c>
      <c r="D1700" s="124">
        <f t="shared" si="79"/>
        <v>0</v>
      </c>
      <c r="E1700" s="121">
        <v>6</v>
      </c>
      <c r="F1700" s="124">
        <v>0</v>
      </c>
      <c r="G1700" s="124">
        <v>0</v>
      </c>
    </row>
    <row r="1701" spans="1:7" ht="30" customHeight="1">
      <c r="A1701" s="121" t="s">
        <v>2474</v>
      </c>
      <c r="B1701" s="119" t="s">
        <v>2518</v>
      </c>
      <c r="C1701" s="146">
        <f t="shared" si="78"/>
        <v>4</v>
      </c>
      <c r="D1701" s="124">
        <f t="shared" si="79"/>
        <v>0</v>
      </c>
      <c r="E1701" s="121">
        <v>6</v>
      </c>
      <c r="F1701" s="124">
        <v>0</v>
      </c>
      <c r="G1701" s="124">
        <v>0</v>
      </c>
    </row>
    <row r="1702" spans="1:7" ht="30" customHeight="1">
      <c r="A1702" s="121" t="s">
        <v>2474</v>
      </c>
      <c r="B1702" s="119" t="s">
        <v>2495</v>
      </c>
      <c r="C1702" s="146">
        <f t="shared" si="78"/>
        <v>3.3333333333333335</v>
      </c>
      <c r="D1702" s="124">
        <f t="shared" si="79"/>
        <v>0</v>
      </c>
      <c r="E1702" s="121">
        <v>5</v>
      </c>
      <c r="F1702" s="124">
        <v>0</v>
      </c>
      <c r="G1702" s="124">
        <v>0</v>
      </c>
    </row>
    <row r="1703" spans="1:7" ht="30" customHeight="1">
      <c r="A1703" s="121" t="s">
        <v>2474</v>
      </c>
      <c r="B1703" s="119" t="s">
        <v>2508</v>
      </c>
      <c r="C1703" s="146">
        <f t="shared" si="78"/>
        <v>3.3333333333333335</v>
      </c>
      <c r="D1703" s="124">
        <f t="shared" si="79"/>
        <v>0</v>
      </c>
      <c r="E1703" s="121">
        <v>5</v>
      </c>
      <c r="F1703" s="124">
        <v>0</v>
      </c>
      <c r="G1703" s="124">
        <v>0</v>
      </c>
    </row>
    <row r="1704" spans="1:7" ht="30" customHeight="1">
      <c r="A1704" s="121" t="s">
        <v>2474</v>
      </c>
      <c r="B1704" s="119" t="s">
        <v>2515</v>
      </c>
      <c r="C1704" s="146">
        <f t="shared" si="78"/>
        <v>3.3333333333333335</v>
      </c>
      <c r="D1704" s="124">
        <f t="shared" si="79"/>
        <v>0</v>
      </c>
      <c r="E1704" s="121">
        <v>5</v>
      </c>
      <c r="F1704" s="124">
        <v>0</v>
      </c>
      <c r="G1704" s="124">
        <v>0</v>
      </c>
    </row>
    <row r="1705" spans="1:7" ht="30" customHeight="1">
      <c r="A1705" s="121" t="s">
        <v>2474</v>
      </c>
      <c r="B1705" s="119" t="s">
        <v>2828</v>
      </c>
      <c r="C1705" s="146">
        <f t="shared" si="78"/>
        <v>3.3333333333333335</v>
      </c>
      <c r="D1705" s="124">
        <f t="shared" si="79"/>
        <v>0</v>
      </c>
      <c r="E1705" s="121">
        <v>5</v>
      </c>
      <c r="F1705" s="124">
        <v>0</v>
      </c>
      <c r="G1705" s="124">
        <v>0</v>
      </c>
    </row>
    <row r="1706" spans="1:7" ht="30" customHeight="1">
      <c r="A1706" s="121" t="s">
        <v>2474</v>
      </c>
      <c r="B1706" s="119" t="s">
        <v>2499</v>
      </c>
      <c r="C1706" s="146">
        <f t="shared" si="78"/>
        <v>3.3333333333333335</v>
      </c>
      <c r="D1706" s="124">
        <f t="shared" si="79"/>
        <v>0</v>
      </c>
      <c r="E1706" s="121">
        <v>5</v>
      </c>
      <c r="F1706" s="124">
        <v>0</v>
      </c>
      <c r="G1706" s="124">
        <v>0</v>
      </c>
    </row>
    <row r="1707" spans="1:7" ht="30" customHeight="1">
      <c r="A1707" s="121" t="s">
        <v>2474</v>
      </c>
      <c r="B1707" s="119" t="s">
        <v>2753</v>
      </c>
      <c r="C1707" s="146">
        <f t="shared" si="78"/>
        <v>3.3333333333333335</v>
      </c>
      <c r="D1707" s="124">
        <f t="shared" si="79"/>
        <v>0</v>
      </c>
      <c r="E1707" s="121">
        <v>5</v>
      </c>
      <c r="F1707" s="124">
        <v>0</v>
      </c>
      <c r="G1707" s="124">
        <v>0</v>
      </c>
    </row>
    <row r="1708" spans="1:7" ht="30" customHeight="1">
      <c r="A1708" s="121" t="s">
        <v>2474</v>
      </c>
      <c r="B1708" s="119" t="s">
        <v>2759</v>
      </c>
      <c r="C1708" s="146">
        <f t="shared" si="78"/>
        <v>3.3333333333333335</v>
      </c>
      <c r="D1708" s="124">
        <f t="shared" si="79"/>
        <v>0</v>
      </c>
      <c r="E1708" s="121">
        <v>5</v>
      </c>
      <c r="F1708" s="124">
        <v>0</v>
      </c>
      <c r="G1708" s="124">
        <v>0</v>
      </c>
    </row>
    <row r="1709" spans="1:7" ht="30" customHeight="1">
      <c r="A1709" s="121" t="s">
        <v>2474</v>
      </c>
      <c r="B1709" s="119" t="s">
        <v>2551</v>
      </c>
      <c r="C1709" s="146">
        <f t="shared" si="78"/>
        <v>3.3333333333333335</v>
      </c>
      <c r="D1709" s="124">
        <f t="shared" si="79"/>
        <v>0</v>
      </c>
      <c r="E1709" s="121">
        <v>5</v>
      </c>
      <c r="F1709" s="124">
        <v>0</v>
      </c>
      <c r="G1709" s="124">
        <v>0</v>
      </c>
    </row>
    <row r="1710" spans="1:7" ht="30" customHeight="1">
      <c r="A1710" s="121" t="s">
        <v>2474</v>
      </c>
      <c r="B1710" s="119" t="s">
        <v>2533</v>
      </c>
      <c r="C1710" s="146">
        <f t="shared" si="78"/>
        <v>3.3333333333333335</v>
      </c>
      <c r="D1710" s="124">
        <f t="shared" si="79"/>
        <v>0</v>
      </c>
      <c r="E1710" s="121">
        <v>5</v>
      </c>
      <c r="F1710" s="124">
        <v>0</v>
      </c>
      <c r="G1710" s="124">
        <v>0</v>
      </c>
    </row>
    <row r="1711" spans="1:7" ht="30" customHeight="1">
      <c r="A1711" s="121" t="s">
        <v>2474</v>
      </c>
      <c r="B1711" s="156" t="s">
        <v>4394</v>
      </c>
      <c r="C1711" s="146">
        <f t="shared" ref="C1711:C1742" si="80">(E1711*2+F1711)/3</f>
        <v>2.6666666666666665</v>
      </c>
      <c r="D1711" s="124">
        <f t="shared" si="79"/>
        <v>0</v>
      </c>
      <c r="E1711" s="121">
        <v>4</v>
      </c>
      <c r="F1711" s="124">
        <v>0</v>
      </c>
      <c r="G1711" s="124">
        <v>0</v>
      </c>
    </row>
    <row r="1712" spans="1:7" ht="30" customHeight="1">
      <c r="A1712" s="121" t="s">
        <v>2474</v>
      </c>
      <c r="B1712" s="119" t="s">
        <v>2540</v>
      </c>
      <c r="C1712" s="146">
        <f t="shared" si="80"/>
        <v>2.6666666666666665</v>
      </c>
      <c r="D1712" s="124">
        <f t="shared" ref="D1712:D1743" si="81">(F1712+G1712)/2</f>
        <v>0</v>
      </c>
      <c r="E1712" s="121">
        <v>4</v>
      </c>
      <c r="F1712" s="124">
        <v>0</v>
      </c>
      <c r="G1712" s="124">
        <v>0</v>
      </c>
    </row>
    <row r="1713" spans="1:7" ht="30" customHeight="1">
      <c r="A1713" s="121" t="s">
        <v>2474</v>
      </c>
      <c r="B1713" s="119" t="s">
        <v>2500</v>
      </c>
      <c r="C1713" s="146">
        <f t="shared" si="80"/>
        <v>2.6666666666666665</v>
      </c>
      <c r="D1713" s="124">
        <f t="shared" si="81"/>
        <v>0</v>
      </c>
      <c r="E1713" s="121">
        <v>4</v>
      </c>
      <c r="F1713" s="124">
        <v>0</v>
      </c>
      <c r="G1713" s="124">
        <v>0</v>
      </c>
    </row>
    <row r="1714" spans="1:7" ht="30" customHeight="1">
      <c r="A1714" s="121" t="s">
        <v>2474</v>
      </c>
      <c r="B1714" s="119" t="s">
        <v>2548</v>
      </c>
      <c r="C1714" s="146">
        <f t="shared" si="80"/>
        <v>2.6666666666666665</v>
      </c>
      <c r="D1714" s="124">
        <f t="shared" si="81"/>
        <v>0</v>
      </c>
      <c r="E1714" s="121">
        <v>4</v>
      </c>
      <c r="F1714" s="124">
        <v>0</v>
      </c>
      <c r="G1714" s="124">
        <v>0</v>
      </c>
    </row>
    <row r="1715" spans="1:7" ht="30" customHeight="1">
      <c r="A1715" s="121" t="s">
        <v>2474</v>
      </c>
      <c r="B1715" s="119" t="s">
        <v>2542</v>
      </c>
      <c r="C1715" s="146">
        <f t="shared" si="80"/>
        <v>2.6666666666666665</v>
      </c>
      <c r="D1715" s="124">
        <f t="shared" si="81"/>
        <v>0</v>
      </c>
      <c r="E1715" s="121">
        <v>4</v>
      </c>
      <c r="F1715" s="124">
        <v>0</v>
      </c>
      <c r="G1715" s="124">
        <v>0</v>
      </c>
    </row>
    <row r="1716" spans="1:7" ht="30" customHeight="1">
      <c r="A1716" s="121" t="s">
        <v>2474</v>
      </c>
      <c r="B1716" s="119" t="s">
        <v>2827</v>
      </c>
      <c r="C1716" s="146">
        <f t="shared" si="80"/>
        <v>2.6666666666666665</v>
      </c>
      <c r="D1716" s="124">
        <f t="shared" si="81"/>
        <v>0</v>
      </c>
      <c r="E1716" s="121">
        <v>4</v>
      </c>
      <c r="F1716" s="124">
        <v>0</v>
      </c>
      <c r="G1716" s="124">
        <v>0</v>
      </c>
    </row>
    <row r="1717" spans="1:7" ht="30" customHeight="1">
      <c r="A1717" s="121" t="s">
        <v>2474</v>
      </c>
      <c r="B1717" s="119" t="s">
        <v>3866</v>
      </c>
      <c r="C1717" s="146">
        <f t="shared" si="80"/>
        <v>2.6666666666666665</v>
      </c>
      <c r="D1717" s="124">
        <f t="shared" si="81"/>
        <v>1</v>
      </c>
      <c r="E1717" s="121">
        <v>4</v>
      </c>
      <c r="F1717" s="124">
        <v>0</v>
      </c>
      <c r="G1717" s="124">
        <v>2</v>
      </c>
    </row>
    <row r="1718" spans="1:7" ht="30" customHeight="1">
      <c r="A1718" s="121" t="s">
        <v>2474</v>
      </c>
      <c r="B1718" s="119" t="s">
        <v>2468</v>
      </c>
      <c r="C1718" s="146">
        <f t="shared" si="80"/>
        <v>2.6666666666666665</v>
      </c>
      <c r="D1718" s="124">
        <f t="shared" si="81"/>
        <v>0</v>
      </c>
      <c r="E1718" s="121">
        <v>4</v>
      </c>
      <c r="F1718" s="124">
        <v>0</v>
      </c>
      <c r="G1718" s="124">
        <v>0</v>
      </c>
    </row>
    <row r="1719" spans="1:7" ht="30" customHeight="1">
      <c r="A1719" s="121" t="s">
        <v>2474</v>
      </c>
      <c r="B1719" s="119" t="s">
        <v>2510</v>
      </c>
      <c r="C1719" s="146">
        <f t="shared" si="80"/>
        <v>2.6666666666666665</v>
      </c>
      <c r="D1719" s="124">
        <f t="shared" si="81"/>
        <v>0</v>
      </c>
      <c r="E1719" s="121">
        <v>4</v>
      </c>
      <c r="F1719" s="124">
        <v>0</v>
      </c>
      <c r="G1719" s="124">
        <v>0</v>
      </c>
    </row>
    <row r="1720" spans="1:7" ht="30" customHeight="1">
      <c r="A1720" s="121" t="s">
        <v>2474</v>
      </c>
      <c r="B1720" s="119" t="s">
        <v>2549</v>
      </c>
      <c r="C1720" s="146">
        <f t="shared" si="80"/>
        <v>2.6666666666666665</v>
      </c>
      <c r="D1720" s="124">
        <f t="shared" si="81"/>
        <v>0</v>
      </c>
      <c r="E1720" s="121">
        <v>4</v>
      </c>
      <c r="F1720" s="124">
        <v>0</v>
      </c>
      <c r="G1720" s="124">
        <v>0</v>
      </c>
    </row>
    <row r="1721" spans="1:7" ht="30" customHeight="1">
      <c r="A1721" s="121" t="s">
        <v>2474</v>
      </c>
      <c r="B1721" s="119" t="s">
        <v>3865</v>
      </c>
      <c r="C1721" s="146">
        <f t="shared" si="80"/>
        <v>2.6666666666666665</v>
      </c>
      <c r="D1721" s="124">
        <f t="shared" si="81"/>
        <v>1</v>
      </c>
      <c r="E1721" s="121">
        <v>4</v>
      </c>
      <c r="F1721" s="124">
        <v>0</v>
      </c>
      <c r="G1721" s="124">
        <v>2</v>
      </c>
    </row>
    <row r="1722" spans="1:7" ht="30" customHeight="1">
      <c r="A1722" s="121" t="s">
        <v>2474</v>
      </c>
      <c r="B1722" s="119" t="s">
        <v>2525</v>
      </c>
      <c r="C1722" s="146">
        <f t="shared" si="80"/>
        <v>2.6666666666666665</v>
      </c>
      <c r="D1722" s="124">
        <f t="shared" si="81"/>
        <v>0</v>
      </c>
      <c r="E1722" s="121">
        <v>4</v>
      </c>
      <c r="F1722" s="124">
        <v>0</v>
      </c>
      <c r="G1722" s="124">
        <v>0</v>
      </c>
    </row>
    <row r="1723" spans="1:7" ht="30" customHeight="1">
      <c r="A1723" s="121" t="s">
        <v>2474</v>
      </c>
      <c r="B1723" s="119" t="s">
        <v>2543</v>
      </c>
      <c r="C1723" s="146">
        <f t="shared" si="80"/>
        <v>2.6666666666666665</v>
      </c>
      <c r="D1723" s="124">
        <f t="shared" si="81"/>
        <v>0</v>
      </c>
      <c r="E1723" s="121">
        <v>4</v>
      </c>
      <c r="F1723" s="124">
        <v>0</v>
      </c>
      <c r="G1723" s="124">
        <v>0</v>
      </c>
    </row>
    <row r="1724" spans="1:7" ht="30" customHeight="1">
      <c r="A1724" s="121" t="s">
        <v>2474</v>
      </c>
      <c r="B1724" s="119" t="s">
        <v>3754</v>
      </c>
      <c r="C1724" s="146">
        <f t="shared" si="80"/>
        <v>2.6666666666666665</v>
      </c>
      <c r="D1724" s="124">
        <f t="shared" si="81"/>
        <v>0</v>
      </c>
      <c r="E1724" s="121">
        <v>4</v>
      </c>
      <c r="F1724" s="124">
        <v>0</v>
      </c>
      <c r="G1724" s="124">
        <v>0</v>
      </c>
    </row>
    <row r="1725" spans="1:7" ht="30" customHeight="1">
      <c r="A1725" s="121" t="s">
        <v>2474</v>
      </c>
      <c r="B1725" s="119" t="s">
        <v>2531</v>
      </c>
      <c r="C1725" s="146">
        <f t="shared" si="80"/>
        <v>2.6666666666666665</v>
      </c>
      <c r="D1725" s="124">
        <f t="shared" si="81"/>
        <v>0</v>
      </c>
      <c r="E1725" s="121">
        <v>4</v>
      </c>
      <c r="F1725" s="124">
        <v>0</v>
      </c>
      <c r="G1725" s="124">
        <v>0</v>
      </c>
    </row>
    <row r="1726" spans="1:7" ht="30" customHeight="1">
      <c r="A1726" s="121" t="s">
        <v>2474</v>
      </c>
      <c r="B1726" s="156" t="s">
        <v>2731</v>
      </c>
      <c r="C1726" s="146">
        <f t="shared" si="80"/>
        <v>2.6666666666666665</v>
      </c>
      <c r="D1726" s="124">
        <f t="shared" si="81"/>
        <v>0</v>
      </c>
      <c r="E1726" s="121">
        <v>4</v>
      </c>
      <c r="F1726" s="124">
        <v>0</v>
      </c>
      <c r="G1726" s="124">
        <v>0</v>
      </c>
    </row>
    <row r="1727" spans="1:7" ht="30" customHeight="1">
      <c r="A1727" s="121" t="s">
        <v>2474</v>
      </c>
      <c r="B1727" s="119" t="s">
        <v>2512</v>
      </c>
      <c r="C1727" s="146">
        <f t="shared" si="80"/>
        <v>2.6666666666666665</v>
      </c>
      <c r="D1727" s="124">
        <f t="shared" si="81"/>
        <v>0</v>
      </c>
      <c r="E1727" s="121">
        <v>4</v>
      </c>
      <c r="F1727" s="124">
        <v>0</v>
      </c>
      <c r="G1727" s="124">
        <v>0</v>
      </c>
    </row>
    <row r="1728" spans="1:7" ht="30" customHeight="1">
      <c r="A1728" s="121" t="s">
        <v>2474</v>
      </c>
      <c r="B1728" s="119" t="s">
        <v>2544</v>
      </c>
      <c r="C1728" s="146">
        <f t="shared" si="80"/>
        <v>2.6666666666666665</v>
      </c>
      <c r="D1728" s="124">
        <f t="shared" si="81"/>
        <v>0</v>
      </c>
      <c r="E1728" s="121">
        <v>4</v>
      </c>
      <c r="F1728" s="124">
        <v>0</v>
      </c>
      <c r="G1728" s="124">
        <v>0</v>
      </c>
    </row>
    <row r="1729" spans="1:7" ht="30" customHeight="1">
      <c r="A1729" s="121" t="s">
        <v>2474</v>
      </c>
      <c r="B1729" s="119" t="s">
        <v>2494</v>
      </c>
      <c r="C1729" s="146">
        <f t="shared" si="80"/>
        <v>2.6666666666666665</v>
      </c>
      <c r="D1729" s="124">
        <f t="shared" si="81"/>
        <v>0</v>
      </c>
      <c r="E1729" s="121">
        <v>4</v>
      </c>
      <c r="F1729" s="124">
        <v>0</v>
      </c>
      <c r="G1729" s="124">
        <v>0</v>
      </c>
    </row>
    <row r="1730" spans="1:7" ht="30" customHeight="1">
      <c r="A1730" s="121" t="s">
        <v>2474</v>
      </c>
      <c r="B1730" s="119" t="s">
        <v>2691</v>
      </c>
      <c r="C1730" s="146">
        <f t="shared" si="80"/>
        <v>2</v>
      </c>
      <c r="D1730" s="124">
        <f t="shared" si="81"/>
        <v>0</v>
      </c>
      <c r="E1730" s="121">
        <v>3</v>
      </c>
      <c r="F1730" s="124">
        <v>0</v>
      </c>
      <c r="G1730" s="124">
        <v>0</v>
      </c>
    </row>
    <row r="1731" spans="1:7" ht="30" customHeight="1">
      <c r="A1731" s="121" t="s">
        <v>2474</v>
      </c>
      <c r="B1731" s="119" t="s">
        <v>2496</v>
      </c>
      <c r="C1731" s="146">
        <f t="shared" si="80"/>
        <v>2</v>
      </c>
      <c r="D1731" s="124">
        <f t="shared" si="81"/>
        <v>0</v>
      </c>
      <c r="E1731" s="121">
        <v>3</v>
      </c>
      <c r="F1731" s="124">
        <v>0</v>
      </c>
      <c r="G1731" s="124">
        <v>0</v>
      </c>
    </row>
    <row r="1732" spans="1:7" ht="30" customHeight="1">
      <c r="A1732" s="121" t="s">
        <v>2474</v>
      </c>
      <c r="B1732" s="119" t="s">
        <v>2521</v>
      </c>
      <c r="C1732" s="146">
        <f t="shared" si="80"/>
        <v>2</v>
      </c>
      <c r="D1732" s="124">
        <f t="shared" si="81"/>
        <v>0</v>
      </c>
      <c r="E1732" s="121">
        <v>3</v>
      </c>
      <c r="F1732" s="124">
        <v>0</v>
      </c>
      <c r="G1732" s="124">
        <v>0</v>
      </c>
    </row>
    <row r="1733" spans="1:7" ht="30" customHeight="1">
      <c r="A1733" s="121" t="s">
        <v>2474</v>
      </c>
      <c r="B1733" s="119" t="s">
        <v>2502</v>
      </c>
      <c r="C1733" s="146">
        <f t="shared" si="80"/>
        <v>2</v>
      </c>
      <c r="D1733" s="124">
        <f t="shared" si="81"/>
        <v>0</v>
      </c>
      <c r="E1733" s="121">
        <v>3</v>
      </c>
      <c r="F1733" s="124">
        <v>0</v>
      </c>
      <c r="G1733" s="124">
        <v>0</v>
      </c>
    </row>
    <row r="1734" spans="1:7" ht="30" customHeight="1">
      <c r="A1734" s="121" t="s">
        <v>2474</v>
      </c>
      <c r="B1734" s="119" t="s">
        <v>2805</v>
      </c>
      <c r="C1734" s="146">
        <f t="shared" si="80"/>
        <v>2</v>
      </c>
      <c r="D1734" s="124">
        <f t="shared" si="81"/>
        <v>0</v>
      </c>
      <c r="E1734" s="121">
        <v>3</v>
      </c>
      <c r="F1734" s="124">
        <v>0</v>
      </c>
      <c r="G1734" s="124">
        <v>0</v>
      </c>
    </row>
    <row r="1735" spans="1:7" ht="30" customHeight="1">
      <c r="A1735" s="121" t="s">
        <v>2474</v>
      </c>
      <c r="B1735" s="119" t="s">
        <v>2516</v>
      </c>
      <c r="C1735" s="146">
        <f t="shared" si="80"/>
        <v>2</v>
      </c>
      <c r="D1735" s="124">
        <f t="shared" si="81"/>
        <v>0</v>
      </c>
      <c r="E1735" s="121">
        <v>3</v>
      </c>
      <c r="F1735" s="124">
        <v>0</v>
      </c>
      <c r="G1735" s="124">
        <v>0</v>
      </c>
    </row>
    <row r="1736" spans="1:7" ht="30" customHeight="1">
      <c r="A1736" s="121" t="s">
        <v>2474</v>
      </c>
      <c r="B1736" s="119" t="s">
        <v>2529</v>
      </c>
      <c r="C1736" s="146">
        <f t="shared" si="80"/>
        <v>2</v>
      </c>
      <c r="D1736" s="124">
        <f t="shared" si="81"/>
        <v>0</v>
      </c>
      <c r="E1736" s="121">
        <v>3</v>
      </c>
      <c r="F1736" s="124">
        <v>0</v>
      </c>
      <c r="G1736" s="124">
        <v>0</v>
      </c>
    </row>
    <row r="1737" spans="1:7" ht="30" customHeight="1">
      <c r="A1737" s="121" t="s">
        <v>2474</v>
      </c>
      <c r="B1737" s="119" t="s">
        <v>2530</v>
      </c>
      <c r="C1737" s="146">
        <f t="shared" si="80"/>
        <v>2</v>
      </c>
      <c r="D1737" s="124">
        <f t="shared" si="81"/>
        <v>0</v>
      </c>
      <c r="E1737" s="121">
        <v>3</v>
      </c>
      <c r="F1737" s="124">
        <v>0</v>
      </c>
      <c r="G1737" s="124">
        <v>0</v>
      </c>
    </row>
    <row r="1738" spans="1:7" ht="30" customHeight="1">
      <c r="A1738" s="121" t="s">
        <v>2474</v>
      </c>
      <c r="B1738" s="119" t="s">
        <v>2552</v>
      </c>
      <c r="C1738" s="146">
        <f t="shared" si="80"/>
        <v>2</v>
      </c>
      <c r="D1738" s="124">
        <f t="shared" si="81"/>
        <v>0</v>
      </c>
      <c r="E1738" s="121">
        <v>3</v>
      </c>
      <c r="F1738" s="124">
        <v>0</v>
      </c>
      <c r="G1738" s="124">
        <v>0</v>
      </c>
    </row>
    <row r="1739" spans="1:7" ht="30" customHeight="1">
      <c r="A1739" s="121" t="s">
        <v>2474</v>
      </c>
      <c r="B1739" s="119" t="s">
        <v>2513</v>
      </c>
      <c r="C1739" s="146">
        <f t="shared" si="80"/>
        <v>2</v>
      </c>
      <c r="D1739" s="124">
        <f t="shared" si="81"/>
        <v>0</v>
      </c>
      <c r="E1739" s="121">
        <v>3</v>
      </c>
      <c r="F1739" s="124">
        <v>0</v>
      </c>
      <c r="G1739" s="124">
        <v>0</v>
      </c>
    </row>
    <row r="1740" spans="1:7" ht="30" customHeight="1">
      <c r="A1740" s="121" t="s">
        <v>2474</v>
      </c>
      <c r="B1740" s="119" t="s">
        <v>2524</v>
      </c>
      <c r="C1740" s="146">
        <f t="shared" si="80"/>
        <v>2</v>
      </c>
      <c r="D1740" s="124">
        <f t="shared" si="81"/>
        <v>0</v>
      </c>
      <c r="E1740" s="121">
        <v>3</v>
      </c>
      <c r="F1740" s="124">
        <v>0</v>
      </c>
      <c r="G1740" s="124">
        <v>0</v>
      </c>
    </row>
    <row r="1741" spans="1:7" ht="30" customHeight="1">
      <c r="A1741" s="121" t="s">
        <v>2474</v>
      </c>
      <c r="B1741" s="119" t="s">
        <v>2554</v>
      </c>
      <c r="C1741" s="146">
        <f t="shared" si="80"/>
        <v>1.3333333333333333</v>
      </c>
      <c r="D1741" s="124">
        <f t="shared" si="81"/>
        <v>0</v>
      </c>
      <c r="E1741" s="121">
        <v>2</v>
      </c>
      <c r="F1741" s="124">
        <v>0</v>
      </c>
      <c r="G1741" s="124">
        <v>0</v>
      </c>
    </row>
    <row r="1742" spans="1:7" ht="30" customHeight="1">
      <c r="A1742" s="121" t="s">
        <v>2474</v>
      </c>
      <c r="B1742" s="119" t="s">
        <v>2758</v>
      </c>
      <c r="C1742" s="146">
        <f t="shared" si="80"/>
        <v>1.3333333333333333</v>
      </c>
      <c r="D1742" s="124">
        <f t="shared" si="81"/>
        <v>0</v>
      </c>
      <c r="E1742" s="121">
        <v>2</v>
      </c>
      <c r="F1742" s="124">
        <v>0</v>
      </c>
      <c r="G1742" s="124">
        <v>0</v>
      </c>
    </row>
    <row r="1743" spans="1:7" ht="30" customHeight="1">
      <c r="A1743" s="121" t="s">
        <v>2474</v>
      </c>
      <c r="B1743" s="119" t="s">
        <v>2555</v>
      </c>
      <c r="C1743" s="146">
        <f t="shared" ref="C1743:C1768" si="82">(E1743*2+F1743)/3</f>
        <v>1.3333333333333333</v>
      </c>
      <c r="D1743" s="124">
        <f t="shared" si="81"/>
        <v>0</v>
      </c>
      <c r="E1743" s="121">
        <v>2</v>
      </c>
      <c r="F1743" s="124">
        <v>0</v>
      </c>
      <c r="G1743" s="124">
        <v>0</v>
      </c>
    </row>
    <row r="1744" spans="1:7" ht="30" customHeight="1">
      <c r="A1744" s="121" t="s">
        <v>2474</v>
      </c>
      <c r="B1744" s="119" t="s">
        <v>2527</v>
      </c>
      <c r="C1744" s="146">
        <f t="shared" si="82"/>
        <v>1.3333333333333333</v>
      </c>
      <c r="D1744" s="124">
        <f t="shared" ref="D1744:D1768" si="83">(F1744+G1744)/2</f>
        <v>0</v>
      </c>
      <c r="E1744" s="121">
        <v>2</v>
      </c>
      <c r="F1744" s="124">
        <v>0</v>
      </c>
      <c r="G1744" s="124">
        <v>0</v>
      </c>
    </row>
    <row r="1745" spans="1:7" ht="30" customHeight="1">
      <c r="A1745" s="121" t="s">
        <v>2474</v>
      </c>
      <c r="B1745" s="119" t="s">
        <v>2553</v>
      </c>
      <c r="C1745" s="146">
        <f t="shared" si="82"/>
        <v>1.3333333333333333</v>
      </c>
      <c r="D1745" s="124">
        <f t="shared" si="83"/>
        <v>0</v>
      </c>
      <c r="E1745" s="121">
        <v>2</v>
      </c>
      <c r="F1745" s="124">
        <v>0</v>
      </c>
      <c r="G1745" s="124">
        <v>0</v>
      </c>
    </row>
    <row r="1746" spans="1:7" ht="30" customHeight="1">
      <c r="A1746" s="121" t="s">
        <v>2474</v>
      </c>
      <c r="B1746" s="119" t="s">
        <v>2546</v>
      </c>
      <c r="C1746" s="146">
        <f t="shared" si="82"/>
        <v>1.3333333333333333</v>
      </c>
      <c r="D1746" s="124">
        <f t="shared" si="83"/>
        <v>0</v>
      </c>
      <c r="E1746" s="121">
        <v>2</v>
      </c>
      <c r="F1746" s="124">
        <v>0</v>
      </c>
      <c r="G1746" s="124">
        <v>0</v>
      </c>
    </row>
    <row r="1747" spans="1:7" ht="30" customHeight="1">
      <c r="A1747" s="121" t="s">
        <v>2474</v>
      </c>
      <c r="B1747" s="119" t="s">
        <v>2503</v>
      </c>
      <c r="C1747" s="146">
        <f t="shared" si="82"/>
        <v>1.3333333333333333</v>
      </c>
      <c r="D1747" s="124">
        <f t="shared" si="83"/>
        <v>0</v>
      </c>
      <c r="E1747" s="121">
        <v>2</v>
      </c>
      <c r="F1747" s="124">
        <v>0</v>
      </c>
      <c r="G1747" s="124">
        <v>0</v>
      </c>
    </row>
    <row r="1748" spans="1:7" ht="30" customHeight="1">
      <c r="A1748" s="121" t="s">
        <v>2474</v>
      </c>
      <c r="B1748" s="119" t="s">
        <v>2538</v>
      </c>
      <c r="C1748" s="146">
        <f t="shared" si="82"/>
        <v>1.3333333333333333</v>
      </c>
      <c r="D1748" s="124">
        <f t="shared" si="83"/>
        <v>0</v>
      </c>
      <c r="E1748" s="121">
        <v>2</v>
      </c>
      <c r="F1748" s="124">
        <v>0</v>
      </c>
      <c r="G1748" s="124">
        <v>0</v>
      </c>
    </row>
    <row r="1749" spans="1:7" ht="30" customHeight="1">
      <c r="A1749" s="121" t="s">
        <v>2474</v>
      </c>
      <c r="B1749" s="119" t="s">
        <v>2517</v>
      </c>
      <c r="C1749" s="146">
        <f t="shared" si="82"/>
        <v>1.3333333333333333</v>
      </c>
      <c r="D1749" s="124">
        <f t="shared" si="83"/>
        <v>0</v>
      </c>
      <c r="E1749" s="121">
        <v>2</v>
      </c>
      <c r="F1749" s="124">
        <v>0</v>
      </c>
      <c r="G1749" s="124">
        <v>0</v>
      </c>
    </row>
    <row r="1750" spans="1:7" ht="30" customHeight="1">
      <c r="A1750" s="121" t="s">
        <v>2474</v>
      </c>
      <c r="B1750" s="119" t="s">
        <v>2536</v>
      </c>
      <c r="C1750" s="146">
        <f t="shared" si="82"/>
        <v>0.66666666666666663</v>
      </c>
      <c r="D1750" s="124">
        <f t="shared" si="83"/>
        <v>0</v>
      </c>
      <c r="E1750" s="121">
        <v>1</v>
      </c>
      <c r="F1750" s="124">
        <v>0</v>
      </c>
      <c r="G1750" s="124">
        <v>0</v>
      </c>
    </row>
    <row r="1751" spans="1:7" ht="30" customHeight="1">
      <c r="A1751" s="121" t="s">
        <v>2474</v>
      </c>
      <c r="B1751" s="119" t="s">
        <v>7941</v>
      </c>
      <c r="C1751" s="146">
        <f t="shared" si="82"/>
        <v>0</v>
      </c>
      <c r="D1751" s="124">
        <f t="shared" si="83"/>
        <v>0</v>
      </c>
      <c r="E1751" s="121">
        <v>0</v>
      </c>
      <c r="F1751" s="124">
        <v>0</v>
      </c>
      <c r="G1751" s="124">
        <v>0</v>
      </c>
    </row>
    <row r="1752" spans="1:7" ht="30" customHeight="1">
      <c r="A1752" s="121" t="s">
        <v>2474</v>
      </c>
      <c r="B1752" s="119" t="s">
        <v>7927</v>
      </c>
      <c r="C1752" s="146">
        <f t="shared" si="82"/>
        <v>0</v>
      </c>
      <c r="D1752" s="124">
        <f t="shared" si="83"/>
        <v>0</v>
      </c>
      <c r="E1752" s="121">
        <v>0</v>
      </c>
      <c r="F1752" s="124">
        <v>0</v>
      </c>
      <c r="G1752" s="124">
        <v>0</v>
      </c>
    </row>
    <row r="1753" spans="1:7" ht="30" customHeight="1">
      <c r="A1753" s="121" t="s">
        <v>3928</v>
      </c>
      <c r="B1753" s="167" t="s">
        <v>4382</v>
      </c>
      <c r="C1753" s="146">
        <f t="shared" si="82"/>
        <v>5.666666666666667</v>
      </c>
      <c r="D1753" s="124">
        <f t="shared" si="83"/>
        <v>1.5</v>
      </c>
      <c r="E1753" s="121">
        <v>7</v>
      </c>
      <c r="F1753" s="124">
        <v>3</v>
      </c>
      <c r="G1753" s="124">
        <v>0</v>
      </c>
    </row>
    <row r="1754" spans="1:7" ht="30" customHeight="1">
      <c r="A1754" s="121" t="s">
        <v>3928</v>
      </c>
      <c r="B1754" s="119" t="s">
        <v>4418</v>
      </c>
      <c r="C1754" s="146">
        <f t="shared" si="82"/>
        <v>5.333333333333333</v>
      </c>
      <c r="D1754" s="124">
        <f t="shared" si="83"/>
        <v>2</v>
      </c>
      <c r="E1754" s="121">
        <v>6</v>
      </c>
      <c r="F1754" s="124">
        <v>4</v>
      </c>
      <c r="G1754" s="124">
        <v>0</v>
      </c>
    </row>
    <row r="1755" spans="1:7" ht="30" customHeight="1">
      <c r="A1755" s="121" t="s">
        <v>3928</v>
      </c>
      <c r="B1755" s="167" t="s">
        <v>3802</v>
      </c>
      <c r="C1755" s="146">
        <f t="shared" si="82"/>
        <v>5.333333333333333</v>
      </c>
      <c r="D1755" s="124">
        <f t="shared" si="83"/>
        <v>6</v>
      </c>
      <c r="E1755" s="121">
        <v>5</v>
      </c>
      <c r="F1755" s="124">
        <v>6</v>
      </c>
      <c r="G1755" s="124">
        <v>6</v>
      </c>
    </row>
    <row r="1756" spans="1:7" ht="30" customHeight="1">
      <c r="A1756" s="121" t="s">
        <v>3928</v>
      </c>
      <c r="B1756" s="119" t="s">
        <v>7751</v>
      </c>
      <c r="C1756" s="146">
        <f t="shared" si="82"/>
        <v>5</v>
      </c>
      <c r="D1756" s="124">
        <f t="shared" si="83"/>
        <v>5</v>
      </c>
      <c r="E1756" s="121">
        <v>5</v>
      </c>
      <c r="F1756" s="124">
        <v>5</v>
      </c>
      <c r="G1756" s="124">
        <v>5</v>
      </c>
    </row>
    <row r="1757" spans="1:7" ht="30" customHeight="1">
      <c r="A1757" s="121" t="s">
        <v>3928</v>
      </c>
      <c r="B1757" s="119" t="s">
        <v>7757</v>
      </c>
      <c r="C1757" s="146">
        <f t="shared" si="82"/>
        <v>5</v>
      </c>
      <c r="D1757" s="124">
        <f t="shared" si="83"/>
        <v>5</v>
      </c>
      <c r="E1757" s="121">
        <v>5</v>
      </c>
      <c r="F1757" s="124">
        <v>5</v>
      </c>
      <c r="G1757" s="124">
        <v>5</v>
      </c>
    </row>
    <row r="1758" spans="1:7" ht="30" customHeight="1">
      <c r="A1758" s="121" t="s">
        <v>3928</v>
      </c>
      <c r="B1758" s="119" t="s">
        <v>4573</v>
      </c>
      <c r="C1758" s="146">
        <f t="shared" si="82"/>
        <v>5</v>
      </c>
      <c r="D1758" s="124">
        <f t="shared" si="83"/>
        <v>5</v>
      </c>
      <c r="E1758" s="121">
        <v>5</v>
      </c>
      <c r="F1758" s="124">
        <v>5</v>
      </c>
      <c r="G1758" s="124">
        <v>5</v>
      </c>
    </row>
    <row r="1759" spans="1:7" ht="30" customHeight="1">
      <c r="A1759" s="121" t="s">
        <v>3928</v>
      </c>
      <c r="B1759" s="156" t="s">
        <v>4479</v>
      </c>
      <c r="C1759" s="146">
        <f t="shared" si="82"/>
        <v>5</v>
      </c>
      <c r="D1759" s="124">
        <f t="shared" si="83"/>
        <v>5</v>
      </c>
      <c r="E1759" s="121">
        <v>5</v>
      </c>
      <c r="F1759" s="124">
        <v>5</v>
      </c>
      <c r="G1759" s="124">
        <v>5</v>
      </c>
    </row>
    <row r="1760" spans="1:7" ht="30" customHeight="1">
      <c r="A1760" s="121" t="s">
        <v>3928</v>
      </c>
      <c r="B1760" s="156" t="s">
        <v>4807</v>
      </c>
      <c r="C1760" s="146">
        <f t="shared" si="82"/>
        <v>5</v>
      </c>
      <c r="D1760" s="124">
        <f t="shared" si="83"/>
        <v>5</v>
      </c>
      <c r="E1760" s="121">
        <v>5</v>
      </c>
      <c r="F1760" s="124">
        <v>5</v>
      </c>
      <c r="G1760" s="124">
        <v>5</v>
      </c>
    </row>
    <row r="1761" spans="1:7" ht="30" customHeight="1">
      <c r="A1761" s="121" t="s">
        <v>3928</v>
      </c>
      <c r="B1761" s="119" t="s">
        <v>4744</v>
      </c>
      <c r="C1761" s="146">
        <f t="shared" si="82"/>
        <v>5</v>
      </c>
      <c r="D1761" s="124">
        <f t="shared" si="83"/>
        <v>5</v>
      </c>
      <c r="E1761" s="121">
        <v>5</v>
      </c>
      <c r="F1761" s="124">
        <v>5</v>
      </c>
      <c r="G1761" s="124">
        <v>5</v>
      </c>
    </row>
    <row r="1762" spans="1:7" ht="30" customHeight="1">
      <c r="A1762" s="121" t="s">
        <v>3928</v>
      </c>
      <c r="B1762" s="119" t="s">
        <v>7803</v>
      </c>
      <c r="C1762" s="146">
        <f t="shared" si="82"/>
        <v>5</v>
      </c>
      <c r="D1762" s="124">
        <f t="shared" si="83"/>
        <v>5</v>
      </c>
      <c r="E1762" s="121">
        <v>5</v>
      </c>
      <c r="F1762" s="124">
        <v>5</v>
      </c>
      <c r="G1762" s="124">
        <v>5</v>
      </c>
    </row>
    <row r="1763" spans="1:7" ht="30" customHeight="1">
      <c r="A1763" s="121" t="s">
        <v>3928</v>
      </c>
      <c r="B1763" s="119" t="s">
        <v>7802</v>
      </c>
      <c r="C1763" s="146">
        <f t="shared" si="82"/>
        <v>5</v>
      </c>
      <c r="D1763" s="124">
        <f t="shared" si="83"/>
        <v>5</v>
      </c>
      <c r="E1763" s="121">
        <v>5</v>
      </c>
      <c r="F1763" s="124">
        <v>5</v>
      </c>
      <c r="G1763" s="124">
        <v>5</v>
      </c>
    </row>
    <row r="1764" spans="1:7" ht="30" customHeight="1">
      <c r="A1764" s="121" t="s">
        <v>3928</v>
      </c>
      <c r="B1764" s="119" t="s">
        <v>7713</v>
      </c>
      <c r="C1764" s="146">
        <f t="shared" si="82"/>
        <v>5</v>
      </c>
      <c r="D1764" s="124">
        <f t="shared" si="83"/>
        <v>5</v>
      </c>
      <c r="E1764" s="121">
        <v>5</v>
      </c>
      <c r="F1764" s="124">
        <v>5</v>
      </c>
      <c r="G1764" s="124">
        <v>5</v>
      </c>
    </row>
    <row r="1765" spans="1:7" ht="30" customHeight="1">
      <c r="A1765" s="121" t="s">
        <v>3928</v>
      </c>
      <c r="B1765" s="119" t="s">
        <v>8123</v>
      </c>
      <c r="C1765" s="146">
        <f t="shared" si="82"/>
        <v>0</v>
      </c>
      <c r="D1765" s="124">
        <f t="shared" si="83"/>
        <v>0</v>
      </c>
      <c r="E1765" s="121">
        <v>0</v>
      </c>
      <c r="F1765" s="124">
        <v>0</v>
      </c>
      <c r="G1765" s="124">
        <v>0</v>
      </c>
    </row>
    <row r="1766" spans="1:7" ht="30" customHeight="1">
      <c r="A1766" s="121" t="s">
        <v>3928</v>
      </c>
      <c r="B1766" s="119" t="s">
        <v>9040</v>
      </c>
      <c r="C1766" s="146">
        <f t="shared" si="82"/>
        <v>0</v>
      </c>
      <c r="D1766" s="124">
        <f t="shared" si="83"/>
        <v>0</v>
      </c>
    </row>
    <row r="1767" spans="1:7" ht="30" customHeight="1">
      <c r="A1767" s="121" t="s">
        <v>3928</v>
      </c>
      <c r="B1767" s="119" t="s">
        <v>8716</v>
      </c>
      <c r="C1767" s="146">
        <f t="shared" si="82"/>
        <v>0</v>
      </c>
      <c r="D1767" s="124">
        <f t="shared" si="83"/>
        <v>0</v>
      </c>
    </row>
    <row r="1768" spans="1:7" ht="30" customHeight="1">
      <c r="A1768" s="121" t="s">
        <v>474</v>
      </c>
      <c r="B1768" s="119" t="s">
        <v>2574</v>
      </c>
      <c r="C1768" s="146">
        <f t="shared" si="82"/>
        <v>0</v>
      </c>
      <c r="D1768" s="124">
        <f t="shared" si="83"/>
        <v>0</v>
      </c>
      <c r="F1768" s="124">
        <v>0</v>
      </c>
      <c r="G1768" s="124">
        <v>0</v>
      </c>
    </row>
    <row r="1769" spans="1:7" ht="30" customHeight="1">
      <c r="A1769" s="121" t="s">
        <v>894</v>
      </c>
      <c r="B1769" s="119" t="s">
        <v>1928</v>
      </c>
      <c r="D1769" s="124" t="e">
        <f>(#REF!*#REF!)+(#REF!*#REF!)+(#REF!*#REF!)+(#REF!*#REF!)+(#REF!*F1769)</f>
        <v>#REF!</v>
      </c>
    </row>
    <row r="1770" spans="1:7" ht="30" customHeight="1">
      <c r="A1770" s="121" t="s">
        <v>894</v>
      </c>
      <c r="B1770" s="119" t="s">
        <v>1817</v>
      </c>
      <c r="D1770" s="124" t="e">
        <f>(#REF!*#REF!)+(#REF!*#REF!)+(#REF!*#REF!)+(#REF!*#REF!)+(#REF!*F1770)</f>
        <v>#REF!</v>
      </c>
    </row>
    <row r="1771" spans="1:7" ht="30" customHeight="1">
      <c r="A1771" s="121" t="s">
        <v>894</v>
      </c>
      <c r="B1771" s="119" t="s">
        <v>1545</v>
      </c>
      <c r="D1771" s="124" t="e">
        <f>(#REF!*#REF!)+(#REF!*#REF!)+(#REF!*#REF!)+(#REF!*#REF!)+(#REF!*F1771)</f>
        <v>#REF!</v>
      </c>
    </row>
    <row r="1772" spans="1:7" ht="30" customHeight="1">
      <c r="A1772" s="121" t="s">
        <v>894</v>
      </c>
      <c r="B1772" s="119" t="s">
        <v>1603</v>
      </c>
      <c r="D1772" s="124" t="e">
        <f>(#REF!*#REF!)+(#REF!*#REF!)+(#REF!*#REF!)+(#REF!*#REF!)+(#REF!*F1772)</f>
        <v>#REF!</v>
      </c>
    </row>
    <row r="1773" spans="1:7" ht="30" customHeight="1">
      <c r="A1773" s="121" t="s">
        <v>894</v>
      </c>
      <c r="B1773" s="119" t="s">
        <v>1483</v>
      </c>
      <c r="D1773" s="124" t="e">
        <f>(#REF!*#REF!)+(#REF!*#REF!)+(#REF!*#REF!)+(#REF!*#REF!)+(#REF!*F1773)</f>
        <v>#REF!</v>
      </c>
    </row>
    <row r="1774" spans="1:7" ht="30" customHeight="1">
      <c r="A1774" s="121" t="s">
        <v>894</v>
      </c>
      <c r="B1774" s="119" t="s">
        <v>1754</v>
      </c>
      <c r="D1774" s="124" t="e">
        <f>(#REF!*#REF!)+(#REF!*#REF!)+(#REF!*#REF!)+(#REF!*#REF!)+(#REF!*F1774)</f>
        <v>#REF!</v>
      </c>
    </row>
    <row r="1775" spans="1:7" ht="30" customHeight="1">
      <c r="A1775" s="121" t="s">
        <v>894</v>
      </c>
      <c r="B1775" s="119" t="s">
        <v>1480</v>
      </c>
      <c r="D1775" s="124" t="e">
        <f>(#REF!*#REF!)+(#REF!*#REF!)+(#REF!*#REF!)+(#REF!*#REF!)+(#REF!*F1775)</f>
        <v>#REF!</v>
      </c>
    </row>
    <row r="1776" spans="1:7" ht="30" customHeight="1">
      <c r="A1776" s="121" t="s">
        <v>894</v>
      </c>
      <c r="B1776" s="119" t="s">
        <v>1484</v>
      </c>
      <c r="D1776" s="124" t="e">
        <f>(#REF!*#REF!)+(#REF!*#REF!)+(#REF!*#REF!)+(#REF!*#REF!)+(#REF!*F1776)</f>
        <v>#REF!</v>
      </c>
    </row>
    <row r="1777" spans="1:7" ht="30" customHeight="1">
      <c r="A1777" s="121" t="s">
        <v>894</v>
      </c>
      <c r="B1777" s="119" t="s">
        <v>1728</v>
      </c>
      <c r="D1777" s="124" t="e">
        <f>(#REF!*#REF!)+(#REF!*#REF!)+(#REF!*#REF!)+(#REF!*#REF!)+(#REF!*F1777)</f>
        <v>#REF!</v>
      </c>
    </row>
    <row r="1778" spans="1:7" ht="30" customHeight="1">
      <c r="A1778" s="121" t="s">
        <v>894</v>
      </c>
      <c r="B1778" s="119" t="s">
        <v>1479</v>
      </c>
      <c r="D1778" s="124" t="e">
        <f>(#REF!*#REF!)+(#REF!*#REF!)+(#REF!*#REF!)+(#REF!*#REF!)+(#REF!*F1778)</f>
        <v>#REF!</v>
      </c>
    </row>
    <row r="1779" spans="1:7" ht="30" customHeight="1">
      <c r="A1779" s="121" t="s">
        <v>894</v>
      </c>
      <c r="B1779" s="119" t="s">
        <v>64</v>
      </c>
      <c r="D1779" s="124" t="e">
        <f>(#REF!*#REF!)+(#REF!*#REF!)+(#REF!*#REF!)+(#REF!*#REF!)+(#REF!*F1779)</f>
        <v>#REF!</v>
      </c>
    </row>
    <row r="1780" spans="1:7" ht="30" customHeight="1">
      <c r="A1780" s="121" t="s">
        <v>894</v>
      </c>
      <c r="B1780" s="119" t="s">
        <v>1864</v>
      </c>
      <c r="D1780" s="124" t="e">
        <f>(#REF!*#REF!)+(#REF!*#REF!)+(#REF!*#REF!)+(#REF!*#REF!)+(#REF!*F1780)</f>
        <v>#REF!</v>
      </c>
    </row>
    <row r="1781" spans="1:7" ht="30" customHeight="1">
      <c r="A1781" s="121" t="s">
        <v>894</v>
      </c>
      <c r="B1781" s="119" t="s">
        <v>2159</v>
      </c>
      <c r="D1781" s="124" t="e">
        <f>(#REF!*#REF!)+(#REF!*#REF!)+(#REF!*#REF!)+(#REF!*#REF!)+(#REF!*F1781)</f>
        <v>#REF!</v>
      </c>
    </row>
    <row r="1782" spans="1:7" ht="30" customHeight="1">
      <c r="A1782" s="121" t="s">
        <v>894</v>
      </c>
      <c r="B1782" s="119" t="s">
        <v>2152</v>
      </c>
      <c r="D1782" s="124" t="e">
        <f>(#REF!*#REF!)+(#REF!*#REF!)+(#REF!*#REF!)+(#REF!*#REF!)+(#REF!*F1782)</f>
        <v>#REF!</v>
      </c>
    </row>
    <row r="1783" spans="1:7" ht="30" customHeight="1">
      <c r="A1783" s="121" t="s">
        <v>894</v>
      </c>
      <c r="B1783" s="119" t="s">
        <v>1701</v>
      </c>
      <c r="D1783" s="124" t="e">
        <f>(#REF!*#REF!)+(#REF!*#REF!)+(#REF!*#REF!)+(#REF!*#REF!)+(#REF!*F1783)</f>
        <v>#REF!</v>
      </c>
    </row>
    <row r="1784" spans="1:7" ht="30" customHeight="1">
      <c r="A1784" s="121" t="s">
        <v>894</v>
      </c>
      <c r="B1784" s="119" t="s">
        <v>2154</v>
      </c>
      <c r="D1784" s="124" t="e">
        <f>(#REF!*#REF!)+(#REF!*#REF!)+(#REF!*#REF!)+(#REF!*#REF!)+(#REF!*F1784)</f>
        <v>#REF!</v>
      </c>
    </row>
    <row r="1785" spans="1:7" ht="30" customHeight="1">
      <c r="A1785" s="121" t="s">
        <v>2184</v>
      </c>
      <c r="B1785" s="156" t="s">
        <v>3925</v>
      </c>
      <c r="C1785" s="146">
        <f t="shared" ref="C1785:C1816" si="84">(E1785*2+F1785)/3</f>
        <v>9</v>
      </c>
      <c r="D1785" s="124">
        <f t="shared" ref="D1785:D1816" si="85">(F1785+G1785)/2</f>
        <v>4.5</v>
      </c>
      <c r="E1785" s="121">
        <v>9</v>
      </c>
      <c r="F1785" s="124">
        <v>9</v>
      </c>
      <c r="G1785" s="124">
        <v>0</v>
      </c>
    </row>
    <row r="1786" spans="1:7" ht="30" customHeight="1">
      <c r="A1786" s="121" t="s">
        <v>2184</v>
      </c>
      <c r="B1786" s="119" t="s">
        <v>2628</v>
      </c>
      <c r="C1786" s="146">
        <f t="shared" si="84"/>
        <v>0</v>
      </c>
      <c r="D1786" s="124">
        <f t="shared" si="85"/>
        <v>0</v>
      </c>
      <c r="F1786" s="124">
        <v>0</v>
      </c>
      <c r="G1786" s="124">
        <v>0</v>
      </c>
    </row>
    <row r="1787" spans="1:7" ht="30" customHeight="1">
      <c r="A1787" s="121" t="s">
        <v>2184</v>
      </c>
      <c r="B1787" s="119" t="s">
        <v>2630</v>
      </c>
      <c r="C1787" s="146">
        <f t="shared" si="84"/>
        <v>0</v>
      </c>
      <c r="D1787" s="124">
        <f t="shared" si="85"/>
        <v>0</v>
      </c>
      <c r="F1787" s="124">
        <v>0</v>
      </c>
      <c r="G1787" s="124">
        <v>0</v>
      </c>
    </row>
    <row r="1788" spans="1:7" ht="30" customHeight="1">
      <c r="A1788" s="121" t="s">
        <v>2563</v>
      </c>
      <c r="B1788" s="119" t="s">
        <v>3952</v>
      </c>
      <c r="C1788" s="146">
        <f t="shared" si="84"/>
        <v>9</v>
      </c>
      <c r="D1788" s="124">
        <f t="shared" si="85"/>
        <v>4.5</v>
      </c>
      <c r="E1788" s="121">
        <v>9</v>
      </c>
      <c r="F1788" s="124">
        <v>9</v>
      </c>
      <c r="G1788" s="124">
        <v>0</v>
      </c>
    </row>
    <row r="1789" spans="1:7" ht="30" customHeight="1">
      <c r="A1789" s="121" t="s">
        <v>2563</v>
      </c>
      <c r="B1789" s="167" t="s">
        <v>4384</v>
      </c>
      <c r="C1789" s="146">
        <f t="shared" si="84"/>
        <v>8.3333333333333339</v>
      </c>
      <c r="D1789" s="124">
        <f t="shared" si="85"/>
        <v>3.5</v>
      </c>
      <c r="E1789" s="121">
        <v>9</v>
      </c>
      <c r="F1789" s="124">
        <v>7</v>
      </c>
      <c r="G1789" s="124">
        <v>0</v>
      </c>
    </row>
    <row r="1790" spans="1:7" ht="30" customHeight="1">
      <c r="A1790" s="121" t="s">
        <v>2563</v>
      </c>
      <c r="B1790" s="156" t="s">
        <v>3794</v>
      </c>
      <c r="C1790" s="146">
        <f t="shared" si="84"/>
        <v>7</v>
      </c>
      <c r="D1790" s="124">
        <f t="shared" si="85"/>
        <v>6.5</v>
      </c>
      <c r="E1790" s="121">
        <v>7</v>
      </c>
      <c r="F1790" s="124">
        <v>7</v>
      </c>
      <c r="G1790" s="124">
        <v>6</v>
      </c>
    </row>
    <row r="1791" spans="1:7" ht="30" customHeight="1">
      <c r="A1791" s="121" t="s">
        <v>2563</v>
      </c>
      <c r="B1791" s="119" t="s">
        <v>4428</v>
      </c>
      <c r="C1791" s="146">
        <f t="shared" si="84"/>
        <v>7</v>
      </c>
      <c r="D1791" s="124">
        <f t="shared" si="85"/>
        <v>4.5</v>
      </c>
      <c r="E1791" s="121">
        <v>6</v>
      </c>
      <c r="F1791" s="124">
        <v>9</v>
      </c>
      <c r="G1791" s="124">
        <v>0</v>
      </c>
    </row>
    <row r="1792" spans="1:7" ht="30" customHeight="1">
      <c r="A1792" s="121" t="s">
        <v>2563</v>
      </c>
      <c r="B1792" s="156" t="s">
        <v>3641</v>
      </c>
      <c r="C1792" s="146">
        <f t="shared" si="84"/>
        <v>6.666666666666667</v>
      </c>
      <c r="D1792" s="124">
        <f t="shared" si="85"/>
        <v>6.5</v>
      </c>
      <c r="E1792" s="121">
        <v>7</v>
      </c>
      <c r="F1792" s="124">
        <v>6</v>
      </c>
      <c r="G1792" s="124">
        <v>7</v>
      </c>
    </row>
    <row r="1793" spans="1:7" ht="30" customHeight="1">
      <c r="A1793" s="121" t="s">
        <v>2563</v>
      </c>
      <c r="B1793" s="119" t="s">
        <v>3977</v>
      </c>
      <c r="C1793" s="146">
        <f t="shared" si="84"/>
        <v>6.666666666666667</v>
      </c>
      <c r="D1793" s="124">
        <f t="shared" si="85"/>
        <v>3</v>
      </c>
      <c r="E1793" s="121">
        <v>7</v>
      </c>
      <c r="F1793" s="124">
        <v>6</v>
      </c>
      <c r="G1793" s="124">
        <v>0</v>
      </c>
    </row>
    <row r="1794" spans="1:7" ht="30" customHeight="1">
      <c r="A1794" s="121" t="s">
        <v>2563</v>
      </c>
      <c r="B1794" s="156" t="s">
        <v>4373</v>
      </c>
      <c r="C1794" s="146">
        <f t="shared" si="84"/>
        <v>6.333333333333333</v>
      </c>
      <c r="D1794" s="124">
        <f t="shared" si="85"/>
        <v>2.5</v>
      </c>
      <c r="E1794" s="121">
        <v>7</v>
      </c>
      <c r="F1794" s="124">
        <v>5</v>
      </c>
      <c r="G1794" s="124">
        <v>0</v>
      </c>
    </row>
    <row r="1795" spans="1:7" ht="30" customHeight="1">
      <c r="A1795" s="121" t="s">
        <v>2563</v>
      </c>
      <c r="B1795" s="167" t="s">
        <v>3976</v>
      </c>
      <c r="C1795" s="146">
        <f t="shared" si="84"/>
        <v>6</v>
      </c>
      <c r="D1795" s="124">
        <f t="shared" si="85"/>
        <v>3</v>
      </c>
      <c r="E1795" s="121">
        <v>6</v>
      </c>
      <c r="F1795" s="124">
        <v>6</v>
      </c>
      <c r="G1795" s="124">
        <v>0</v>
      </c>
    </row>
    <row r="1796" spans="1:7" ht="30" customHeight="1">
      <c r="A1796" s="121" t="s">
        <v>2563</v>
      </c>
      <c r="B1796" s="119" t="s">
        <v>2472</v>
      </c>
      <c r="C1796" s="146">
        <f t="shared" si="84"/>
        <v>6</v>
      </c>
      <c r="D1796" s="124">
        <f t="shared" si="85"/>
        <v>3</v>
      </c>
      <c r="E1796" s="121">
        <v>6</v>
      </c>
      <c r="F1796" s="124">
        <v>6</v>
      </c>
      <c r="G1796" s="124">
        <v>0</v>
      </c>
    </row>
    <row r="1797" spans="1:7" ht="30" customHeight="1">
      <c r="A1797" s="121" t="s">
        <v>2563</v>
      </c>
      <c r="B1797" s="119" t="s">
        <v>3742</v>
      </c>
      <c r="C1797" s="146">
        <f t="shared" si="84"/>
        <v>5.666666666666667</v>
      </c>
      <c r="D1797" s="124">
        <f t="shared" si="85"/>
        <v>4.5</v>
      </c>
      <c r="E1797" s="121">
        <v>6</v>
      </c>
      <c r="F1797" s="124">
        <v>5</v>
      </c>
      <c r="G1797" s="124">
        <v>4</v>
      </c>
    </row>
    <row r="1798" spans="1:7" ht="30" customHeight="1">
      <c r="A1798" s="121" t="s">
        <v>2563</v>
      </c>
      <c r="B1798" s="119" t="s">
        <v>3951</v>
      </c>
      <c r="C1798" s="146">
        <f t="shared" si="84"/>
        <v>5.666666666666667</v>
      </c>
      <c r="D1798" s="124">
        <f t="shared" si="85"/>
        <v>3.5</v>
      </c>
      <c r="E1798" s="121">
        <v>5</v>
      </c>
      <c r="F1798" s="124">
        <v>7</v>
      </c>
      <c r="G1798" s="124">
        <v>0</v>
      </c>
    </row>
    <row r="1799" spans="1:7" ht="30" customHeight="1">
      <c r="A1799" s="121" t="s">
        <v>2563</v>
      </c>
      <c r="B1799" s="119" t="s">
        <v>3798</v>
      </c>
      <c r="C1799" s="146">
        <f t="shared" si="84"/>
        <v>5.333333333333333</v>
      </c>
      <c r="D1799" s="124">
        <f t="shared" si="85"/>
        <v>4.5</v>
      </c>
      <c r="E1799" s="121">
        <v>5</v>
      </c>
      <c r="F1799" s="124">
        <v>6</v>
      </c>
      <c r="G1799" s="124">
        <v>3</v>
      </c>
    </row>
    <row r="1800" spans="1:7" ht="30" customHeight="1">
      <c r="A1800" s="121" t="s">
        <v>2563</v>
      </c>
      <c r="B1800" s="156" t="s">
        <v>4419</v>
      </c>
      <c r="C1800" s="146">
        <f t="shared" si="84"/>
        <v>5.333333333333333</v>
      </c>
      <c r="D1800" s="124">
        <f t="shared" si="85"/>
        <v>1</v>
      </c>
      <c r="E1800" s="121">
        <v>7</v>
      </c>
      <c r="F1800" s="124">
        <v>2</v>
      </c>
      <c r="G1800" s="124">
        <v>0</v>
      </c>
    </row>
    <row r="1801" spans="1:7" ht="30" customHeight="1">
      <c r="A1801" s="121" t="s">
        <v>2563</v>
      </c>
      <c r="B1801" s="156" t="s">
        <v>4426</v>
      </c>
      <c r="C1801" s="146">
        <f t="shared" si="84"/>
        <v>5.333333333333333</v>
      </c>
      <c r="D1801" s="124">
        <f t="shared" si="85"/>
        <v>1</v>
      </c>
      <c r="E1801" s="121">
        <v>7</v>
      </c>
      <c r="F1801" s="124">
        <v>2</v>
      </c>
      <c r="G1801" s="124">
        <v>0</v>
      </c>
    </row>
    <row r="1802" spans="1:7" ht="30" customHeight="1">
      <c r="A1802" s="121" t="s">
        <v>2563</v>
      </c>
      <c r="B1802" s="119" t="s">
        <v>4743</v>
      </c>
      <c r="C1802" s="146">
        <f t="shared" si="84"/>
        <v>5</v>
      </c>
      <c r="D1802" s="124">
        <f t="shared" si="85"/>
        <v>5</v>
      </c>
      <c r="E1802" s="121">
        <v>5</v>
      </c>
      <c r="F1802" s="124">
        <v>5</v>
      </c>
      <c r="G1802" s="124">
        <v>5</v>
      </c>
    </row>
    <row r="1803" spans="1:7" ht="30" customHeight="1">
      <c r="A1803" s="121" t="s">
        <v>2563</v>
      </c>
      <c r="B1803" s="156" t="s">
        <v>9220</v>
      </c>
      <c r="C1803" s="146">
        <f t="shared" si="84"/>
        <v>5</v>
      </c>
      <c r="D1803" s="124">
        <f t="shared" si="85"/>
        <v>5</v>
      </c>
      <c r="E1803" s="121">
        <v>5</v>
      </c>
      <c r="F1803" s="124">
        <v>5</v>
      </c>
      <c r="G1803" s="124">
        <v>5</v>
      </c>
    </row>
    <row r="1804" spans="1:7" ht="30" customHeight="1">
      <c r="A1804" s="121" t="s">
        <v>2563</v>
      </c>
      <c r="B1804" s="119" t="s">
        <v>4667</v>
      </c>
      <c r="C1804" s="146">
        <f t="shared" si="84"/>
        <v>5</v>
      </c>
      <c r="D1804" s="124">
        <f t="shared" si="85"/>
        <v>5</v>
      </c>
      <c r="E1804" s="121">
        <v>5</v>
      </c>
      <c r="F1804" s="124">
        <v>5</v>
      </c>
      <c r="G1804" s="124">
        <v>5</v>
      </c>
    </row>
    <row r="1805" spans="1:7" ht="30" customHeight="1">
      <c r="A1805" s="121" t="s">
        <v>2563</v>
      </c>
      <c r="B1805" s="167" t="s">
        <v>4372</v>
      </c>
      <c r="C1805" s="146">
        <f t="shared" si="84"/>
        <v>5</v>
      </c>
      <c r="D1805" s="124">
        <f t="shared" si="85"/>
        <v>4.5</v>
      </c>
      <c r="E1805" s="121">
        <v>3</v>
      </c>
      <c r="F1805" s="124">
        <v>9</v>
      </c>
      <c r="G1805" s="124">
        <v>0</v>
      </c>
    </row>
    <row r="1806" spans="1:7" ht="30" customHeight="1">
      <c r="A1806" s="121" t="s">
        <v>2563</v>
      </c>
      <c r="B1806" s="119" t="s">
        <v>8012</v>
      </c>
      <c r="C1806" s="146">
        <f t="shared" si="84"/>
        <v>5</v>
      </c>
      <c r="D1806" s="124">
        <f t="shared" si="85"/>
        <v>5</v>
      </c>
      <c r="E1806" s="121">
        <v>5</v>
      </c>
      <c r="F1806" s="124">
        <v>5</v>
      </c>
      <c r="G1806" s="124">
        <v>5</v>
      </c>
    </row>
    <row r="1807" spans="1:7" ht="30" customHeight="1">
      <c r="A1807" s="121" t="s">
        <v>2563</v>
      </c>
      <c r="B1807" s="119" t="s">
        <v>7560</v>
      </c>
      <c r="C1807" s="146">
        <f t="shared" si="84"/>
        <v>5</v>
      </c>
      <c r="D1807" s="124">
        <f t="shared" si="85"/>
        <v>5</v>
      </c>
      <c r="E1807" s="121">
        <v>5</v>
      </c>
      <c r="F1807" s="124">
        <v>5</v>
      </c>
      <c r="G1807" s="124">
        <v>5</v>
      </c>
    </row>
    <row r="1808" spans="1:7" ht="30" customHeight="1">
      <c r="A1808" s="121" t="s">
        <v>2563</v>
      </c>
      <c r="B1808" s="119" t="s">
        <v>4458</v>
      </c>
      <c r="C1808" s="146">
        <f t="shared" si="84"/>
        <v>5</v>
      </c>
      <c r="D1808" s="124">
        <f t="shared" si="85"/>
        <v>2.5</v>
      </c>
      <c r="E1808" s="121">
        <v>5</v>
      </c>
      <c r="F1808" s="124">
        <v>5</v>
      </c>
      <c r="G1808" s="124">
        <v>0</v>
      </c>
    </row>
    <row r="1809" spans="1:7" ht="30" customHeight="1">
      <c r="A1809" s="121" t="s">
        <v>2563</v>
      </c>
      <c r="B1809" s="119" t="s">
        <v>4661</v>
      </c>
      <c r="C1809" s="146">
        <f t="shared" si="84"/>
        <v>5</v>
      </c>
      <c r="D1809" s="124">
        <f t="shared" si="85"/>
        <v>5</v>
      </c>
      <c r="E1809" s="121">
        <v>5</v>
      </c>
      <c r="F1809" s="124">
        <v>5</v>
      </c>
      <c r="G1809" s="124">
        <v>5</v>
      </c>
    </row>
    <row r="1810" spans="1:7" ht="30" customHeight="1">
      <c r="A1810" s="121" t="s">
        <v>2563</v>
      </c>
      <c r="B1810" s="119" t="s">
        <v>8013</v>
      </c>
      <c r="C1810" s="146">
        <f t="shared" si="84"/>
        <v>5</v>
      </c>
      <c r="D1810" s="124">
        <f t="shared" si="85"/>
        <v>5</v>
      </c>
      <c r="E1810" s="121">
        <v>5</v>
      </c>
      <c r="F1810" s="124">
        <v>5</v>
      </c>
      <c r="G1810" s="124">
        <v>5</v>
      </c>
    </row>
    <row r="1811" spans="1:7" ht="30" customHeight="1">
      <c r="A1811" s="121" t="s">
        <v>2563</v>
      </c>
      <c r="B1811" s="119" t="s">
        <v>3672</v>
      </c>
      <c r="C1811" s="146">
        <f t="shared" si="84"/>
        <v>5</v>
      </c>
      <c r="D1811" s="124">
        <f t="shared" si="85"/>
        <v>4</v>
      </c>
      <c r="E1811" s="121">
        <v>5</v>
      </c>
      <c r="F1811" s="124">
        <v>5</v>
      </c>
      <c r="G1811" s="124">
        <v>3</v>
      </c>
    </row>
    <row r="1812" spans="1:7" ht="30" customHeight="1">
      <c r="A1812" s="121" t="s">
        <v>2563</v>
      </c>
      <c r="B1812" s="119" t="s">
        <v>8014</v>
      </c>
      <c r="C1812" s="146">
        <f t="shared" si="84"/>
        <v>5</v>
      </c>
      <c r="D1812" s="124">
        <f t="shared" si="85"/>
        <v>5</v>
      </c>
      <c r="E1812" s="121">
        <v>5</v>
      </c>
      <c r="F1812" s="124">
        <v>5</v>
      </c>
      <c r="G1812" s="124">
        <v>5</v>
      </c>
    </row>
    <row r="1813" spans="1:7" ht="30" customHeight="1">
      <c r="A1813" s="121" t="s">
        <v>2563</v>
      </c>
      <c r="B1813" s="119" t="s">
        <v>4654</v>
      </c>
      <c r="C1813" s="146">
        <f t="shared" si="84"/>
        <v>5</v>
      </c>
      <c r="D1813" s="124">
        <f t="shared" si="85"/>
        <v>5</v>
      </c>
      <c r="E1813" s="121">
        <v>5</v>
      </c>
      <c r="F1813" s="124">
        <v>5</v>
      </c>
      <c r="G1813" s="124">
        <v>5</v>
      </c>
    </row>
    <row r="1814" spans="1:7" ht="30" customHeight="1">
      <c r="A1814" s="121" t="s">
        <v>2563</v>
      </c>
      <c r="B1814" s="119" t="s">
        <v>7729</v>
      </c>
      <c r="C1814" s="146">
        <f t="shared" si="84"/>
        <v>5</v>
      </c>
      <c r="D1814" s="124">
        <f t="shared" si="85"/>
        <v>5</v>
      </c>
      <c r="E1814" s="121">
        <v>5</v>
      </c>
      <c r="F1814" s="124">
        <v>5</v>
      </c>
      <c r="G1814" s="124">
        <v>5</v>
      </c>
    </row>
    <row r="1815" spans="1:7" ht="30" customHeight="1">
      <c r="A1815" s="121" t="s">
        <v>2563</v>
      </c>
      <c r="B1815" s="119" t="s">
        <v>8015</v>
      </c>
      <c r="C1815" s="146">
        <f t="shared" si="84"/>
        <v>5</v>
      </c>
      <c r="D1815" s="124">
        <f t="shared" si="85"/>
        <v>5</v>
      </c>
      <c r="E1815" s="121">
        <v>5</v>
      </c>
      <c r="F1815" s="124">
        <v>5</v>
      </c>
      <c r="G1815" s="124">
        <v>5</v>
      </c>
    </row>
    <row r="1816" spans="1:7" ht="30" customHeight="1">
      <c r="A1816" s="121" t="s">
        <v>2563</v>
      </c>
      <c r="B1816" s="119" t="s">
        <v>8016</v>
      </c>
      <c r="C1816" s="146">
        <f t="shared" si="84"/>
        <v>5</v>
      </c>
      <c r="D1816" s="124">
        <f t="shared" si="85"/>
        <v>5</v>
      </c>
      <c r="E1816" s="121">
        <v>5</v>
      </c>
      <c r="F1816" s="124">
        <v>5</v>
      </c>
      <c r="G1816" s="124">
        <v>5</v>
      </c>
    </row>
    <row r="1817" spans="1:7" ht="30" customHeight="1">
      <c r="A1817" s="121" t="s">
        <v>2563</v>
      </c>
      <c r="B1817" s="119" t="s">
        <v>4459</v>
      </c>
      <c r="C1817" s="146">
        <f t="shared" ref="C1817:C1848" si="86">(E1817*2+F1817)/3</f>
        <v>5</v>
      </c>
      <c r="D1817" s="124">
        <f t="shared" ref="D1817:D1848" si="87">(F1817+G1817)/2</f>
        <v>2.5</v>
      </c>
      <c r="E1817" s="121">
        <v>5</v>
      </c>
      <c r="F1817" s="124">
        <v>5</v>
      </c>
      <c r="G1817" s="124">
        <v>0</v>
      </c>
    </row>
    <row r="1818" spans="1:7" ht="30" customHeight="1">
      <c r="A1818" s="121" t="s">
        <v>2563</v>
      </c>
      <c r="B1818" s="119" t="s">
        <v>4653</v>
      </c>
      <c r="C1818" s="146">
        <f t="shared" si="86"/>
        <v>5</v>
      </c>
      <c r="D1818" s="124">
        <f t="shared" si="87"/>
        <v>5</v>
      </c>
      <c r="E1818" s="121">
        <v>5</v>
      </c>
      <c r="F1818" s="124">
        <v>5</v>
      </c>
      <c r="G1818" s="124">
        <v>5</v>
      </c>
    </row>
    <row r="1819" spans="1:7" ht="30" customHeight="1">
      <c r="A1819" s="121" t="s">
        <v>2563</v>
      </c>
      <c r="B1819" s="119" t="s">
        <v>4683</v>
      </c>
      <c r="C1819" s="146">
        <f t="shared" si="86"/>
        <v>5</v>
      </c>
      <c r="D1819" s="124">
        <f t="shared" si="87"/>
        <v>5</v>
      </c>
      <c r="E1819" s="121">
        <v>5</v>
      </c>
      <c r="F1819" s="124">
        <v>5</v>
      </c>
      <c r="G1819" s="124">
        <v>5</v>
      </c>
    </row>
    <row r="1820" spans="1:7" ht="30" customHeight="1">
      <c r="A1820" s="121" t="s">
        <v>2563</v>
      </c>
      <c r="B1820" s="119" t="s">
        <v>7722</v>
      </c>
      <c r="C1820" s="146">
        <f t="shared" si="86"/>
        <v>5</v>
      </c>
      <c r="D1820" s="124">
        <f t="shared" si="87"/>
        <v>5</v>
      </c>
      <c r="E1820" s="121">
        <v>5</v>
      </c>
      <c r="F1820" s="124">
        <v>5</v>
      </c>
      <c r="G1820" s="124">
        <v>5</v>
      </c>
    </row>
    <row r="1821" spans="1:7" ht="30" customHeight="1">
      <c r="A1821" s="121" t="s">
        <v>2563</v>
      </c>
      <c r="B1821" s="156" t="s">
        <v>4789</v>
      </c>
      <c r="C1821" s="146">
        <f t="shared" si="86"/>
        <v>5</v>
      </c>
      <c r="D1821" s="124">
        <f t="shared" si="87"/>
        <v>5</v>
      </c>
      <c r="E1821" s="121">
        <v>5</v>
      </c>
      <c r="F1821" s="124">
        <v>5</v>
      </c>
      <c r="G1821" s="124">
        <v>5</v>
      </c>
    </row>
    <row r="1822" spans="1:7" ht="30" customHeight="1">
      <c r="A1822" s="121" t="s">
        <v>2563</v>
      </c>
      <c r="B1822" s="119" t="s">
        <v>4686</v>
      </c>
      <c r="C1822" s="146">
        <f t="shared" si="86"/>
        <v>5</v>
      </c>
      <c r="D1822" s="124">
        <f t="shared" si="87"/>
        <v>5</v>
      </c>
      <c r="E1822" s="121">
        <v>5</v>
      </c>
      <c r="F1822" s="124">
        <v>5</v>
      </c>
      <c r="G1822" s="124">
        <v>5</v>
      </c>
    </row>
    <row r="1823" spans="1:7" ht="30" customHeight="1">
      <c r="A1823" s="121" t="s">
        <v>2563</v>
      </c>
      <c r="B1823" s="119" t="s">
        <v>4476</v>
      </c>
      <c r="C1823" s="146">
        <f t="shared" si="86"/>
        <v>5</v>
      </c>
      <c r="D1823" s="124">
        <f t="shared" si="87"/>
        <v>5</v>
      </c>
      <c r="E1823" s="121">
        <v>5</v>
      </c>
      <c r="F1823" s="124">
        <v>5</v>
      </c>
      <c r="G1823" s="124">
        <v>5</v>
      </c>
    </row>
    <row r="1824" spans="1:7" ht="30" customHeight="1">
      <c r="A1824" s="121" t="s">
        <v>2563</v>
      </c>
      <c r="B1824" s="119" t="s">
        <v>4568</v>
      </c>
      <c r="C1824" s="146">
        <f t="shared" si="86"/>
        <v>5</v>
      </c>
      <c r="D1824" s="124">
        <f t="shared" si="87"/>
        <v>5</v>
      </c>
      <c r="E1824" s="121">
        <v>5</v>
      </c>
      <c r="F1824" s="124">
        <v>5</v>
      </c>
      <c r="G1824" s="124">
        <v>5</v>
      </c>
    </row>
    <row r="1825" spans="1:7" ht="30" customHeight="1">
      <c r="A1825" s="121" t="s">
        <v>2563</v>
      </c>
      <c r="B1825" s="167" t="s">
        <v>3414</v>
      </c>
      <c r="C1825" s="146">
        <f t="shared" si="86"/>
        <v>5</v>
      </c>
      <c r="D1825" s="124">
        <f t="shared" si="87"/>
        <v>6.75</v>
      </c>
      <c r="E1825" s="121">
        <v>5</v>
      </c>
      <c r="F1825" s="124">
        <v>5</v>
      </c>
      <c r="G1825" s="124">
        <v>8.5</v>
      </c>
    </row>
    <row r="1826" spans="1:7" ht="30" customHeight="1">
      <c r="A1826" s="121" t="s">
        <v>2563</v>
      </c>
      <c r="B1826" s="119" t="s">
        <v>4659</v>
      </c>
      <c r="C1826" s="146">
        <f t="shared" si="86"/>
        <v>5</v>
      </c>
      <c r="D1826" s="124">
        <f t="shared" si="87"/>
        <v>5</v>
      </c>
      <c r="E1826" s="121">
        <v>5</v>
      </c>
      <c r="F1826" s="124">
        <v>5</v>
      </c>
      <c r="G1826" s="124">
        <v>5</v>
      </c>
    </row>
    <row r="1827" spans="1:7" ht="30" customHeight="1">
      <c r="A1827" s="121" t="s">
        <v>2563</v>
      </c>
      <c r="B1827" s="119" t="s">
        <v>4538</v>
      </c>
      <c r="C1827" s="146">
        <f t="shared" si="86"/>
        <v>5</v>
      </c>
      <c r="D1827" s="124">
        <f t="shared" si="87"/>
        <v>5</v>
      </c>
      <c r="E1827" s="121">
        <v>5</v>
      </c>
      <c r="F1827" s="124">
        <v>5</v>
      </c>
      <c r="G1827" s="124">
        <v>5</v>
      </c>
    </row>
    <row r="1828" spans="1:7" ht="30" customHeight="1">
      <c r="A1828" s="121" t="s">
        <v>2563</v>
      </c>
      <c r="B1828" s="156" t="s">
        <v>4391</v>
      </c>
      <c r="C1828" s="146">
        <f t="shared" si="86"/>
        <v>5</v>
      </c>
      <c r="D1828" s="124">
        <f t="shared" si="87"/>
        <v>2.5</v>
      </c>
      <c r="E1828" s="121">
        <v>5</v>
      </c>
      <c r="F1828" s="124">
        <v>5</v>
      </c>
      <c r="G1828" s="124">
        <v>0</v>
      </c>
    </row>
    <row r="1829" spans="1:7" ht="30" customHeight="1">
      <c r="A1829" s="121" t="s">
        <v>2563</v>
      </c>
      <c r="B1829" s="156" t="s">
        <v>4395</v>
      </c>
      <c r="C1829" s="146">
        <f t="shared" si="86"/>
        <v>5</v>
      </c>
      <c r="D1829" s="124">
        <f t="shared" si="87"/>
        <v>2.5</v>
      </c>
      <c r="E1829" s="121">
        <v>5</v>
      </c>
      <c r="F1829" s="124">
        <v>5</v>
      </c>
      <c r="G1829" s="124">
        <v>0</v>
      </c>
    </row>
    <row r="1830" spans="1:7" ht="30" customHeight="1">
      <c r="A1830" s="121" t="s">
        <v>2563</v>
      </c>
      <c r="B1830" s="119" t="s">
        <v>3923</v>
      </c>
      <c r="C1830" s="146">
        <f t="shared" si="86"/>
        <v>5</v>
      </c>
      <c r="D1830" s="124">
        <f t="shared" si="87"/>
        <v>2.5</v>
      </c>
      <c r="E1830" s="121">
        <v>5</v>
      </c>
      <c r="F1830" s="124">
        <v>5</v>
      </c>
      <c r="G1830" s="124">
        <v>0</v>
      </c>
    </row>
    <row r="1831" spans="1:7" ht="30" customHeight="1">
      <c r="A1831" s="121" t="s">
        <v>2563</v>
      </c>
      <c r="B1831" s="119" t="s">
        <v>4541</v>
      </c>
      <c r="C1831" s="146">
        <f t="shared" si="86"/>
        <v>5</v>
      </c>
      <c r="D1831" s="124">
        <f t="shared" si="87"/>
        <v>5</v>
      </c>
      <c r="E1831" s="121">
        <v>5</v>
      </c>
      <c r="F1831" s="124">
        <v>5</v>
      </c>
      <c r="G1831" s="124">
        <v>5</v>
      </c>
    </row>
    <row r="1832" spans="1:7" ht="30" customHeight="1">
      <c r="A1832" s="121" t="s">
        <v>2563</v>
      </c>
      <c r="B1832" s="119" t="s">
        <v>4569</v>
      </c>
      <c r="C1832" s="146">
        <f t="shared" si="86"/>
        <v>5</v>
      </c>
      <c r="D1832" s="124">
        <f t="shared" si="87"/>
        <v>5</v>
      </c>
      <c r="E1832" s="121">
        <v>5</v>
      </c>
      <c r="F1832" s="124">
        <v>5</v>
      </c>
      <c r="G1832" s="124">
        <v>5</v>
      </c>
    </row>
    <row r="1833" spans="1:7" ht="30" customHeight="1">
      <c r="A1833" s="121" t="s">
        <v>2563</v>
      </c>
      <c r="B1833" s="119" t="s">
        <v>4662</v>
      </c>
      <c r="C1833" s="146">
        <f t="shared" si="86"/>
        <v>5</v>
      </c>
      <c r="D1833" s="124">
        <f t="shared" si="87"/>
        <v>5</v>
      </c>
      <c r="E1833" s="121">
        <v>5</v>
      </c>
      <c r="F1833" s="124">
        <v>5</v>
      </c>
      <c r="G1833" s="124">
        <v>5</v>
      </c>
    </row>
    <row r="1834" spans="1:7" ht="30" customHeight="1">
      <c r="A1834" s="121" t="s">
        <v>2563</v>
      </c>
      <c r="B1834" s="119" t="s">
        <v>4570</v>
      </c>
      <c r="C1834" s="146">
        <f t="shared" si="86"/>
        <v>5</v>
      </c>
      <c r="D1834" s="124">
        <f t="shared" si="87"/>
        <v>5</v>
      </c>
      <c r="E1834" s="121">
        <v>5</v>
      </c>
      <c r="F1834" s="124">
        <v>5</v>
      </c>
      <c r="G1834" s="124">
        <v>5</v>
      </c>
    </row>
    <row r="1835" spans="1:7" ht="30" customHeight="1">
      <c r="A1835" s="121" t="s">
        <v>2563</v>
      </c>
      <c r="B1835" s="119" t="s">
        <v>4682</v>
      </c>
      <c r="C1835" s="146">
        <f t="shared" si="86"/>
        <v>5</v>
      </c>
      <c r="D1835" s="124">
        <f t="shared" si="87"/>
        <v>5</v>
      </c>
      <c r="E1835" s="121">
        <v>5</v>
      </c>
      <c r="F1835" s="124">
        <v>5</v>
      </c>
      <c r="G1835" s="124">
        <v>5</v>
      </c>
    </row>
    <row r="1836" spans="1:7" ht="30" customHeight="1">
      <c r="A1836" s="121" t="s">
        <v>2563</v>
      </c>
      <c r="B1836" s="119" t="s">
        <v>4679</v>
      </c>
      <c r="C1836" s="146">
        <f t="shared" si="86"/>
        <v>5</v>
      </c>
      <c r="D1836" s="124">
        <f t="shared" si="87"/>
        <v>5</v>
      </c>
      <c r="E1836" s="121">
        <v>5</v>
      </c>
      <c r="F1836" s="124">
        <v>5</v>
      </c>
      <c r="G1836" s="124">
        <v>5</v>
      </c>
    </row>
    <row r="1837" spans="1:7" ht="30" customHeight="1">
      <c r="A1837" s="121" t="s">
        <v>2563</v>
      </c>
      <c r="B1837" s="156" t="s">
        <v>4375</v>
      </c>
      <c r="C1837" s="146">
        <f t="shared" si="86"/>
        <v>4.666666666666667</v>
      </c>
      <c r="D1837" s="124">
        <f t="shared" si="87"/>
        <v>3</v>
      </c>
      <c r="E1837" s="121">
        <v>4</v>
      </c>
      <c r="F1837" s="124">
        <v>6</v>
      </c>
      <c r="G1837" s="124">
        <v>0</v>
      </c>
    </row>
    <row r="1838" spans="1:7" ht="30" customHeight="1">
      <c r="A1838" s="121" t="s">
        <v>2563</v>
      </c>
      <c r="B1838" s="119" t="s">
        <v>3868</v>
      </c>
      <c r="C1838" s="146">
        <f t="shared" si="86"/>
        <v>4.666666666666667</v>
      </c>
      <c r="D1838" s="124">
        <f t="shared" si="87"/>
        <v>3</v>
      </c>
      <c r="E1838" s="121">
        <v>5</v>
      </c>
      <c r="F1838" s="124">
        <v>4</v>
      </c>
      <c r="G1838" s="124">
        <v>2</v>
      </c>
    </row>
    <row r="1839" spans="1:7" ht="30" customHeight="1">
      <c r="A1839" s="121" t="s">
        <v>2563</v>
      </c>
      <c r="B1839" s="156" t="s">
        <v>4369</v>
      </c>
      <c r="C1839" s="146">
        <f t="shared" si="86"/>
        <v>4.666666666666667</v>
      </c>
      <c r="D1839" s="124">
        <f t="shared" si="87"/>
        <v>3</v>
      </c>
      <c r="E1839" s="121">
        <v>4</v>
      </c>
      <c r="F1839" s="124">
        <v>6</v>
      </c>
      <c r="G1839" s="124">
        <v>0</v>
      </c>
    </row>
    <row r="1840" spans="1:7" ht="30" customHeight="1">
      <c r="A1840" s="121" t="s">
        <v>2563</v>
      </c>
      <c r="B1840" s="119" t="s">
        <v>3474</v>
      </c>
      <c r="C1840" s="146">
        <f t="shared" si="86"/>
        <v>4.333333333333333</v>
      </c>
      <c r="D1840" s="124">
        <f t="shared" si="87"/>
        <v>8</v>
      </c>
      <c r="E1840" s="121">
        <v>3</v>
      </c>
      <c r="F1840" s="124">
        <v>7</v>
      </c>
      <c r="G1840" s="124">
        <v>9</v>
      </c>
    </row>
    <row r="1841" spans="1:7" ht="30" customHeight="1">
      <c r="A1841" s="121" t="s">
        <v>2563</v>
      </c>
      <c r="B1841" s="156" t="s">
        <v>4363</v>
      </c>
      <c r="C1841" s="146">
        <f t="shared" si="86"/>
        <v>4.333333333333333</v>
      </c>
      <c r="D1841" s="124">
        <f t="shared" si="87"/>
        <v>2.5</v>
      </c>
      <c r="E1841" s="121">
        <v>4</v>
      </c>
      <c r="F1841" s="124">
        <v>5</v>
      </c>
      <c r="G1841" s="124">
        <v>0</v>
      </c>
    </row>
    <row r="1842" spans="1:7" ht="30" customHeight="1">
      <c r="A1842" s="121" t="s">
        <v>2563</v>
      </c>
      <c r="B1842" s="119" t="s">
        <v>3542</v>
      </c>
      <c r="C1842" s="146">
        <f t="shared" si="86"/>
        <v>4.333333333333333</v>
      </c>
      <c r="D1842" s="124">
        <f t="shared" si="87"/>
        <v>2</v>
      </c>
      <c r="E1842" s="121">
        <v>5</v>
      </c>
      <c r="F1842" s="124">
        <v>3</v>
      </c>
      <c r="G1842" s="124">
        <v>1</v>
      </c>
    </row>
    <row r="1843" spans="1:7" ht="30" customHeight="1">
      <c r="A1843" s="121" t="s">
        <v>2563</v>
      </c>
      <c r="B1843" s="119" t="s">
        <v>3785</v>
      </c>
      <c r="C1843" s="146">
        <f t="shared" si="86"/>
        <v>4</v>
      </c>
      <c r="D1843" s="124">
        <f t="shared" si="87"/>
        <v>3.5</v>
      </c>
      <c r="E1843" s="121">
        <v>4</v>
      </c>
      <c r="F1843" s="124">
        <v>4</v>
      </c>
      <c r="G1843" s="124">
        <v>3</v>
      </c>
    </row>
    <row r="1844" spans="1:7" ht="30" customHeight="1">
      <c r="A1844" s="121" t="s">
        <v>2563</v>
      </c>
      <c r="B1844" s="119" t="s">
        <v>3478</v>
      </c>
      <c r="C1844" s="146">
        <f t="shared" si="86"/>
        <v>3.6666666666666665</v>
      </c>
      <c r="D1844" s="124">
        <f t="shared" si="87"/>
        <v>5.5</v>
      </c>
      <c r="E1844" s="121">
        <v>3</v>
      </c>
      <c r="F1844" s="124">
        <v>5</v>
      </c>
      <c r="G1844" s="124">
        <v>6</v>
      </c>
    </row>
    <row r="1845" spans="1:7" ht="30" customHeight="1">
      <c r="A1845" s="121" t="s">
        <v>2563</v>
      </c>
      <c r="B1845" s="167" t="s">
        <v>3507</v>
      </c>
      <c r="C1845" s="146">
        <f t="shared" si="86"/>
        <v>3.6666666666666665</v>
      </c>
      <c r="D1845" s="124">
        <f t="shared" si="87"/>
        <v>2</v>
      </c>
      <c r="E1845" s="121">
        <v>4</v>
      </c>
      <c r="F1845" s="124">
        <v>3</v>
      </c>
      <c r="G1845" s="124">
        <v>1</v>
      </c>
    </row>
    <row r="1846" spans="1:7" ht="30" customHeight="1">
      <c r="A1846" s="121" t="s">
        <v>2563</v>
      </c>
      <c r="B1846" s="119" t="s">
        <v>3473</v>
      </c>
      <c r="C1846" s="146">
        <f t="shared" si="86"/>
        <v>3.3333333333333335</v>
      </c>
      <c r="D1846" s="124">
        <f t="shared" si="87"/>
        <v>5.5</v>
      </c>
      <c r="E1846" s="121">
        <v>2</v>
      </c>
      <c r="F1846" s="124">
        <v>6</v>
      </c>
      <c r="G1846" s="124">
        <v>5</v>
      </c>
    </row>
    <row r="1847" spans="1:7" ht="30" customHeight="1">
      <c r="A1847" s="219" t="s">
        <v>2563</v>
      </c>
      <c r="B1847" s="167" t="s">
        <v>3479</v>
      </c>
      <c r="C1847" s="146">
        <f t="shared" si="86"/>
        <v>3.3333333333333335</v>
      </c>
      <c r="D1847" s="124">
        <f t="shared" si="87"/>
        <v>6</v>
      </c>
      <c r="E1847" s="121">
        <v>3</v>
      </c>
      <c r="F1847" s="124">
        <v>4</v>
      </c>
      <c r="G1847" s="124">
        <v>8</v>
      </c>
    </row>
    <row r="1848" spans="1:7" ht="30" customHeight="1">
      <c r="A1848" s="121" t="s">
        <v>2563</v>
      </c>
      <c r="B1848" s="156" t="s">
        <v>3638</v>
      </c>
      <c r="C1848" s="146">
        <f t="shared" si="86"/>
        <v>3.3333333333333335</v>
      </c>
      <c r="D1848" s="124">
        <f t="shared" si="87"/>
        <v>6</v>
      </c>
      <c r="E1848" s="121">
        <v>3</v>
      </c>
      <c r="F1848" s="124">
        <v>4</v>
      </c>
      <c r="G1848" s="124">
        <v>8</v>
      </c>
    </row>
    <row r="1849" spans="1:7" ht="30" customHeight="1">
      <c r="A1849" s="121" t="s">
        <v>2563</v>
      </c>
      <c r="B1849" s="119" t="s">
        <v>3860</v>
      </c>
      <c r="C1849" s="146">
        <f t="shared" ref="C1849:C1861" si="88">(E1849*2+F1849)/3</f>
        <v>3</v>
      </c>
      <c r="D1849" s="124">
        <f t="shared" ref="D1849:D1861" si="89">(F1849+G1849)/2</f>
        <v>2.5</v>
      </c>
      <c r="E1849" s="121">
        <v>3</v>
      </c>
      <c r="F1849" s="124">
        <v>3</v>
      </c>
      <c r="G1849" s="124">
        <v>2</v>
      </c>
    </row>
    <row r="1850" spans="1:7" ht="30" customHeight="1">
      <c r="A1850" s="121" t="s">
        <v>2563</v>
      </c>
      <c r="B1850" s="156" t="s">
        <v>4381</v>
      </c>
      <c r="C1850" s="146">
        <f t="shared" si="88"/>
        <v>3</v>
      </c>
      <c r="D1850" s="124">
        <f t="shared" si="89"/>
        <v>2.5</v>
      </c>
      <c r="E1850" s="121">
        <v>2</v>
      </c>
      <c r="F1850" s="124">
        <v>5</v>
      </c>
      <c r="G1850" s="124">
        <v>0</v>
      </c>
    </row>
    <row r="1851" spans="1:7" ht="30" customHeight="1">
      <c r="A1851" s="121" t="s">
        <v>2563</v>
      </c>
      <c r="B1851" s="156" t="s">
        <v>4376</v>
      </c>
      <c r="C1851" s="146">
        <f t="shared" si="88"/>
        <v>3</v>
      </c>
      <c r="D1851" s="124">
        <f t="shared" si="89"/>
        <v>2.5</v>
      </c>
      <c r="E1851" s="121">
        <v>2</v>
      </c>
      <c r="F1851" s="124">
        <v>5</v>
      </c>
      <c r="G1851" s="124">
        <v>0</v>
      </c>
    </row>
    <row r="1852" spans="1:7" ht="30" customHeight="1">
      <c r="A1852" s="121" t="s">
        <v>2563</v>
      </c>
      <c r="B1852" s="167" t="s">
        <v>3945</v>
      </c>
      <c r="C1852" s="146">
        <f t="shared" si="88"/>
        <v>2.6666666666666665</v>
      </c>
      <c r="D1852" s="124">
        <f t="shared" si="89"/>
        <v>1</v>
      </c>
      <c r="E1852" s="121">
        <v>3</v>
      </c>
      <c r="F1852" s="124">
        <v>2</v>
      </c>
      <c r="G1852" s="124">
        <v>0</v>
      </c>
    </row>
    <row r="1853" spans="1:7" ht="30" customHeight="1">
      <c r="A1853" s="121" t="s">
        <v>2563</v>
      </c>
      <c r="B1853" s="167" t="s">
        <v>3944</v>
      </c>
      <c r="C1853" s="146">
        <f t="shared" si="88"/>
        <v>2.6666666666666665</v>
      </c>
      <c r="D1853" s="124">
        <f t="shared" si="89"/>
        <v>1</v>
      </c>
      <c r="E1853" s="121">
        <v>3</v>
      </c>
      <c r="F1853" s="124">
        <v>2</v>
      </c>
      <c r="G1853" s="124">
        <v>0</v>
      </c>
    </row>
    <row r="1854" spans="1:7" ht="30" customHeight="1">
      <c r="A1854" s="121" t="s">
        <v>2563</v>
      </c>
      <c r="B1854" s="119" t="s">
        <v>3543</v>
      </c>
      <c r="C1854" s="146">
        <f t="shared" si="88"/>
        <v>2.6666666666666665</v>
      </c>
      <c r="D1854" s="124">
        <f t="shared" si="89"/>
        <v>3</v>
      </c>
      <c r="E1854" s="121">
        <v>3</v>
      </c>
      <c r="F1854" s="124">
        <v>2</v>
      </c>
      <c r="G1854" s="124">
        <v>4</v>
      </c>
    </row>
    <row r="1855" spans="1:7" ht="30" customHeight="1">
      <c r="A1855" s="121" t="s">
        <v>2563</v>
      </c>
      <c r="B1855" s="119" t="s">
        <v>1286</v>
      </c>
      <c r="C1855" s="146">
        <f t="shared" si="88"/>
        <v>2.4666666666666668</v>
      </c>
      <c r="D1855" s="124">
        <f t="shared" si="89"/>
        <v>2.7</v>
      </c>
      <c r="E1855" s="121">
        <v>3</v>
      </c>
      <c r="F1855" s="124">
        <v>1.4</v>
      </c>
      <c r="G1855" s="124">
        <v>4</v>
      </c>
    </row>
    <row r="1856" spans="1:7" ht="30" customHeight="1">
      <c r="A1856" s="121" t="s">
        <v>2563</v>
      </c>
      <c r="B1856" s="167" t="s">
        <v>3919</v>
      </c>
      <c r="C1856" s="146">
        <f t="shared" si="88"/>
        <v>2</v>
      </c>
      <c r="D1856" s="124">
        <f t="shared" si="89"/>
        <v>1</v>
      </c>
      <c r="E1856" s="121">
        <v>2</v>
      </c>
      <c r="F1856" s="124">
        <v>2</v>
      </c>
      <c r="G1856" s="124">
        <v>0</v>
      </c>
    </row>
    <row r="1857" spans="1:7" ht="30" customHeight="1">
      <c r="A1857" s="121" t="s">
        <v>2563</v>
      </c>
      <c r="B1857" s="119" t="s">
        <v>3859</v>
      </c>
      <c r="C1857" s="146">
        <f t="shared" si="88"/>
        <v>1.6666666666666667</v>
      </c>
      <c r="D1857" s="124">
        <f t="shared" si="89"/>
        <v>1.5</v>
      </c>
      <c r="E1857" s="121">
        <v>2</v>
      </c>
      <c r="F1857" s="124">
        <v>1</v>
      </c>
      <c r="G1857" s="124">
        <v>2</v>
      </c>
    </row>
    <row r="1858" spans="1:7" ht="30" customHeight="1">
      <c r="A1858" s="121" t="s">
        <v>2563</v>
      </c>
      <c r="B1858" s="119" t="s">
        <v>3588</v>
      </c>
      <c r="C1858" s="146">
        <f t="shared" si="88"/>
        <v>1.6666666666666667</v>
      </c>
      <c r="D1858" s="124">
        <f t="shared" si="89"/>
        <v>3.5</v>
      </c>
      <c r="E1858" s="121">
        <v>1</v>
      </c>
      <c r="F1858" s="124">
        <v>3</v>
      </c>
      <c r="G1858" s="124">
        <v>4</v>
      </c>
    </row>
    <row r="1859" spans="1:7" ht="30" customHeight="1">
      <c r="A1859" s="121" t="s">
        <v>2563</v>
      </c>
      <c r="B1859" s="119" t="s">
        <v>2613</v>
      </c>
      <c r="C1859" s="146">
        <f t="shared" si="88"/>
        <v>1.3333333333333333</v>
      </c>
      <c r="D1859" s="124">
        <f t="shared" si="89"/>
        <v>0</v>
      </c>
      <c r="E1859" s="121">
        <v>2</v>
      </c>
      <c r="F1859" s="124">
        <v>0</v>
      </c>
      <c r="G1859" s="124">
        <v>0</v>
      </c>
    </row>
    <row r="1860" spans="1:7" ht="30" customHeight="1">
      <c r="A1860" s="121" t="s">
        <v>2563</v>
      </c>
      <c r="B1860" s="119" t="s">
        <v>8168</v>
      </c>
      <c r="C1860" s="146">
        <f t="shared" si="88"/>
        <v>0</v>
      </c>
      <c r="D1860" s="124">
        <f t="shared" si="89"/>
        <v>0</v>
      </c>
      <c r="E1860" s="121">
        <v>0</v>
      </c>
      <c r="F1860" s="124">
        <v>0</v>
      </c>
      <c r="G1860" s="124">
        <v>0</v>
      </c>
    </row>
    <row r="1861" spans="1:7" ht="30" customHeight="1">
      <c r="A1861" s="121" t="s">
        <v>2563</v>
      </c>
      <c r="B1861" s="119" t="s">
        <v>8155</v>
      </c>
      <c r="C1861" s="146">
        <f t="shared" si="88"/>
        <v>0</v>
      </c>
      <c r="D1861" s="124">
        <f t="shared" si="89"/>
        <v>0</v>
      </c>
      <c r="E1861" s="121">
        <v>0</v>
      </c>
      <c r="F1861" s="124">
        <v>0</v>
      </c>
      <c r="G1861" s="124">
        <v>0</v>
      </c>
    </row>
    <row r="1862" spans="1:7" ht="30" customHeight="1">
      <c r="A1862" s="121" t="s">
        <v>2563</v>
      </c>
      <c r="B1862" s="119" t="s">
        <v>7928</v>
      </c>
    </row>
    <row r="1863" spans="1:7" ht="30" customHeight="1">
      <c r="A1863" s="121" t="s">
        <v>4823</v>
      </c>
      <c r="B1863" s="156" t="s">
        <v>4795</v>
      </c>
      <c r="C1863" s="146">
        <f t="shared" ref="C1863:C1876" si="90">(E1863*2+F1863)/3</f>
        <v>5</v>
      </c>
      <c r="D1863" s="124">
        <f t="shared" ref="D1863:D1876" si="91">(F1863+G1863)/2</f>
        <v>5</v>
      </c>
      <c r="E1863" s="121">
        <v>5</v>
      </c>
      <c r="F1863" s="124">
        <v>5</v>
      </c>
      <c r="G1863" s="124">
        <v>5</v>
      </c>
    </row>
    <row r="1864" spans="1:7" ht="30" customHeight="1">
      <c r="A1864" s="121" t="s">
        <v>77</v>
      </c>
      <c r="B1864" s="156" t="s">
        <v>2636</v>
      </c>
      <c r="C1864" s="146">
        <f t="shared" si="90"/>
        <v>0</v>
      </c>
      <c r="D1864" s="124">
        <f t="shared" si="91"/>
        <v>0</v>
      </c>
      <c r="F1864" s="124">
        <v>0</v>
      </c>
      <c r="G1864" s="124">
        <v>0</v>
      </c>
    </row>
    <row r="1865" spans="1:7" ht="30" customHeight="1">
      <c r="A1865" s="121" t="s">
        <v>77</v>
      </c>
      <c r="B1865" s="119" t="s">
        <v>2635</v>
      </c>
      <c r="C1865" s="146">
        <f t="shared" si="90"/>
        <v>0</v>
      </c>
      <c r="D1865" s="124">
        <f t="shared" si="91"/>
        <v>0</v>
      </c>
      <c r="F1865" s="124">
        <v>0</v>
      </c>
      <c r="G1865" s="124">
        <v>0</v>
      </c>
    </row>
    <row r="1866" spans="1:7" ht="30" customHeight="1">
      <c r="A1866" s="121" t="s">
        <v>3898</v>
      </c>
      <c r="B1866" s="156" t="s">
        <v>4587</v>
      </c>
      <c r="C1866" s="146">
        <f t="shared" si="90"/>
        <v>0</v>
      </c>
      <c r="D1866" s="124">
        <f t="shared" si="91"/>
        <v>0</v>
      </c>
      <c r="E1866" s="121">
        <v>0</v>
      </c>
      <c r="F1866" s="124">
        <v>0</v>
      </c>
      <c r="G1866" s="124">
        <v>0</v>
      </c>
    </row>
    <row r="1867" spans="1:7" ht="30" customHeight="1">
      <c r="A1867" s="213" t="s">
        <v>3927</v>
      </c>
      <c r="B1867" s="167" t="s">
        <v>4397</v>
      </c>
      <c r="C1867" s="215">
        <f t="shared" si="90"/>
        <v>6.666666666666667</v>
      </c>
      <c r="D1867" s="216">
        <f t="shared" si="91"/>
        <v>10</v>
      </c>
      <c r="E1867" s="213">
        <v>5</v>
      </c>
      <c r="F1867" s="216">
        <v>10</v>
      </c>
      <c r="G1867" s="216">
        <v>10</v>
      </c>
    </row>
    <row r="1868" spans="1:7" ht="30" customHeight="1">
      <c r="A1868" s="213" t="s">
        <v>3927</v>
      </c>
      <c r="B1868" s="167" t="s">
        <v>4423</v>
      </c>
      <c r="C1868" s="215">
        <f t="shared" si="90"/>
        <v>6</v>
      </c>
      <c r="D1868" s="216">
        <f t="shared" si="91"/>
        <v>2</v>
      </c>
      <c r="E1868" s="213">
        <v>8</v>
      </c>
      <c r="F1868" s="216">
        <v>2</v>
      </c>
      <c r="G1868" s="216">
        <v>2</v>
      </c>
    </row>
    <row r="1869" spans="1:7" ht="30" customHeight="1">
      <c r="A1869" s="121" t="s">
        <v>3927</v>
      </c>
      <c r="B1869" s="156" t="s">
        <v>4821</v>
      </c>
      <c r="C1869" s="146">
        <f t="shared" si="90"/>
        <v>5</v>
      </c>
      <c r="D1869" s="124">
        <f t="shared" si="91"/>
        <v>5</v>
      </c>
      <c r="E1869" s="121">
        <v>5</v>
      </c>
      <c r="F1869" s="124">
        <v>5</v>
      </c>
      <c r="G1869" s="124">
        <v>5</v>
      </c>
    </row>
    <row r="1870" spans="1:7" ht="30" customHeight="1">
      <c r="A1870" s="213" t="s">
        <v>3929</v>
      </c>
      <c r="B1870" s="167" t="s">
        <v>4383</v>
      </c>
      <c r="C1870" s="215">
        <f t="shared" si="90"/>
        <v>8.6666666666666661</v>
      </c>
      <c r="D1870" s="216">
        <f t="shared" si="91"/>
        <v>4</v>
      </c>
      <c r="E1870" s="213">
        <v>9</v>
      </c>
      <c r="F1870" s="216">
        <v>8</v>
      </c>
      <c r="G1870" s="216">
        <v>0</v>
      </c>
    </row>
    <row r="1871" spans="1:7" ht="30" customHeight="1">
      <c r="A1871" s="121" t="s">
        <v>3929</v>
      </c>
      <c r="B1871" s="119" t="s">
        <v>7582</v>
      </c>
      <c r="C1871" s="146">
        <f t="shared" si="90"/>
        <v>8</v>
      </c>
      <c r="D1871" s="124">
        <f t="shared" si="91"/>
        <v>3.5</v>
      </c>
      <c r="E1871" s="121">
        <v>9</v>
      </c>
      <c r="F1871" s="124">
        <v>6</v>
      </c>
      <c r="G1871" s="124">
        <v>1</v>
      </c>
    </row>
    <row r="1872" spans="1:7" ht="30" customHeight="1">
      <c r="A1872" s="121" t="s">
        <v>3929</v>
      </c>
      <c r="B1872" s="119" t="s">
        <v>4577</v>
      </c>
      <c r="C1872" s="146">
        <f t="shared" si="90"/>
        <v>5</v>
      </c>
      <c r="D1872" s="124">
        <f t="shared" si="91"/>
        <v>5</v>
      </c>
      <c r="E1872" s="121">
        <v>5</v>
      </c>
      <c r="F1872" s="124">
        <v>5</v>
      </c>
      <c r="G1872" s="124">
        <v>5</v>
      </c>
    </row>
    <row r="1873" spans="1:7" ht="30" customHeight="1">
      <c r="A1873" s="121" t="s">
        <v>3929</v>
      </c>
      <c r="B1873" s="119" t="s">
        <v>4461</v>
      </c>
      <c r="C1873" s="146">
        <f t="shared" si="90"/>
        <v>5</v>
      </c>
      <c r="D1873" s="124">
        <f t="shared" si="91"/>
        <v>2.5</v>
      </c>
      <c r="E1873" s="121">
        <v>5</v>
      </c>
      <c r="F1873" s="124">
        <v>5</v>
      </c>
      <c r="G1873" s="124">
        <v>0</v>
      </c>
    </row>
    <row r="1874" spans="1:7" ht="30" customHeight="1">
      <c r="A1874" s="121" t="s">
        <v>3929</v>
      </c>
      <c r="B1874" s="119" t="s">
        <v>3789</v>
      </c>
      <c r="C1874" s="146">
        <f t="shared" si="90"/>
        <v>2.6666666666666665</v>
      </c>
      <c r="D1874" s="124">
        <f t="shared" si="91"/>
        <v>1</v>
      </c>
      <c r="E1874" s="121">
        <v>3</v>
      </c>
      <c r="F1874" s="124">
        <v>2</v>
      </c>
      <c r="G1874" s="124">
        <v>0</v>
      </c>
    </row>
    <row r="1875" spans="1:7" ht="30" customHeight="1">
      <c r="A1875" s="121" t="s">
        <v>3929</v>
      </c>
      <c r="B1875" s="119" t="s">
        <v>1097</v>
      </c>
      <c r="C1875" s="146">
        <f t="shared" si="90"/>
        <v>2.1333333333333333</v>
      </c>
      <c r="D1875" s="124">
        <f t="shared" si="91"/>
        <v>0.2</v>
      </c>
      <c r="E1875" s="121">
        <v>3</v>
      </c>
      <c r="F1875" s="124">
        <v>0.4</v>
      </c>
      <c r="G1875" s="124">
        <v>0</v>
      </c>
    </row>
    <row r="1876" spans="1:7" ht="30" customHeight="1">
      <c r="A1876" s="121" t="s">
        <v>3929</v>
      </c>
      <c r="B1876" s="119" t="s">
        <v>1075</v>
      </c>
      <c r="C1876" s="146">
        <f t="shared" si="90"/>
        <v>1.5</v>
      </c>
      <c r="D1876" s="124">
        <f t="shared" si="91"/>
        <v>1.25</v>
      </c>
      <c r="E1876" s="121">
        <v>1</v>
      </c>
      <c r="F1876" s="124">
        <v>2.5</v>
      </c>
      <c r="G1876" s="124">
        <v>0</v>
      </c>
    </row>
    <row r="1877" spans="1:7" ht="30" customHeight="1">
      <c r="A1877" s="121" t="s">
        <v>1312</v>
      </c>
      <c r="B1877" s="119" t="s">
        <v>1702</v>
      </c>
      <c r="D1877" s="124" t="e">
        <f>((#REF!*#REF!)+(#REF!*#REF!)+(#REF!*#REF!)+(#REF!*#REF!)+(#REF!*F1877))/10</f>
        <v>#REF!</v>
      </c>
      <c r="F1877" s="124">
        <v>45</v>
      </c>
    </row>
    <row r="1878" spans="1:7" ht="30" customHeight="1">
      <c r="A1878" s="121" t="s">
        <v>1312</v>
      </c>
      <c r="B1878" s="119" t="s">
        <v>2024</v>
      </c>
      <c r="D1878" s="124" t="e">
        <f>((#REF!*#REF!)+(#REF!*#REF!)+(#REF!*#REF!)+(#REF!*#REF!)+(#REF!*F1878))/10</f>
        <v>#REF!</v>
      </c>
      <c r="F1878" s="124">
        <v>33</v>
      </c>
    </row>
    <row r="1879" spans="1:7" ht="30" customHeight="1">
      <c r="A1879" s="121" t="s">
        <v>1312</v>
      </c>
      <c r="B1879" s="119" t="s">
        <v>1574</v>
      </c>
      <c r="D1879" s="124" t="e">
        <f>((#REF!*#REF!)+(#REF!*#REF!)+(#REF!*#REF!)+(#REF!*#REF!)+(#REF!*F1879))/10</f>
        <v>#REF!</v>
      </c>
      <c r="F1879" s="124">
        <v>46</v>
      </c>
    </row>
    <row r="1880" spans="1:7" ht="30" customHeight="1">
      <c r="A1880" s="121" t="s">
        <v>1312</v>
      </c>
      <c r="B1880" s="119" t="s">
        <v>2217</v>
      </c>
      <c r="D1880" s="124" t="e">
        <f>((#REF!*#REF!)+(#REF!*#REF!)+(#REF!*#REF!)+(#REF!*#REF!)+(#REF!*F1880))/10</f>
        <v>#REF!</v>
      </c>
      <c r="F1880" s="124">
        <v>40</v>
      </c>
    </row>
    <row r="1881" spans="1:7" ht="30" customHeight="1">
      <c r="A1881" s="121" t="s">
        <v>1312</v>
      </c>
      <c r="B1881" s="119" t="s">
        <v>1675</v>
      </c>
      <c r="D1881" s="124" t="e">
        <f>((#REF!*#REF!)+(#REF!*#REF!)+(#REF!*#REF!)+(#REF!*#REF!)+(#REF!*F1881))/10</f>
        <v>#REF!</v>
      </c>
      <c r="F1881" s="124">
        <v>14</v>
      </c>
    </row>
    <row r="1882" spans="1:7" ht="30" customHeight="1">
      <c r="A1882" s="121" t="s">
        <v>1312</v>
      </c>
      <c r="B1882" s="119" t="s">
        <v>964</v>
      </c>
      <c r="D1882" s="124" t="e">
        <f>((#REF!*#REF!)+(#REF!*#REF!)+(#REF!*#REF!)+(#REF!*#REF!)+(#REF!*F1882))/10</f>
        <v>#REF!</v>
      </c>
      <c r="F1882" s="124">
        <v>50</v>
      </c>
    </row>
    <row r="1883" spans="1:7" ht="30" customHeight="1">
      <c r="A1883" s="121" t="s">
        <v>1312</v>
      </c>
      <c r="B1883" s="119" t="s">
        <v>1170</v>
      </c>
      <c r="D1883" s="124" t="e">
        <f>((#REF!*#REF!)+(#REF!*#REF!)+(#REF!*#REF!)+(#REF!*#REF!)+(#REF!*F1883))/10</f>
        <v>#REF!</v>
      </c>
      <c r="F1883" s="124">
        <v>24</v>
      </c>
    </row>
    <row r="1884" spans="1:7" ht="30" customHeight="1">
      <c r="A1884" s="121" t="s">
        <v>1312</v>
      </c>
      <c r="B1884" s="119" t="s">
        <v>1605</v>
      </c>
      <c r="D1884" s="124" t="e">
        <f>((#REF!*#REF!)+(#REF!*#REF!)+(#REF!*#REF!)+(#REF!*#REF!)+(#REF!*F1884))/10</f>
        <v>#REF!</v>
      </c>
      <c r="F1884" s="124">
        <v>34</v>
      </c>
    </row>
    <row r="1885" spans="1:7" ht="30" customHeight="1">
      <c r="A1885" s="121" t="s">
        <v>1269</v>
      </c>
      <c r="B1885" s="119" t="s">
        <v>1863</v>
      </c>
      <c r="C1885" s="146" t="e">
        <f>AVERAGE(E1885,D1885)</f>
        <v>#REF!</v>
      </c>
      <c r="D1885" s="124" t="e">
        <f>F1885*(#REF!*10%)</f>
        <v>#REF!</v>
      </c>
    </row>
    <row r="1886" spans="1:7" ht="30" customHeight="1">
      <c r="A1886" s="121" t="s">
        <v>1269</v>
      </c>
      <c r="B1886" s="156" t="s">
        <v>1968</v>
      </c>
      <c r="C1886" s="146">
        <f>(E1886*2+F1886)/3</f>
        <v>8.6666666666666661</v>
      </c>
      <c r="D1886" s="124">
        <f>(F1886+G1886)/2</f>
        <v>5.5</v>
      </c>
      <c r="E1886" s="121">
        <v>8</v>
      </c>
      <c r="F1886" s="124">
        <v>10</v>
      </c>
      <c r="G1886" s="124">
        <v>1</v>
      </c>
    </row>
    <row r="1887" spans="1:7" ht="30" customHeight="1">
      <c r="A1887" s="121" t="s">
        <v>1269</v>
      </c>
      <c r="B1887" s="156" t="s">
        <v>3594</v>
      </c>
      <c r="C1887" s="146">
        <f>(E1887*2+F1887)/3</f>
        <v>7</v>
      </c>
      <c r="D1887" s="124">
        <f>(F1887+G1887)/2</f>
        <v>6</v>
      </c>
      <c r="E1887" s="121">
        <v>6</v>
      </c>
      <c r="F1887" s="124">
        <v>9</v>
      </c>
      <c r="G1887" s="124">
        <v>3</v>
      </c>
    </row>
    <row r="1888" spans="1:7" ht="30" customHeight="1">
      <c r="A1888" s="121" t="s">
        <v>1269</v>
      </c>
      <c r="B1888" s="119" t="s">
        <v>1186</v>
      </c>
      <c r="D1888" s="124" t="e">
        <f>((#REF!*#REF!)+(#REF!*#REF!)+(#REF!*#REF!)+(#REF!*#REF!)+(#REF!*F1888))/10</f>
        <v>#REF!</v>
      </c>
      <c r="F1888" s="124">
        <v>50</v>
      </c>
    </row>
    <row r="1889" spans="1:7" ht="30" customHeight="1">
      <c r="A1889" s="121" t="s">
        <v>1269</v>
      </c>
      <c r="B1889" s="119" t="s">
        <v>880</v>
      </c>
      <c r="D1889" s="124" t="e">
        <f>((#REF!*#REF!)+(#REF!*#REF!)+(#REF!*#REF!)+(#REF!*#REF!)+(#REF!*F1889))/10</f>
        <v>#REF!</v>
      </c>
      <c r="F1889" s="124">
        <v>50</v>
      </c>
    </row>
    <row r="1890" spans="1:7" ht="30" customHeight="1">
      <c r="A1890" s="121" t="s">
        <v>1269</v>
      </c>
      <c r="B1890" s="119" t="s">
        <v>881</v>
      </c>
      <c r="D1890" s="124" t="e">
        <f>((#REF!*#REF!)+(#REF!*#REF!)+(#REF!*#REF!)+(#REF!*#REF!)+(#REF!*F1890))/10</f>
        <v>#REF!</v>
      </c>
      <c r="F1890" s="124">
        <v>34</v>
      </c>
    </row>
    <row r="1891" spans="1:7" ht="30" customHeight="1">
      <c r="A1891" s="121" t="s">
        <v>1269</v>
      </c>
      <c r="B1891" s="119" t="s">
        <v>874</v>
      </c>
      <c r="D1891" s="124" t="e">
        <f>((#REF!*#REF!)+(#REF!*#REF!)+(#REF!*#REF!)+(#REF!*#REF!)+(#REF!*F1891))/10</f>
        <v>#REF!</v>
      </c>
      <c r="F1891" s="124">
        <v>50</v>
      </c>
    </row>
    <row r="1892" spans="1:7" ht="30" customHeight="1">
      <c r="A1892" s="121" t="s">
        <v>1269</v>
      </c>
      <c r="B1892" s="119" t="s">
        <v>1839</v>
      </c>
      <c r="D1892" s="124" t="e">
        <f>((#REF!*#REF!)+(#REF!*#REF!)+(#REF!*#REF!)+(#REF!*#REF!)+(#REF!*F1892))/10</f>
        <v>#REF!</v>
      </c>
      <c r="F1892" s="124">
        <v>50</v>
      </c>
    </row>
    <row r="1893" spans="1:7" ht="30" customHeight="1">
      <c r="A1893" s="121" t="s">
        <v>1269</v>
      </c>
      <c r="B1893" s="119" t="s">
        <v>1140</v>
      </c>
      <c r="D1893" s="124" t="e">
        <f>((#REF!*#REF!)+(#REF!*#REF!)+(#REF!*#REF!)+(#REF!*#REF!)+(#REF!*F1893))/10</f>
        <v>#REF!</v>
      </c>
      <c r="F1893" s="124">
        <v>50</v>
      </c>
    </row>
    <row r="1894" spans="1:7" ht="30" customHeight="1">
      <c r="A1894" s="121" t="s">
        <v>1269</v>
      </c>
      <c r="B1894" s="119" t="s">
        <v>2497</v>
      </c>
      <c r="D1894" s="124" t="e">
        <f>((#REF!*#REF!)+(#REF!*#REF!)+(#REF!*#REF!)+(#REF!*#REF!)+(#REF!*F1894))/10</f>
        <v>#REF!</v>
      </c>
      <c r="F1894" s="124">
        <v>50</v>
      </c>
    </row>
    <row r="1895" spans="1:7" ht="30" customHeight="1">
      <c r="A1895" s="121" t="s">
        <v>7983</v>
      </c>
      <c r="B1895" s="119" t="s">
        <v>9246</v>
      </c>
      <c r="C1895" s="146">
        <f>(E1895*2+F1895)/3</f>
        <v>5</v>
      </c>
      <c r="D1895" s="124">
        <f>(F1895+G1895)/2</f>
        <v>5</v>
      </c>
      <c r="E1895" s="121">
        <v>5</v>
      </c>
      <c r="F1895" s="124">
        <v>5</v>
      </c>
      <c r="G1895" s="124">
        <v>5</v>
      </c>
    </row>
    <row r="1896" spans="1:7" ht="30" customHeight="1">
      <c r="A1896" s="121" t="s">
        <v>7983</v>
      </c>
      <c r="B1896" s="156" t="s">
        <v>8495</v>
      </c>
    </row>
    <row r="1897" spans="1:7" ht="30" customHeight="1">
      <c r="A1897" s="121" t="s">
        <v>7983</v>
      </c>
      <c r="B1897" s="167" t="s">
        <v>9043</v>
      </c>
    </row>
    <row r="1898" spans="1:7" ht="30" customHeight="1">
      <c r="A1898" s="121" t="s">
        <v>3441</v>
      </c>
      <c r="B1898" s="156" t="s">
        <v>2729</v>
      </c>
      <c r="C1898" s="146">
        <f t="shared" ref="C1898:C1904" si="92">(E1898*2+F1898)/3</f>
        <v>4</v>
      </c>
      <c r="D1898" s="124">
        <f t="shared" ref="D1898:D1904" si="93">(F1898+G1898)/2</f>
        <v>0</v>
      </c>
      <c r="E1898" s="121">
        <v>6</v>
      </c>
      <c r="F1898" s="124">
        <v>0</v>
      </c>
      <c r="G1898" s="124">
        <v>0</v>
      </c>
    </row>
    <row r="1899" spans="1:7" ht="30" customHeight="1">
      <c r="A1899" s="121" t="s">
        <v>493</v>
      </c>
      <c r="B1899" s="119" t="s">
        <v>2573</v>
      </c>
      <c r="C1899" s="146">
        <f t="shared" si="92"/>
        <v>0</v>
      </c>
      <c r="D1899" s="124">
        <f t="shared" si="93"/>
        <v>0</v>
      </c>
      <c r="F1899" s="124">
        <v>0</v>
      </c>
      <c r="G1899" s="124">
        <v>0</v>
      </c>
    </row>
    <row r="1900" spans="1:7" ht="30" customHeight="1">
      <c r="A1900" s="121" t="s">
        <v>2633</v>
      </c>
      <c r="B1900" s="119">
        <v>1923</v>
      </c>
      <c r="C1900" s="146">
        <f t="shared" si="92"/>
        <v>0</v>
      </c>
      <c r="D1900" s="124">
        <f t="shared" si="93"/>
        <v>0</v>
      </c>
      <c r="F1900" s="124">
        <v>0</v>
      </c>
      <c r="G1900" s="124">
        <v>0</v>
      </c>
    </row>
    <row r="1901" spans="1:7" ht="30" customHeight="1">
      <c r="A1901" s="121" t="s">
        <v>2633</v>
      </c>
      <c r="B1901" s="119" t="s">
        <v>2632</v>
      </c>
      <c r="C1901" s="146">
        <f t="shared" si="92"/>
        <v>0</v>
      </c>
      <c r="D1901" s="124">
        <f t="shared" si="93"/>
        <v>0</v>
      </c>
      <c r="F1901" s="124">
        <v>0</v>
      </c>
      <c r="G1901" s="124">
        <v>0</v>
      </c>
    </row>
    <row r="1902" spans="1:7" ht="30" customHeight="1">
      <c r="A1902" s="121" t="s">
        <v>2002</v>
      </c>
      <c r="B1902" s="156" t="s">
        <v>2655</v>
      </c>
      <c r="C1902" s="146">
        <f t="shared" si="92"/>
        <v>8.3333333333333339</v>
      </c>
      <c r="D1902" s="124">
        <f t="shared" si="93"/>
        <v>8.25</v>
      </c>
      <c r="E1902" s="121">
        <v>8</v>
      </c>
      <c r="F1902" s="124">
        <v>9</v>
      </c>
      <c r="G1902" s="124">
        <v>7.5</v>
      </c>
    </row>
    <row r="1903" spans="1:7" ht="30" customHeight="1">
      <c r="A1903" s="121" t="s">
        <v>2002</v>
      </c>
      <c r="B1903" s="156" t="s">
        <v>2434</v>
      </c>
      <c r="C1903" s="146">
        <f t="shared" si="92"/>
        <v>8.3333333333333339</v>
      </c>
      <c r="D1903" s="124">
        <f t="shared" si="93"/>
        <v>8.25</v>
      </c>
      <c r="E1903" s="121">
        <v>8</v>
      </c>
      <c r="F1903" s="124">
        <v>9</v>
      </c>
      <c r="G1903" s="124">
        <v>7.5</v>
      </c>
    </row>
    <row r="1904" spans="1:7" ht="30" customHeight="1">
      <c r="A1904" s="121" t="s">
        <v>2002</v>
      </c>
      <c r="B1904" s="119" t="s">
        <v>986</v>
      </c>
      <c r="C1904" s="146">
        <f t="shared" si="92"/>
        <v>8.3333333333333339</v>
      </c>
      <c r="D1904" s="124">
        <f t="shared" si="93"/>
        <v>4.5</v>
      </c>
      <c r="E1904" s="121">
        <v>8</v>
      </c>
      <c r="F1904" s="124">
        <v>9</v>
      </c>
      <c r="G1904" s="124">
        <v>0</v>
      </c>
    </row>
    <row r="1905" spans="1:6" ht="30" customHeight="1">
      <c r="A1905" s="121" t="s">
        <v>2002</v>
      </c>
      <c r="B1905" s="119" t="s">
        <v>973</v>
      </c>
      <c r="D1905" s="124" t="e">
        <f>((#REF!*#REF!)+(#REF!*#REF!)+(#REF!*#REF!)+(#REF!*#REF!)+(#REF!*F1905))/10</f>
        <v>#REF!</v>
      </c>
      <c r="F1905" s="124">
        <v>35</v>
      </c>
    </row>
    <row r="1906" spans="1:6" ht="30" customHeight="1">
      <c r="A1906" s="121" t="s">
        <v>2002</v>
      </c>
      <c r="B1906" s="119" t="s">
        <v>1184</v>
      </c>
      <c r="D1906" s="124" t="e">
        <f>((#REF!*#REF!)+(#REF!*#REF!)+(#REF!*#REF!)+(#REF!*#REF!)+(#REF!*F1906))/10</f>
        <v>#REF!</v>
      </c>
      <c r="F1906" s="124">
        <v>35</v>
      </c>
    </row>
    <row r="1907" spans="1:6" ht="30" customHeight="1">
      <c r="A1907" s="121" t="s">
        <v>2002</v>
      </c>
      <c r="B1907" s="119" t="s">
        <v>1254</v>
      </c>
      <c r="D1907" s="124" t="e">
        <f>((#REF!*#REF!)+(#REF!*#REF!)+(#REF!*#REF!)+(#REF!*#REF!)+(#REF!*F1907))/10</f>
        <v>#REF!</v>
      </c>
      <c r="F1907" s="124">
        <v>35</v>
      </c>
    </row>
    <row r="1908" spans="1:6" ht="30" customHeight="1">
      <c r="B1908" s="119" t="s">
        <v>1291</v>
      </c>
      <c r="C1908" s="146">
        <v>2</v>
      </c>
      <c r="D1908" s="124" t="e">
        <f>((#REF!*#REF!)+(#REF!*#REF!)+(#REF!*#REF!)+(#REF!*#REF!)+(#REF!*F1908))/10</f>
        <v>#REF!</v>
      </c>
      <c r="E1908" s="121">
        <v>2</v>
      </c>
      <c r="F1908" s="124">
        <v>20</v>
      </c>
    </row>
    <row r="1909" spans="1:6" ht="30" customHeight="1">
      <c r="B1909" s="119" t="s">
        <v>3792</v>
      </c>
      <c r="C1909" s="146">
        <f>(E1909*2+F1909)/3</f>
        <v>0</v>
      </c>
      <c r="D1909" s="124">
        <f>(F1909+G1909)/2</f>
        <v>0</v>
      </c>
    </row>
    <row r="1910" spans="1:6" ht="30" customHeight="1">
      <c r="B1910" s="119" t="s">
        <v>597</v>
      </c>
    </row>
    <row r="1911" spans="1:6" ht="30" customHeight="1">
      <c r="B1911" s="119" t="s">
        <v>865</v>
      </c>
    </row>
    <row r="1912" spans="1:6" ht="30" customHeight="1">
      <c r="B1912" s="119" t="s">
        <v>616</v>
      </c>
    </row>
    <row r="1913" spans="1:6" ht="30" customHeight="1">
      <c r="B1913" s="119" t="s">
        <v>1488</v>
      </c>
    </row>
    <row r="1914" spans="1:6" ht="30" customHeight="1">
      <c r="B1914" s="119" t="s">
        <v>1289</v>
      </c>
    </row>
    <row r="1915" spans="1:6" ht="30" customHeight="1">
      <c r="B1915" s="119" t="s">
        <v>1921</v>
      </c>
    </row>
    <row r="1916" spans="1:6" ht="30" customHeight="1">
      <c r="B1916" s="119" t="s">
        <v>1969</v>
      </c>
    </row>
    <row r="1917" spans="1:6" ht="30" customHeight="1">
      <c r="B1917" s="119" t="s">
        <v>1927</v>
      </c>
    </row>
    <row r="1918" spans="1:6" ht="30" customHeight="1">
      <c r="B1918" s="119" t="s">
        <v>1390</v>
      </c>
    </row>
    <row r="1919" spans="1:6" ht="30" customHeight="1">
      <c r="B1919" s="119" t="s">
        <v>1273</v>
      </c>
    </row>
    <row r="1920" spans="1:6" ht="30" customHeight="1">
      <c r="B1920" s="119" t="s">
        <v>18</v>
      </c>
    </row>
    <row r="1921" spans="2:4" ht="30" customHeight="1">
      <c r="B1921" s="119" t="s">
        <v>1161</v>
      </c>
    </row>
    <row r="1922" spans="2:4" ht="30" customHeight="1">
      <c r="B1922" s="119" t="s">
        <v>544</v>
      </c>
    </row>
    <row r="1923" spans="2:4" ht="30" customHeight="1">
      <c r="B1923" s="119" t="s">
        <v>1490</v>
      </c>
    </row>
    <row r="1924" spans="2:4" ht="30" customHeight="1">
      <c r="B1924" s="119" t="s">
        <v>1840</v>
      </c>
      <c r="D1924" s="124" t="e">
        <f>(#REF!*#REF!)+(#REF!*#REF!)+(#REF!*#REF!)+(#REF!*#REF!)+(#REF!*F1924)</f>
        <v>#REF!</v>
      </c>
    </row>
    <row r="1925" spans="2:4" ht="30" customHeight="1">
      <c r="B1925" s="119" t="s">
        <v>854</v>
      </c>
    </row>
    <row r="1926" spans="2:4" ht="30" customHeight="1">
      <c r="B1926" s="119" t="s">
        <v>605</v>
      </c>
    </row>
    <row r="1927" spans="2:4" ht="30" customHeight="1">
      <c r="B1927" s="119" t="s">
        <v>1016</v>
      </c>
    </row>
    <row r="1928" spans="2:4" ht="30" customHeight="1">
      <c r="B1928" s="119" t="s">
        <v>875</v>
      </c>
    </row>
    <row r="1929" spans="2:4" ht="30" customHeight="1">
      <c r="B1929" s="119" t="s">
        <v>2269</v>
      </c>
    </row>
    <row r="1930" spans="2:4" ht="30" customHeight="1">
      <c r="B1930" s="119" t="s">
        <v>1760</v>
      </c>
    </row>
    <row r="1931" spans="2:4" ht="30" customHeight="1">
      <c r="B1931" s="119" t="s">
        <v>1809</v>
      </c>
    </row>
    <row r="1932" spans="2:4" ht="30" customHeight="1">
      <c r="B1932" s="119" t="s">
        <v>1489</v>
      </c>
    </row>
    <row r="1933" spans="2:4" ht="30" customHeight="1">
      <c r="B1933" s="125" t="s">
        <v>51</v>
      </c>
    </row>
    <row r="1934" spans="2:4" ht="30" customHeight="1">
      <c r="B1934" s="119" t="s">
        <v>1274</v>
      </c>
    </row>
    <row r="1935" spans="2:4" ht="30" customHeight="1">
      <c r="B1935" s="119" t="s">
        <v>1487</v>
      </c>
    </row>
    <row r="1936" spans="2:4" ht="30" customHeight="1">
      <c r="B1936" s="119" t="s">
        <v>1302</v>
      </c>
    </row>
    <row r="1941" spans="1:7" ht="30" customHeight="1">
      <c r="A1941" s="121" t="s">
        <v>2320</v>
      </c>
      <c r="B1941" s="175" t="s">
        <v>2623</v>
      </c>
      <c r="C1941" s="146">
        <f>(E1941*2+F1941)/3</f>
        <v>0.66666666666666663</v>
      </c>
      <c r="D1941" s="124">
        <f>(F1941+G1941)/2</f>
        <v>0</v>
      </c>
      <c r="E1941" s="121">
        <v>1</v>
      </c>
      <c r="F1941" s="124">
        <v>0</v>
      </c>
      <c r="G1941" s="124">
        <v>0</v>
      </c>
    </row>
    <row r="1942" spans="1:7" ht="30" customHeight="1">
      <c r="A1942" s="121" t="s">
        <v>3928</v>
      </c>
      <c r="B1942" s="175" t="s">
        <v>7984</v>
      </c>
      <c r="C1942" s="146">
        <f>(E1942*2+F1942)/3</f>
        <v>0</v>
      </c>
      <c r="D1942" s="124">
        <f>(F1942+G1942)/2</f>
        <v>0</v>
      </c>
      <c r="E1942" s="121">
        <v>0</v>
      </c>
      <c r="F1942" s="124">
        <v>0</v>
      </c>
      <c r="G1942" s="124">
        <v>0</v>
      </c>
    </row>
  </sheetData>
  <sortState xmlns:xlrd2="http://schemas.microsoft.com/office/spreadsheetml/2017/richdata2" ref="A2:G1936">
    <sortCondition descending="1" sortBy="cellColor" ref="B2:B1936" dxfId="2"/>
    <sortCondition sortBy="fontColor" ref="B2:B1936" dxfId="1"/>
    <sortCondition descending="1" sortBy="fontColor" ref="B2:B1936" dxfId="0"/>
    <sortCondition ref="A2:A1936"/>
    <sortCondition descending="1" ref="C2:C1936"/>
    <sortCondition ref="B2:B1936"/>
  </sortState>
  <phoneticPr fontId="4" type="noConversion"/>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C0729-F1DA-4F3E-B2FE-4CB6ADC1BE04}">
  <sheetPr codeName="Sheet13"/>
  <dimension ref="A1:GX23"/>
  <sheetViews>
    <sheetView topLeftCell="A4" zoomScale="95" workbookViewId="0">
      <selection activeCell="B19" sqref="B19"/>
    </sheetView>
  </sheetViews>
  <sheetFormatPr defaultColWidth="8.625" defaultRowHeight="15.75"/>
  <cols>
    <col min="1" max="1" width="8.625" style="1"/>
    <col min="2" max="2" width="73.875" style="101" customWidth="1"/>
    <col min="3" max="9" width="9.625" style="60" customWidth="1"/>
    <col min="10" max="10" width="9.625" style="101" customWidth="1"/>
    <col min="11" max="16" width="9.625" style="60" customWidth="1"/>
    <col min="17" max="17" width="9.625" style="101" customWidth="1"/>
    <col min="18" max="23" width="9.625" style="60" customWidth="1"/>
    <col min="24" max="24" width="9.625" style="101" customWidth="1"/>
    <col min="25" max="25" width="9.625" style="60" customWidth="1"/>
    <col min="26" max="27" width="9.875" style="60" customWidth="1"/>
    <col min="28" max="28" width="10.5" style="60" customWidth="1"/>
    <col min="29" max="30" width="8.625" style="60" customWidth="1"/>
    <col min="31" max="31" width="8.625" style="101" customWidth="1"/>
    <col min="32" max="37" width="8.625" style="60" customWidth="1"/>
    <col min="38" max="38" width="9.875" style="101" customWidth="1"/>
    <col min="39" max="44" width="8.625" style="60" customWidth="1"/>
    <col min="45" max="45" width="8.625" style="101" customWidth="1"/>
    <col min="46" max="51" width="8.625" style="60" customWidth="1"/>
    <col min="52" max="52" width="8.625" style="101" customWidth="1"/>
    <col min="53" max="58" width="9.125" style="233" customWidth="1"/>
    <col min="59" max="59" width="9.125" style="234" customWidth="1"/>
    <col min="60" max="65" width="8.625" style="60" customWidth="1"/>
    <col min="66" max="66" width="8.625" style="101" customWidth="1"/>
    <col min="67" max="72" width="8.625" style="60" customWidth="1"/>
    <col min="73" max="73" width="8.625" style="101" customWidth="1"/>
    <col min="74" max="77" width="8.625" style="60" customWidth="1"/>
    <col min="78" max="78" width="9.375" style="60" customWidth="1"/>
    <col min="79" max="79" width="8.625" style="60" customWidth="1"/>
    <col min="80" max="80" width="8.625" style="101" customWidth="1"/>
    <col min="81" max="86" width="8.625" style="60" customWidth="1"/>
    <col min="87" max="87" width="8.625" style="101" customWidth="1"/>
    <col min="88" max="93" width="8.625" style="60" customWidth="1"/>
    <col min="94" max="94" width="8.625" style="101" customWidth="1"/>
    <col min="95" max="98" width="8.625" style="60" customWidth="1"/>
    <col min="99" max="99" width="9.375" style="60" customWidth="1"/>
    <col min="100" max="100" width="8.625" style="60" customWidth="1"/>
    <col min="101" max="101" width="8.625" style="101" customWidth="1"/>
    <col min="102" max="107" width="8.625" style="60" customWidth="1"/>
    <col min="108" max="108" width="8.625" style="101" customWidth="1"/>
    <col min="109" max="114" width="8.625" style="60" customWidth="1"/>
    <col min="115" max="115" width="8.625" style="101" customWidth="1"/>
    <col min="116" max="121" width="8.625" style="60" customWidth="1"/>
    <col min="122" max="122" width="8.625" style="101" customWidth="1"/>
    <col min="123" max="128" width="8.625" style="60" customWidth="1"/>
    <col min="129" max="129" width="8.625" style="101" customWidth="1"/>
    <col min="130" max="135" width="8.625" style="60" customWidth="1"/>
    <col min="136" max="136" width="8.625" style="101" customWidth="1"/>
    <col min="137" max="142" width="8.625" style="60" customWidth="1"/>
    <col min="143" max="143" width="8.625" style="101" customWidth="1"/>
    <col min="144" max="149" width="8.625" style="60" customWidth="1"/>
    <col min="150" max="150" width="8.625" style="101" customWidth="1"/>
    <col min="151" max="156" width="8.625" style="60" customWidth="1"/>
    <col min="157" max="157" width="8.625" style="101" customWidth="1"/>
    <col min="158" max="163" width="8.625" style="60" customWidth="1"/>
    <col min="164" max="164" width="8.625" style="101" customWidth="1"/>
    <col min="165" max="171" width="8.625" style="60" customWidth="1"/>
    <col min="172" max="172" width="8.625" style="110" customWidth="1"/>
    <col min="173" max="177" width="8.625" style="60" customWidth="1"/>
    <col min="178" max="178" width="8.625" style="101" customWidth="1"/>
    <col min="179" max="179" width="8.625" style="110" customWidth="1"/>
    <col min="180" max="184" width="8.625" style="60" customWidth="1"/>
    <col min="185" max="185" width="8.625" style="101" customWidth="1"/>
    <col min="186" max="191" width="8.625" style="60" customWidth="1"/>
    <col min="192" max="192" width="8.625" style="101" customWidth="1"/>
    <col min="193" max="198" width="8.625" style="1"/>
    <col min="199" max="199" width="8.625" style="102"/>
    <col min="200" max="16384" width="8.625" style="1"/>
  </cols>
  <sheetData>
    <row r="1" spans="1:206" s="112" customFormat="1" ht="32.25" thickBot="1">
      <c r="A1" s="112" t="s">
        <v>90</v>
      </c>
      <c r="B1" s="113" t="s">
        <v>1907</v>
      </c>
      <c r="C1" s="114" t="s">
        <v>1055</v>
      </c>
      <c r="D1" s="228">
        <v>45172</v>
      </c>
      <c r="E1" s="228">
        <v>45171</v>
      </c>
      <c r="F1" s="228">
        <v>45170</v>
      </c>
      <c r="G1" s="228">
        <v>45169</v>
      </c>
      <c r="H1" s="228">
        <v>45168</v>
      </c>
      <c r="I1" s="228">
        <v>45167</v>
      </c>
      <c r="J1" s="229">
        <v>45166</v>
      </c>
      <c r="K1" s="228">
        <v>45165</v>
      </c>
      <c r="L1" s="228">
        <v>45164</v>
      </c>
      <c r="M1" s="228">
        <v>45163</v>
      </c>
      <c r="N1" s="228">
        <v>45162</v>
      </c>
      <c r="O1" s="228">
        <v>45161</v>
      </c>
      <c r="P1" s="228">
        <v>45160</v>
      </c>
      <c r="Q1" s="229">
        <v>45159</v>
      </c>
      <c r="R1" s="228">
        <v>45158</v>
      </c>
      <c r="S1" s="228">
        <v>45157</v>
      </c>
      <c r="T1" s="228">
        <v>45156</v>
      </c>
      <c r="U1" s="228">
        <v>45155</v>
      </c>
      <c r="V1" s="228">
        <v>45154</v>
      </c>
      <c r="W1" s="228">
        <v>45153</v>
      </c>
      <c r="X1" s="229">
        <v>45152</v>
      </c>
      <c r="Y1" s="228">
        <v>45151</v>
      </c>
      <c r="Z1" s="228">
        <v>45150</v>
      </c>
      <c r="AA1" s="228">
        <v>45149</v>
      </c>
      <c r="AB1" s="228">
        <v>45148</v>
      </c>
      <c r="AC1" s="228">
        <v>45147</v>
      </c>
      <c r="AD1" s="228">
        <v>45146</v>
      </c>
      <c r="AE1" s="229">
        <v>45145</v>
      </c>
      <c r="AF1" s="228">
        <v>45144</v>
      </c>
      <c r="AG1" s="228">
        <v>45143</v>
      </c>
      <c r="AH1" s="228">
        <v>45142</v>
      </c>
      <c r="AI1" s="228">
        <v>45141</v>
      </c>
      <c r="AJ1" s="228">
        <v>45140</v>
      </c>
      <c r="AK1" s="228">
        <v>45139</v>
      </c>
      <c r="AL1" s="229">
        <v>45138</v>
      </c>
      <c r="AM1" s="231">
        <v>45137</v>
      </c>
      <c r="AN1" s="231">
        <v>45136</v>
      </c>
      <c r="AO1" s="231">
        <v>45135</v>
      </c>
      <c r="AP1" s="231">
        <v>45134</v>
      </c>
      <c r="AQ1" s="231">
        <v>45133</v>
      </c>
      <c r="AR1" s="231">
        <v>45132</v>
      </c>
      <c r="AS1" s="232">
        <v>45131</v>
      </c>
      <c r="AT1" s="231">
        <v>45130</v>
      </c>
      <c r="AU1" s="231">
        <v>45129</v>
      </c>
      <c r="AV1" s="231">
        <v>45128</v>
      </c>
      <c r="AW1" s="231">
        <v>45127</v>
      </c>
      <c r="AX1" s="231">
        <v>45126</v>
      </c>
      <c r="AY1" s="231">
        <v>45125</v>
      </c>
      <c r="AZ1" s="232">
        <v>45124</v>
      </c>
      <c r="BA1" s="231">
        <v>45123</v>
      </c>
      <c r="BB1" s="231">
        <v>45122</v>
      </c>
      <c r="BC1" s="231">
        <v>45121</v>
      </c>
      <c r="BD1" s="231">
        <v>45120</v>
      </c>
      <c r="BE1" s="231">
        <v>45119</v>
      </c>
      <c r="BF1" s="231">
        <v>45118</v>
      </c>
      <c r="BG1" s="232">
        <v>45117</v>
      </c>
      <c r="BH1" s="228">
        <v>45116</v>
      </c>
      <c r="BI1" s="228">
        <v>45115</v>
      </c>
      <c r="BJ1" s="228">
        <v>45114</v>
      </c>
      <c r="BK1" s="228">
        <v>45113</v>
      </c>
      <c r="BL1" s="228">
        <v>45112</v>
      </c>
      <c r="BM1" s="228">
        <v>45111</v>
      </c>
      <c r="BN1" s="229">
        <v>45110</v>
      </c>
      <c r="BO1" s="116">
        <v>45102</v>
      </c>
      <c r="BP1" s="116">
        <v>45101</v>
      </c>
      <c r="BQ1" s="116">
        <v>45100</v>
      </c>
      <c r="BR1" s="116">
        <v>45099</v>
      </c>
      <c r="BS1" s="116">
        <v>45098</v>
      </c>
      <c r="BT1" s="116">
        <v>45097</v>
      </c>
      <c r="BU1" s="117">
        <v>45096</v>
      </c>
      <c r="BV1" s="116">
        <v>45095</v>
      </c>
      <c r="BW1" s="116">
        <v>45094</v>
      </c>
      <c r="BX1" s="116">
        <v>45093</v>
      </c>
      <c r="BY1" s="116">
        <v>45092</v>
      </c>
      <c r="BZ1" s="116">
        <v>45091</v>
      </c>
      <c r="CA1" s="116">
        <v>45090</v>
      </c>
      <c r="CB1" s="117">
        <v>45089</v>
      </c>
      <c r="CC1" s="116">
        <v>45088</v>
      </c>
      <c r="CD1" s="116">
        <v>45087</v>
      </c>
      <c r="CE1" s="116">
        <v>45086</v>
      </c>
      <c r="CF1" s="116">
        <v>45085</v>
      </c>
      <c r="CG1" s="116">
        <v>45084</v>
      </c>
      <c r="CH1" s="116">
        <v>45083</v>
      </c>
      <c r="CI1" s="117">
        <v>45082</v>
      </c>
      <c r="CJ1" s="116">
        <v>45081</v>
      </c>
      <c r="CK1" s="116">
        <v>45080</v>
      </c>
      <c r="CL1" s="116">
        <v>45079</v>
      </c>
      <c r="CM1" s="116">
        <v>45078</v>
      </c>
      <c r="CN1" s="116">
        <v>45077</v>
      </c>
      <c r="CO1" s="116">
        <v>45076</v>
      </c>
      <c r="CP1" s="117">
        <v>45075</v>
      </c>
      <c r="CQ1" s="116">
        <v>45074</v>
      </c>
      <c r="CR1" s="116">
        <v>45073</v>
      </c>
      <c r="CS1" s="116">
        <v>45072</v>
      </c>
      <c r="CT1" s="116">
        <v>45071</v>
      </c>
      <c r="CU1" s="116">
        <v>45070</v>
      </c>
      <c r="CV1" s="116">
        <v>45069</v>
      </c>
      <c r="CW1" s="117">
        <v>45068</v>
      </c>
      <c r="CX1" s="116">
        <v>45067</v>
      </c>
      <c r="CY1" s="116">
        <v>45066</v>
      </c>
      <c r="CZ1" s="116">
        <v>45065</v>
      </c>
      <c r="DA1" s="116">
        <v>45064</v>
      </c>
      <c r="DB1" s="116">
        <v>45063</v>
      </c>
      <c r="DC1" s="116">
        <v>45062</v>
      </c>
      <c r="DD1" s="117">
        <v>45061</v>
      </c>
      <c r="DE1" s="116">
        <v>45060</v>
      </c>
      <c r="DF1" s="116">
        <v>45059</v>
      </c>
      <c r="DG1" s="116">
        <v>45058</v>
      </c>
      <c r="DH1" s="116">
        <v>45057</v>
      </c>
      <c r="DI1" s="116">
        <v>45056</v>
      </c>
      <c r="DJ1" s="116">
        <v>45055</v>
      </c>
      <c r="DK1" s="117">
        <v>45054</v>
      </c>
      <c r="DL1" s="116">
        <v>45053</v>
      </c>
      <c r="DM1" s="116">
        <v>45052</v>
      </c>
      <c r="DN1" s="116">
        <v>45051</v>
      </c>
      <c r="DO1" s="116">
        <v>45050</v>
      </c>
      <c r="DP1" s="116">
        <v>45049</v>
      </c>
      <c r="DQ1" s="116">
        <v>45048</v>
      </c>
      <c r="DR1" s="117">
        <v>45047</v>
      </c>
      <c r="DS1" s="116">
        <v>45046</v>
      </c>
      <c r="DT1" s="116">
        <v>45045</v>
      </c>
      <c r="DU1" s="116">
        <v>45044</v>
      </c>
      <c r="DV1" s="116">
        <v>45043</v>
      </c>
      <c r="DW1" s="116">
        <v>45042</v>
      </c>
      <c r="DX1" s="116">
        <v>45041</v>
      </c>
      <c r="DY1" s="117">
        <v>45040</v>
      </c>
      <c r="DZ1" s="116">
        <v>45039</v>
      </c>
      <c r="EA1" s="116">
        <v>45038</v>
      </c>
      <c r="EB1" s="116">
        <v>45037</v>
      </c>
      <c r="EC1" s="116">
        <v>45036</v>
      </c>
      <c r="ED1" s="116">
        <v>45035</v>
      </c>
      <c r="EE1" s="116">
        <v>45034</v>
      </c>
      <c r="EF1" s="117">
        <v>45033</v>
      </c>
      <c r="EG1" s="116">
        <v>45032</v>
      </c>
      <c r="EH1" s="116">
        <v>45031</v>
      </c>
      <c r="EI1" s="116">
        <v>45030</v>
      </c>
      <c r="EJ1" s="116">
        <v>45029</v>
      </c>
      <c r="EK1" s="116">
        <v>45028</v>
      </c>
      <c r="EL1" s="116">
        <v>45027</v>
      </c>
      <c r="EM1" s="117">
        <v>45026</v>
      </c>
      <c r="EN1" s="116">
        <v>45025</v>
      </c>
      <c r="EO1" s="116">
        <v>45024</v>
      </c>
      <c r="EP1" s="116">
        <v>45023</v>
      </c>
      <c r="EQ1" s="116">
        <v>45022</v>
      </c>
      <c r="ER1" s="116">
        <v>45021</v>
      </c>
      <c r="ES1" s="116">
        <v>45020</v>
      </c>
      <c r="ET1" s="117">
        <v>45019</v>
      </c>
      <c r="EU1" s="116">
        <v>45018</v>
      </c>
      <c r="EV1" s="116">
        <v>45017</v>
      </c>
      <c r="EW1" s="116">
        <v>45016</v>
      </c>
      <c r="EX1" s="116">
        <v>45015</v>
      </c>
      <c r="EY1" s="116">
        <v>45014</v>
      </c>
      <c r="EZ1" s="116">
        <v>45013</v>
      </c>
      <c r="FA1" s="117">
        <v>45012</v>
      </c>
      <c r="FB1" s="116">
        <v>45011</v>
      </c>
      <c r="FC1" s="116">
        <v>45010</v>
      </c>
      <c r="FD1" s="116">
        <v>45009</v>
      </c>
      <c r="FE1" s="116">
        <v>45008</v>
      </c>
      <c r="FF1" s="116">
        <v>45007</v>
      </c>
      <c r="FG1" s="116">
        <v>45006</v>
      </c>
      <c r="FH1" s="117">
        <v>45005</v>
      </c>
      <c r="FI1" s="116">
        <v>45004</v>
      </c>
      <c r="FJ1" s="116">
        <v>45003</v>
      </c>
      <c r="FK1" s="116">
        <v>45002</v>
      </c>
      <c r="FL1" s="115">
        <v>45001</v>
      </c>
      <c r="FM1" s="116">
        <v>45000</v>
      </c>
      <c r="FN1" s="115">
        <v>44999</v>
      </c>
      <c r="FO1" s="116">
        <v>44998</v>
      </c>
      <c r="FP1" s="115">
        <v>44997</v>
      </c>
      <c r="FQ1" s="116">
        <v>44996</v>
      </c>
      <c r="FR1" s="116">
        <v>44995</v>
      </c>
      <c r="FS1" s="116">
        <v>44994</v>
      </c>
      <c r="FT1" s="116">
        <v>44993</v>
      </c>
      <c r="FU1" s="116">
        <v>44992</v>
      </c>
      <c r="FV1" s="116">
        <v>44991</v>
      </c>
      <c r="FW1" s="115">
        <v>44990</v>
      </c>
      <c r="FX1" s="116">
        <v>44989</v>
      </c>
      <c r="FY1" s="116">
        <v>44988</v>
      </c>
      <c r="FZ1" s="116">
        <v>44987</v>
      </c>
      <c r="GA1" s="116">
        <v>44986</v>
      </c>
      <c r="GB1" s="116">
        <v>44985</v>
      </c>
      <c r="GC1" s="116">
        <v>44984</v>
      </c>
      <c r="GD1" s="115">
        <v>44983</v>
      </c>
      <c r="GE1" s="116">
        <v>44982</v>
      </c>
      <c r="GF1" s="116">
        <v>44981</v>
      </c>
      <c r="GG1" s="116">
        <v>44980</v>
      </c>
      <c r="GH1" s="116">
        <v>44979</v>
      </c>
      <c r="GI1" s="116">
        <v>44978</v>
      </c>
      <c r="GJ1" s="117">
        <v>44977</v>
      </c>
      <c r="GK1" s="116">
        <v>44976</v>
      </c>
      <c r="GL1" s="116">
        <v>44975</v>
      </c>
      <c r="GM1" s="116">
        <v>44974</v>
      </c>
      <c r="GN1" s="116">
        <v>44973</v>
      </c>
      <c r="GO1" s="116">
        <v>44972</v>
      </c>
      <c r="GP1" s="116">
        <v>44971</v>
      </c>
      <c r="GQ1" s="117">
        <v>44970</v>
      </c>
      <c r="GR1" s="116">
        <v>44969</v>
      </c>
      <c r="GS1" s="116">
        <v>44968</v>
      </c>
      <c r="GT1" s="116">
        <v>44967</v>
      </c>
      <c r="GU1" s="116">
        <v>44966</v>
      </c>
      <c r="GV1" s="116">
        <v>44965</v>
      </c>
      <c r="GW1" s="116">
        <v>44964</v>
      </c>
      <c r="GX1" s="116">
        <v>44963</v>
      </c>
    </row>
    <row r="2" spans="1:206" ht="78.75">
      <c r="B2" s="311" t="s">
        <v>8742</v>
      </c>
      <c r="S2" s="60" t="s">
        <v>62</v>
      </c>
      <c r="AE2" s="101" t="s">
        <v>2678</v>
      </c>
      <c r="BT2" s="60" t="s">
        <v>2678</v>
      </c>
    </row>
    <row r="3" spans="1:206" ht="63">
      <c r="B3" s="311" t="s">
        <v>8712</v>
      </c>
      <c r="I3" s="60" t="s">
        <v>62</v>
      </c>
      <c r="M3" s="60" t="s">
        <v>62</v>
      </c>
      <c r="O3" s="60" t="s">
        <v>62</v>
      </c>
    </row>
    <row r="4" spans="1:206" ht="63">
      <c r="B4" s="311" t="s">
        <v>2221</v>
      </c>
      <c r="Q4" s="101" t="s">
        <v>62</v>
      </c>
      <c r="R4" s="60" t="s">
        <v>62</v>
      </c>
      <c r="AA4" s="60" t="s">
        <v>2678</v>
      </c>
      <c r="AC4" s="60" t="s">
        <v>2678</v>
      </c>
      <c r="AE4" s="101" t="s">
        <v>2678</v>
      </c>
      <c r="AK4" s="60" t="s">
        <v>62</v>
      </c>
      <c r="AQ4" s="60" t="s">
        <v>2678</v>
      </c>
      <c r="AS4" s="101" t="s">
        <v>2678</v>
      </c>
      <c r="AT4" s="60" t="s">
        <v>62</v>
      </c>
      <c r="AY4" s="60" t="s">
        <v>2678</v>
      </c>
      <c r="AZ4" s="101" t="s">
        <v>2678</v>
      </c>
      <c r="BU4" s="101" t="s">
        <v>2678</v>
      </c>
      <c r="BV4" s="60" t="s">
        <v>2678</v>
      </c>
      <c r="BY4" s="60" t="s">
        <v>2678</v>
      </c>
      <c r="BZ4" s="60" t="s">
        <v>2678</v>
      </c>
      <c r="CK4" s="60" t="s">
        <v>62</v>
      </c>
      <c r="CL4" s="60" t="s">
        <v>2678</v>
      </c>
      <c r="CN4" s="60" t="s">
        <v>2678</v>
      </c>
      <c r="CO4" s="60" t="s">
        <v>2678</v>
      </c>
      <c r="CW4" s="101" t="s">
        <v>2678</v>
      </c>
      <c r="CZ4" s="60" t="s">
        <v>62</v>
      </c>
      <c r="DA4" s="60" t="s">
        <v>62</v>
      </c>
      <c r="DC4" s="60" t="s">
        <v>62</v>
      </c>
      <c r="DF4" s="60" t="s">
        <v>62</v>
      </c>
      <c r="DK4" s="101" t="s">
        <v>2678</v>
      </c>
      <c r="DL4" s="60" t="s">
        <v>2678</v>
      </c>
      <c r="DP4" s="60" t="s">
        <v>2678</v>
      </c>
      <c r="DT4" s="60" t="s">
        <v>62</v>
      </c>
      <c r="DV4" s="60" t="s">
        <v>2678</v>
      </c>
      <c r="DY4" s="101" t="s">
        <v>2678</v>
      </c>
      <c r="ED4" s="60" t="s">
        <v>2678</v>
      </c>
      <c r="EF4" s="101" t="s">
        <v>2678</v>
      </c>
      <c r="EH4" s="60" t="s">
        <v>2678</v>
      </c>
      <c r="FL4" s="60" t="s">
        <v>11</v>
      </c>
    </row>
    <row r="5" spans="1:206" ht="63">
      <c r="B5" s="311" t="s">
        <v>3614</v>
      </c>
      <c r="H5" s="60" t="s">
        <v>2678</v>
      </c>
      <c r="J5" s="101" t="s">
        <v>2678</v>
      </c>
      <c r="X5" s="101" t="s">
        <v>2678</v>
      </c>
      <c r="AS5" s="101" t="s">
        <v>2678</v>
      </c>
      <c r="BD5" s="233" t="s">
        <v>2678</v>
      </c>
      <c r="BT5" s="60" t="s">
        <v>2678</v>
      </c>
      <c r="BU5" s="101" t="s">
        <v>2678</v>
      </c>
      <c r="CF5" s="60" t="s">
        <v>2678</v>
      </c>
      <c r="CI5" s="101" t="s">
        <v>2678</v>
      </c>
      <c r="DD5" s="101" t="s">
        <v>2678</v>
      </c>
    </row>
    <row r="6" spans="1:206" ht="94.5">
      <c r="B6" s="311" t="s">
        <v>8196</v>
      </c>
      <c r="M6" s="60" t="s">
        <v>2678</v>
      </c>
      <c r="Q6" s="101" t="s">
        <v>2678</v>
      </c>
      <c r="T6" s="60" t="s">
        <v>62</v>
      </c>
      <c r="AD6" s="60" t="s">
        <v>2678</v>
      </c>
      <c r="AY6" s="60" t="s">
        <v>2678</v>
      </c>
      <c r="BR6" s="60" t="s">
        <v>62</v>
      </c>
      <c r="CH6" s="60" t="s">
        <v>62</v>
      </c>
      <c r="CJ6" s="60" t="s">
        <v>2678</v>
      </c>
      <c r="CT6" s="60" t="s">
        <v>62</v>
      </c>
      <c r="DL6" s="60" t="s">
        <v>62</v>
      </c>
      <c r="DR6" s="101" t="s">
        <v>62</v>
      </c>
      <c r="DV6" s="60" t="s">
        <v>3480</v>
      </c>
      <c r="DX6" s="60" t="s">
        <v>62</v>
      </c>
      <c r="EP6" s="60" t="s">
        <v>11</v>
      </c>
    </row>
    <row r="7" spans="1:206" ht="94.5">
      <c r="B7" s="311" t="s">
        <v>9094</v>
      </c>
      <c r="AK7" s="60" t="s">
        <v>2678</v>
      </c>
      <c r="BW7" s="60" t="s">
        <v>62</v>
      </c>
      <c r="CL7" s="60" t="s">
        <v>2678</v>
      </c>
      <c r="CW7" s="101" t="s">
        <v>62</v>
      </c>
      <c r="CY7" s="60" t="s">
        <v>62</v>
      </c>
      <c r="DE7" s="60" t="s">
        <v>2678</v>
      </c>
      <c r="EH7" s="60" t="s">
        <v>62</v>
      </c>
      <c r="EL7" s="60" t="s">
        <v>11</v>
      </c>
      <c r="EP7" s="60" t="s">
        <v>11</v>
      </c>
    </row>
    <row r="8" spans="1:206" ht="47.25">
      <c r="B8" s="311" t="s">
        <v>1693</v>
      </c>
      <c r="N8" s="60" t="s">
        <v>2678</v>
      </c>
      <c r="CW8" s="101" t="s">
        <v>2678</v>
      </c>
      <c r="DT8" s="60" t="s">
        <v>2678</v>
      </c>
      <c r="EH8" s="60" t="s">
        <v>62</v>
      </c>
      <c r="FO8" s="60" t="s">
        <v>11</v>
      </c>
      <c r="FP8" s="110" t="s">
        <v>11</v>
      </c>
      <c r="FR8" s="60" t="s">
        <v>11</v>
      </c>
      <c r="FT8" s="60" t="s">
        <v>11</v>
      </c>
    </row>
    <row r="9" spans="1:206">
      <c r="B9" s="311" t="s">
        <v>4548</v>
      </c>
      <c r="Z9" s="60" t="s">
        <v>2678</v>
      </c>
      <c r="AQ9" s="60" t="s">
        <v>62</v>
      </c>
    </row>
    <row r="14" spans="1:206">
      <c r="B14" s="101" t="s">
        <v>1256</v>
      </c>
    </row>
    <row r="15" spans="1:206" ht="47.25">
      <c r="B15" s="311" t="s">
        <v>2273</v>
      </c>
    </row>
    <row r="16" spans="1:206" ht="47.25">
      <c r="B16" s="311" t="s">
        <v>2301</v>
      </c>
    </row>
    <row r="17" spans="2:2" ht="31.5">
      <c r="B17" s="311" t="s">
        <v>3613</v>
      </c>
    </row>
    <row r="18" spans="2:2">
      <c r="B18" s="340" t="s">
        <v>9502</v>
      </c>
    </row>
    <row r="20" spans="2:2">
      <c r="B20" s="101" t="s">
        <v>8711</v>
      </c>
    </row>
    <row r="21" spans="2:2" ht="63">
      <c r="B21" s="311" t="s">
        <v>8472</v>
      </c>
    </row>
    <row r="23" spans="2:2">
      <c r="B23" s="311"/>
    </row>
  </sheetData>
  <sortState xmlns:xlrd2="http://schemas.microsoft.com/office/spreadsheetml/2017/richdata2" ref="A4:GX498">
    <sortCondition ref="A4:A498"/>
  </sortState>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6C1D-1829-48DB-89ED-5B5EFD46B824}">
  <sheetPr codeName="Sheet14"/>
  <dimension ref="A1:B188"/>
  <sheetViews>
    <sheetView zoomScale="101" workbookViewId="0">
      <pane ySplit="1" topLeftCell="A69" activePane="bottomLeft" state="frozen"/>
      <selection activeCell="A38" sqref="A38"/>
      <selection pane="bottomLeft" activeCell="A68" sqref="A68"/>
    </sheetView>
  </sheetViews>
  <sheetFormatPr defaultColWidth="8.625" defaultRowHeight="15.75"/>
  <cols>
    <col min="1" max="1" width="61" style="60" customWidth="1"/>
    <col min="2" max="16384" width="8.625" style="60"/>
  </cols>
  <sheetData>
    <row r="1" spans="1:2" s="109" customFormat="1">
      <c r="A1" s="109" t="s">
        <v>1269</v>
      </c>
    </row>
    <row r="2" spans="1:2" s="142" customFormat="1">
      <c r="A2" s="143" t="s">
        <v>8170</v>
      </c>
    </row>
    <row r="3" spans="1:2" ht="31.5">
      <c r="A3" s="96" t="s">
        <v>9298</v>
      </c>
      <c r="B3" s="60">
        <v>1</v>
      </c>
    </row>
    <row r="4" spans="1:2" ht="47.25">
      <c r="A4" s="96" t="s">
        <v>8171</v>
      </c>
      <c r="B4" s="60">
        <v>1</v>
      </c>
    </row>
    <row r="5" spans="1:2" ht="31.5">
      <c r="A5" s="96" t="s">
        <v>8169</v>
      </c>
      <c r="B5" s="60">
        <v>2</v>
      </c>
    </row>
    <row r="6" spans="1:2">
      <c r="A6" s="96" t="s">
        <v>8172</v>
      </c>
      <c r="B6" s="60">
        <v>3</v>
      </c>
    </row>
    <row r="7" spans="1:2" s="142" customFormat="1">
      <c r="A7" s="143" t="s">
        <v>2219</v>
      </c>
    </row>
    <row r="8" spans="1:2">
      <c r="A8" s="96" t="s">
        <v>7998</v>
      </c>
      <c r="B8" s="60">
        <v>1</v>
      </c>
    </row>
    <row r="9" spans="1:2" ht="31.5">
      <c r="A9" s="96" t="s">
        <v>7999</v>
      </c>
      <c r="B9" s="60">
        <v>2</v>
      </c>
    </row>
    <row r="10" spans="1:2" ht="31.5">
      <c r="A10" s="96" t="s">
        <v>8000</v>
      </c>
      <c r="B10" s="60">
        <v>3</v>
      </c>
    </row>
    <row r="11" spans="1:2" ht="31.5">
      <c r="A11" s="96" t="s">
        <v>2220</v>
      </c>
      <c r="B11" s="60">
        <v>4</v>
      </c>
    </row>
    <row r="12" spans="1:2" s="142" customFormat="1">
      <c r="A12" s="143" t="s">
        <v>2270</v>
      </c>
    </row>
    <row r="13" spans="1:2" ht="31.5">
      <c r="A13" s="96" t="s">
        <v>2336</v>
      </c>
      <c r="B13" s="60">
        <v>1</v>
      </c>
    </row>
    <row r="14" spans="1:2">
      <c r="A14" s="96" t="s">
        <v>2272</v>
      </c>
      <c r="B14" s="60">
        <v>2</v>
      </c>
    </row>
    <row r="15" spans="1:2" s="144" customFormat="1">
      <c r="A15" s="145" t="s">
        <v>2271</v>
      </c>
      <c r="B15" s="144">
        <v>3</v>
      </c>
    </row>
    <row r="16" spans="1:2">
      <c r="A16" s="97" t="s">
        <v>4547</v>
      </c>
    </row>
    <row r="17" spans="1:2" ht="47.25">
      <c r="A17" s="96" t="s">
        <v>2382</v>
      </c>
      <c r="B17" s="60">
        <v>1</v>
      </c>
    </row>
    <row r="18" spans="1:2" ht="47.25">
      <c r="A18" s="96" t="s">
        <v>4546</v>
      </c>
      <c r="B18" s="60">
        <v>2</v>
      </c>
    </row>
    <row r="19" spans="1:2" ht="31.5">
      <c r="A19" s="96" t="s">
        <v>2383</v>
      </c>
      <c r="B19" s="60">
        <v>3</v>
      </c>
    </row>
    <row r="20" spans="1:2" ht="31.5">
      <c r="A20" s="96" t="s">
        <v>2384</v>
      </c>
      <c r="B20" s="60">
        <v>4</v>
      </c>
    </row>
    <row r="21" spans="1:2" ht="31.5">
      <c r="A21" s="96" t="s">
        <v>2385</v>
      </c>
      <c r="B21" s="60">
        <v>5</v>
      </c>
    </row>
    <row r="22" spans="1:2" ht="47.25">
      <c r="A22" s="96" t="s">
        <v>2386</v>
      </c>
      <c r="B22" s="60">
        <v>6</v>
      </c>
    </row>
    <row r="23" spans="1:2" s="144" customFormat="1" ht="31.5">
      <c r="A23" s="145" t="s">
        <v>4545</v>
      </c>
      <c r="B23" s="144">
        <v>7</v>
      </c>
    </row>
    <row r="24" spans="1:2">
      <c r="A24" s="97" t="s">
        <v>3612</v>
      </c>
    </row>
    <row r="25" spans="1:2" ht="47.25">
      <c r="A25" s="96" t="s">
        <v>3602</v>
      </c>
      <c r="B25" s="60">
        <v>1</v>
      </c>
    </row>
    <row r="26" spans="1:2" ht="47.25">
      <c r="A26" s="96" t="s">
        <v>3603</v>
      </c>
      <c r="B26" s="60">
        <v>2</v>
      </c>
    </row>
    <row r="27" spans="1:2" ht="47.25">
      <c r="A27" s="96" t="s">
        <v>3604</v>
      </c>
      <c r="B27" s="60">
        <v>3</v>
      </c>
    </row>
    <row r="28" spans="1:2" ht="63">
      <c r="A28" s="96" t="s">
        <v>3605</v>
      </c>
      <c r="B28" s="60">
        <v>4</v>
      </c>
    </row>
    <row r="29" spans="1:2" ht="31.5">
      <c r="A29" s="96" t="s">
        <v>3606</v>
      </c>
      <c r="B29" s="60">
        <v>5</v>
      </c>
    </row>
    <row r="30" spans="1:2" ht="47.25">
      <c r="A30" s="96" t="s">
        <v>3607</v>
      </c>
      <c r="B30" s="60">
        <v>6</v>
      </c>
    </row>
    <row r="31" spans="1:2" ht="47.25">
      <c r="A31" s="96" t="s">
        <v>3608</v>
      </c>
      <c r="B31" s="60">
        <v>7</v>
      </c>
    </row>
    <row r="32" spans="1:2" ht="63">
      <c r="A32" s="96" t="s">
        <v>3609</v>
      </c>
      <c r="B32" s="60">
        <v>8</v>
      </c>
    </row>
    <row r="33" spans="1:2" ht="47.25">
      <c r="A33" s="96" t="s">
        <v>3610</v>
      </c>
      <c r="B33" s="60">
        <v>9</v>
      </c>
    </row>
    <row r="34" spans="1:2" s="144" customFormat="1" ht="47.25">
      <c r="A34" s="145" t="s">
        <v>3611</v>
      </c>
      <c r="B34" s="144">
        <v>10</v>
      </c>
    </row>
    <row r="35" spans="1:2">
      <c r="A35" s="97" t="s">
        <v>4775</v>
      </c>
    </row>
    <row r="36" spans="1:2" ht="31.5">
      <c r="A36" s="96" t="s">
        <v>7702</v>
      </c>
      <c r="B36" s="60">
        <v>1</v>
      </c>
    </row>
    <row r="37" spans="1:2" ht="47.25">
      <c r="A37" s="96" t="s">
        <v>7703</v>
      </c>
      <c r="B37" s="60">
        <v>2</v>
      </c>
    </row>
    <row r="38" spans="1:2" ht="47.25">
      <c r="A38" s="96" t="s">
        <v>7704</v>
      </c>
      <c r="B38" s="60">
        <v>3</v>
      </c>
    </row>
    <row r="39" spans="1:2" ht="31.5">
      <c r="A39" s="96" t="s">
        <v>7705</v>
      </c>
      <c r="B39" s="60">
        <v>4</v>
      </c>
    </row>
    <row r="40" spans="1:2" s="144" customFormat="1" ht="31.5">
      <c r="A40" s="145" t="s">
        <v>7706</v>
      </c>
      <c r="B40" s="144">
        <v>5</v>
      </c>
    </row>
    <row r="41" spans="1:2">
      <c r="A41" s="97" t="s">
        <v>7824</v>
      </c>
    </row>
    <row r="42" spans="1:2" ht="31.5">
      <c r="A42" s="96" t="s">
        <v>7820</v>
      </c>
      <c r="B42" s="60">
        <v>1</v>
      </c>
    </row>
    <row r="43" spans="1:2" ht="31.5">
      <c r="A43" s="96" t="s">
        <v>7821</v>
      </c>
      <c r="B43" s="60">
        <v>2</v>
      </c>
    </row>
    <row r="44" spans="1:2" ht="47.25">
      <c r="A44" s="96" t="s">
        <v>7822</v>
      </c>
      <c r="B44" s="60">
        <v>3</v>
      </c>
    </row>
    <row r="45" spans="1:2" s="144" customFormat="1" ht="31.5">
      <c r="A45" s="145" t="s">
        <v>7823</v>
      </c>
      <c r="B45" s="144">
        <v>4</v>
      </c>
    </row>
    <row r="46" spans="1:2">
      <c r="A46" s="95"/>
    </row>
    <row r="47" spans="1:2">
      <c r="A47" s="97" t="s">
        <v>9054</v>
      </c>
    </row>
    <row r="48" spans="1:2" ht="47.25">
      <c r="A48" s="96" t="s">
        <v>8468</v>
      </c>
      <c r="B48" s="60">
        <v>1</v>
      </c>
    </row>
    <row r="49" spans="1:2" ht="63">
      <c r="A49" s="96" t="s">
        <v>9053</v>
      </c>
      <c r="B49" s="60">
        <v>2</v>
      </c>
    </row>
    <row r="50" spans="1:2" ht="47.25">
      <c r="A50" s="96" t="s">
        <v>8469</v>
      </c>
      <c r="B50" s="60">
        <v>3</v>
      </c>
    </row>
    <row r="51" spans="1:2" ht="31.5">
      <c r="A51" s="96" t="s">
        <v>8470</v>
      </c>
      <c r="B51" s="60">
        <v>4</v>
      </c>
    </row>
    <row r="52" spans="1:2" ht="31.5">
      <c r="A52" s="96" t="s">
        <v>8471</v>
      </c>
      <c r="B52" s="60">
        <v>5</v>
      </c>
    </row>
    <row r="53" spans="1:2">
      <c r="A53" s="95"/>
    </row>
    <row r="54" spans="1:2">
      <c r="A54" s="97" t="s">
        <v>9090</v>
      </c>
    </row>
    <row r="55" spans="1:2" ht="31.5">
      <c r="A55" s="96" t="s">
        <v>9092</v>
      </c>
    </row>
    <row r="56" spans="1:2" ht="31.5">
      <c r="A56" s="96" t="s">
        <v>9091</v>
      </c>
    </row>
    <row r="57" spans="1:2" ht="31.5">
      <c r="A57" s="96" t="s">
        <v>9093</v>
      </c>
    </row>
    <row r="58" spans="1:2" ht="31.5">
      <c r="A58" s="96" t="s">
        <v>9476</v>
      </c>
    </row>
    <row r="59" spans="1:2">
      <c r="A59" s="96"/>
    </row>
    <row r="60" spans="1:2">
      <c r="A60" s="97" t="s">
        <v>9501</v>
      </c>
    </row>
    <row r="61" spans="1:2">
      <c r="A61" s="95" t="s">
        <v>9477</v>
      </c>
    </row>
    <row r="62" spans="1:2">
      <c r="A62" s="96" t="s">
        <v>9478</v>
      </c>
    </row>
    <row r="63" spans="1:2">
      <c r="A63" s="96" t="s">
        <v>9479</v>
      </c>
    </row>
    <row r="64" spans="1:2">
      <c r="A64" s="96" t="s">
        <v>9480</v>
      </c>
    </row>
    <row r="65" spans="1:1">
      <c r="A65" s="95" t="s">
        <v>9481</v>
      </c>
    </row>
    <row r="66" spans="1:1">
      <c r="A66" s="96" t="s">
        <v>9482</v>
      </c>
    </row>
    <row r="67" spans="1:1">
      <c r="A67" s="96" t="s">
        <v>9483</v>
      </c>
    </row>
    <row r="68" spans="1:1">
      <c r="A68" s="96" t="s">
        <v>9484</v>
      </c>
    </row>
    <row r="69" spans="1:1">
      <c r="A69" s="95" t="s">
        <v>9485</v>
      </c>
    </row>
    <row r="70" spans="1:1">
      <c r="A70" s="96" t="s">
        <v>9486</v>
      </c>
    </row>
    <row r="71" spans="1:1">
      <c r="A71" s="96" t="s">
        <v>9487</v>
      </c>
    </row>
    <row r="72" spans="1:1">
      <c r="A72" s="96" t="s">
        <v>9488</v>
      </c>
    </row>
    <row r="73" spans="1:1">
      <c r="A73" s="95" t="s">
        <v>9489</v>
      </c>
    </row>
    <row r="74" spans="1:1">
      <c r="A74" s="96" t="s">
        <v>9490</v>
      </c>
    </row>
    <row r="75" spans="1:1">
      <c r="A75" s="96" t="s">
        <v>9491</v>
      </c>
    </row>
    <row r="76" spans="1:1">
      <c r="A76" s="96" t="s">
        <v>9492</v>
      </c>
    </row>
    <row r="77" spans="1:1">
      <c r="A77" s="95" t="s">
        <v>9493</v>
      </c>
    </row>
    <row r="78" spans="1:1">
      <c r="A78" s="96" t="s">
        <v>9494</v>
      </c>
    </row>
    <row r="79" spans="1:1">
      <c r="A79" s="96" t="s">
        <v>9495</v>
      </c>
    </row>
    <row r="80" spans="1:1" ht="31.5">
      <c r="A80" s="96" t="s">
        <v>9496</v>
      </c>
    </row>
    <row r="81" spans="1:1">
      <c r="A81" s="95" t="s">
        <v>9497</v>
      </c>
    </row>
    <row r="82" spans="1:1">
      <c r="A82" s="96" t="s">
        <v>9498</v>
      </c>
    </row>
    <row r="83" spans="1:1">
      <c r="A83" s="96" t="s">
        <v>9499</v>
      </c>
    </row>
    <row r="84" spans="1:1">
      <c r="A84" s="96" t="s">
        <v>9500</v>
      </c>
    </row>
    <row r="85" spans="1:1">
      <c r="A85" s="95"/>
    </row>
    <row r="86" spans="1:1">
      <c r="A86" s="95"/>
    </row>
    <row r="87" spans="1:1">
      <c r="A87" s="95"/>
    </row>
    <row r="88" spans="1:1">
      <c r="A88" s="95"/>
    </row>
    <row r="89" spans="1:1">
      <c r="A89" s="95"/>
    </row>
    <row r="90" spans="1:1">
      <c r="A90" s="95"/>
    </row>
    <row r="91" spans="1:1">
      <c r="A91" s="95"/>
    </row>
    <row r="92" spans="1:1">
      <c r="A92" s="95"/>
    </row>
    <row r="93" spans="1:1">
      <c r="A93" s="95"/>
    </row>
    <row r="94" spans="1:1">
      <c r="A94" s="95"/>
    </row>
    <row r="95" spans="1:1">
      <c r="A95" s="95"/>
    </row>
    <row r="96" spans="1:1">
      <c r="A96" s="95"/>
    </row>
    <row r="97" spans="1:1">
      <c r="A97" s="95"/>
    </row>
    <row r="98" spans="1:1">
      <c r="A98" s="95"/>
    </row>
    <row r="99" spans="1:1">
      <c r="A99" s="95"/>
    </row>
    <row r="100" spans="1:1">
      <c r="A100" s="95"/>
    </row>
    <row r="101" spans="1:1">
      <c r="A101" s="95"/>
    </row>
    <row r="102" spans="1:1">
      <c r="A102" s="95"/>
    </row>
    <row r="103" spans="1:1">
      <c r="A103" s="95"/>
    </row>
    <row r="104" spans="1:1">
      <c r="A104" s="95"/>
    </row>
    <row r="105" spans="1:1">
      <c r="A105" s="95"/>
    </row>
    <row r="106" spans="1:1">
      <c r="A106" s="95"/>
    </row>
    <row r="107" spans="1:1">
      <c r="A107" s="95"/>
    </row>
    <row r="108" spans="1:1">
      <c r="A108" s="95"/>
    </row>
    <row r="109" spans="1:1">
      <c r="A109" s="95"/>
    </row>
    <row r="110" spans="1:1">
      <c r="A110" s="95"/>
    </row>
    <row r="111" spans="1:1">
      <c r="A111" s="95"/>
    </row>
    <row r="112" spans="1:1">
      <c r="A112" s="95"/>
    </row>
    <row r="113" spans="1:1">
      <c r="A113" s="95"/>
    </row>
    <row r="114" spans="1:1">
      <c r="A114" s="95"/>
    </row>
    <row r="115" spans="1:1">
      <c r="A115" s="95"/>
    </row>
    <row r="116" spans="1:1">
      <c r="A116" s="95"/>
    </row>
    <row r="117" spans="1:1">
      <c r="A117" s="95"/>
    </row>
    <row r="118" spans="1:1">
      <c r="A118" s="95"/>
    </row>
    <row r="119" spans="1:1">
      <c r="A119" s="95"/>
    </row>
    <row r="120" spans="1:1">
      <c r="A120" s="95"/>
    </row>
    <row r="121" spans="1:1">
      <c r="A121" s="95"/>
    </row>
    <row r="122" spans="1:1">
      <c r="A122" s="95"/>
    </row>
    <row r="123" spans="1:1">
      <c r="A123" s="95"/>
    </row>
    <row r="124" spans="1:1">
      <c r="A124" s="95"/>
    </row>
    <row r="125" spans="1:1">
      <c r="A125" s="95"/>
    </row>
    <row r="126" spans="1:1">
      <c r="A126" s="95"/>
    </row>
    <row r="127" spans="1:1">
      <c r="A127" s="95"/>
    </row>
    <row r="128" spans="1:1">
      <c r="A128" s="95"/>
    </row>
    <row r="129" spans="1:1">
      <c r="A129" s="95"/>
    </row>
    <row r="130" spans="1:1">
      <c r="A130" s="95"/>
    </row>
    <row r="131" spans="1:1">
      <c r="A131" s="95"/>
    </row>
    <row r="132" spans="1:1">
      <c r="A132" s="95"/>
    </row>
    <row r="133" spans="1:1">
      <c r="A133" s="95"/>
    </row>
    <row r="134" spans="1:1">
      <c r="A134" s="95"/>
    </row>
    <row r="135" spans="1:1">
      <c r="A135" s="95"/>
    </row>
    <row r="136" spans="1:1">
      <c r="A136" s="95"/>
    </row>
    <row r="137" spans="1:1">
      <c r="A137" s="95"/>
    </row>
    <row r="138" spans="1:1">
      <c r="A138" s="95"/>
    </row>
    <row r="139" spans="1:1">
      <c r="A139" s="95"/>
    </row>
    <row r="140" spans="1:1">
      <c r="A140" s="95"/>
    </row>
    <row r="141" spans="1:1">
      <c r="A141" s="95"/>
    </row>
    <row r="142" spans="1:1">
      <c r="A142" s="95"/>
    </row>
    <row r="143" spans="1:1">
      <c r="A143" s="95"/>
    </row>
    <row r="144" spans="1:1">
      <c r="A144" s="95"/>
    </row>
    <row r="145" spans="1:1">
      <c r="A145" s="95"/>
    </row>
    <row r="146" spans="1:1">
      <c r="A146" s="95"/>
    </row>
    <row r="147" spans="1:1">
      <c r="A147" s="95"/>
    </row>
    <row r="148" spans="1:1">
      <c r="A148" s="95"/>
    </row>
    <row r="149" spans="1:1">
      <c r="A149" s="95"/>
    </row>
    <row r="150" spans="1:1">
      <c r="A150" s="95"/>
    </row>
    <row r="151" spans="1:1">
      <c r="A151" s="95"/>
    </row>
    <row r="152" spans="1:1">
      <c r="A152" s="95"/>
    </row>
    <row r="153" spans="1:1">
      <c r="A153" s="95"/>
    </row>
    <row r="154" spans="1:1">
      <c r="A154" s="95"/>
    </row>
    <row r="155" spans="1:1">
      <c r="A155" s="95"/>
    </row>
    <row r="156" spans="1:1">
      <c r="A156" s="95"/>
    </row>
    <row r="157" spans="1:1">
      <c r="A157" s="95"/>
    </row>
    <row r="158" spans="1:1">
      <c r="A158" s="95"/>
    </row>
    <row r="159" spans="1:1">
      <c r="A159" s="95"/>
    </row>
    <row r="160" spans="1:1">
      <c r="A160" s="95"/>
    </row>
    <row r="161" spans="1:1">
      <c r="A161" s="95"/>
    </row>
    <row r="162" spans="1:1">
      <c r="A162" s="95"/>
    </row>
    <row r="163" spans="1:1">
      <c r="A163" s="95"/>
    </row>
    <row r="164" spans="1:1">
      <c r="A164" s="95"/>
    </row>
    <row r="165" spans="1:1">
      <c r="A165" s="95"/>
    </row>
    <row r="166" spans="1:1">
      <c r="A166" s="95"/>
    </row>
    <row r="167" spans="1:1">
      <c r="A167" s="95"/>
    </row>
    <row r="168" spans="1:1">
      <c r="A168" s="95"/>
    </row>
    <row r="169" spans="1:1">
      <c r="A169" s="95"/>
    </row>
    <row r="170" spans="1:1">
      <c r="A170" s="95"/>
    </row>
    <row r="171" spans="1:1">
      <c r="A171" s="95"/>
    </row>
    <row r="172" spans="1:1">
      <c r="A172" s="95"/>
    </row>
    <row r="173" spans="1:1">
      <c r="A173" s="95"/>
    </row>
    <row r="174" spans="1:1">
      <c r="A174" s="95"/>
    </row>
    <row r="175" spans="1:1">
      <c r="A175" s="95"/>
    </row>
    <row r="176" spans="1:1">
      <c r="A176" s="95"/>
    </row>
    <row r="177" spans="1:1">
      <c r="A177" s="95"/>
    </row>
    <row r="178" spans="1:1">
      <c r="A178" s="95"/>
    </row>
    <row r="179" spans="1:1">
      <c r="A179" s="95"/>
    </row>
    <row r="180" spans="1:1">
      <c r="A180" s="95"/>
    </row>
    <row r="181" spans="1:1">
      <c r="A181" s="95"/>
    </row>
    <row r="182" spans="1:1">
      <c r="A182" s="95"/>
    </row>
    <row r="183" spans="1:1">
      <c r="A183" s="95"/>
    </row>
    <row r="184" spans="1:1">
      <c r="A184" s="95"/>
    </row>
    <row r="185" spans="1:1">
      <c r="A185" s="95"/>
    </row>
    <row r="186" spans="1:1">
      <c r="A186" s="95"/>
    </row>
    <row r="187" spans="1:1">
      <c r="A187" s="95"/>
    </row>
    <row r="188" spans="1:1">
      <c r="A188" s="95"/>
    </row>
  </sheetData>
  <phoneticPr fontId="4"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377D7-629F-4555-B1AB-0EE5E0753FE3}">
  <dimension ref="A1:D81"/>
  <sheetViews>
    <sheetView workbookViewId="0">
      <selection activeCell="A70" sqref="A70"/>
    </sheetView>
  </sheetViews>
  <sheetFormatPr defaultRowHeight="15.75"/>
  <cols>
    <col min="1" max="1" width="21.375" customWidth="1"/>
    <col min="2" max="2" width="26.25" customWidth="1"/>
    <col min="3" max="3" width="17.25" customWidth="1"/>
  </cols>
  <sheetData>
    <row r="1" spans="1:4">
      <c r="A1" t="s">
        <v>9306</v>
      </c>
      <c r="B1" t="s">
        <v>9315</v>
      </c>
      <c r="C1" t="s">
        <v>9387</v>
      </c>
      <c r="D1" t="s">
        <v>9410</v>
      </c>
    </row>
    <row r="2" spans="1:4">
      <c r="A2" t="s">
        <v>9306</v>
      </c>
      <c r="B2" t="s">
        <v>9316</v>
      </c>
      <c r="C2" t="s">
        <v>9388</v>
      </c>
      <c r="D2" t="s">
        <v>9411</v>
      </c>
    </row>
    <row r="3" spans="1:4">
      <c r="A3" t="s">
        <v>9306</v>
      </c>
      <c r="B3" t="s">
        <v>9317</v>
      </c>
      <c r="C3" t="s">
        <v>9387</v>
      </c>
      <c r="D3" t="s">
        <v>9412</v>
      </c>
    </row>
    <row r="4" spans="1:4">
      <c r="A4" t="s">
        <v>9306</v>
      </c>
      <c r="B4" t="s">
        <v>9318</v>
      </c>
      <c r="C4" t="s">
        <v>9387</v>
      </c>
      <c r="D4" t="s">
        <v>9413</v>
      </c>
    </row>
    <row r="5" spans="1:4">
      <c r="A5" t="s">
        <v>9306</v>
      </c>
      <c r="B5" t="s">
        <v>9319</v>
      </c>
      <c r="C5" t="s">
        <v>9387</v>
      </c>
      <c r="D5" t="s">
        <v>9414</v>
      </c>
    </row>
    <row r="6" spans="1:4">
      <c r="A6" t="s">
        <v>9306</v>
      </c>
      <c r="B6" t="s">
        <v>9320</v>
      </c>
      <c r="C6" t="s">
        <v>9388</v>
      </c>
      <c r="D6" t="s">
        <v>9415</v>
      </c>
    </row>
    <row r="7" spans="1:4">
      <c r="A7" t="s">
        <v>9306</v>
      </c>
      <c r="B7" t="s">
        <v>9321</v>
      </c>
      <c r="C7" t="s">
        <v>9388</v>
      </c>
      <c r="D7" t="s">
        <v>9416</v>
      </c>
    </row>
    <row r="8" spans="1:4">
      <c r="A8" t="s">
        <v>9306</v>
      </c>
      <c r="B8" t="s">
        <v>9322</v>
      </c>
      <c r="C8" t="s">
        <v>9387</v>
      </c>
      <c r="D8" t="s">
        <v>9417</v>
      </c>
    </row>
    <row r="9" spans="1:4">
      <c r="A9" t="s">
        <v>9306</v>
      </c>
      <c r="B9" t="s">
        <v>9323</v>
      </c>
      <c r="C9" t="s">
        <v>9387</v>
      </c>
      <c r="D9" t="s">
        <v>9418</v>
      </c>
    </row>
    <row r="10" spans="1:4">
      <c r="A10" t="s">
        <v>9306</v>
      </c>
      <c r="B10" t="s">
        <v>9324</v>
      </c>
      <c r="C10" t="s">
        <v>9389</v>
      </c>
      <c r="D10" t="s">
        <v>9419</v>
      </c>
    </row>
    <row r="11" spans="1:4">
      <c r="A11" t="s">
        <v>9306</v>
      </c>
      <c r="B11" t="s">
        <v>9112</v>
      </c>
      <c r="C11" s="339" t="s">
        <v>9387</v>
      </c>
      <c r="D11" t="s">
        <v>9420</v>
      </c>
    </row>
    <row r="12" spans="1:4">
      <c r="A12" t="s">
        <v>8987</v>
      </c>
      <c r="B12" t="s">
        <v>9105</v>
      </c>
      <c r="C12" t="s">
        <v>9390</v>
      </c>
      <c r="D12" t="s">
        <v>9421</v>
      </c>
    </row>
    <row r="13" spans="1:4">
      <c r="A13" t="s">
        <v>8987</v>
      </c>
      <c r="B13" t="s">
        <v>9325</v>
      </c>
      <c r="C13" t="s">
        <v>9390</v>
      </c>
      <c r="D13" t="s">
        <v>9422</v>
      </c>
    </row>
    <row r="14" spans="1:4">
      <c r="A14" t="s">
        <v>8987</v>
      </c>
      <c r="B14" t="s">
        <v>9326</v>
      </c>
      <c r="C14" t="s">
        <v>9390</v>
      </c>
      <c r="D14" t="s">
        <v>9423</v>
      </c>
    </row>
    <row r="15" spans="1:4">
      <c r="A15" t="s">
        <v>8987</v>
      </c>
      <c r="B15" t="s">
        <v>9327</v>
      </c>
      <c r="C15" t="s">
        <v>9390</v>
      </c>
      <c r="D15" t="s">
        <v>9424</v>
      </c>
    </row>
    <row r="16" spans="1:4">
      <c r="A16" t="s">
        <v>8987</v>
      </c>
      <c r="B16" t="s">
        <v>9328</v>
      </c>
      <c r="C16" t="s">
        <v>9390</v>
      </c>
      <c r="D16" t="s">
        <v>9425</v>
      </c>
    </row>
    <row r="17" spans="1:4">
      <c r="A17" t="s">
        <v>8987</v>
      </c>
      <c r="B17" t="s">
        <v>9329</v>
      </c>
      <c r="C17" t="s">
        <v>9391</v>
      </c>
      <c r="D17" t="s">
        <v>9426</v>
      </c>
    </row>
    <row r="18" spans="1:4">
      <c r="A18" t="s">
        <v>8987</v>
      </c>
      <c r="B18" t="s">
        <v>9330</v>
      </c>
      <c r="C18" t="s">
        <v>9391</v>
      </c>
      <c r="D18" t="s">
        <v>9427</v>
      </c>
    </row>
    <row r="19" spans="1:4">
      <c r="A19" t="s">
        <v>8987</v>
      </c>
      <c r="B19" t="s">
        <v>9107</v>
      </c>
      <c r="C19" t="s">
        <v>9387</v>
      </c>
      <c r="D19" t="s">
        <v>9428</v>
      </c>
    </row>
    <row r="20" spans="1:4">
      <c r="A20" t="s">
        <v>8987</v>
      </c>
      <c r="B20" t="s">
        <v>9331</v>
      </c>
      <c r="C20" t="s">
        <v>9390</v>
      </c>
      <c r="D20" t="s">
        <v>9429</v>
      </c>
    </row>
    <row r="21" spans="1:4">
      <c r="A21" t="s">
        <v>8987</v>
      </c>
      <c r="B21" t="s">
        <v>9332</v>
      </c>
      <c r="C21" t="s">
        <v>9391</v>
      </c>
      <c r="D21" t="s">
        <v>9430</v>
      </c>
    </row>
    <row r="22" spans="1:4">
      <c r="A22" t="s">
        <v>8987</v>
      </c>
      <c r="B22" t="s">
        <v>9333</v>
      </c>
      <c r="C22" t="s">
        <v>9392</v>
      </c>
      <c r="D22" t="s">
        <v>9431</v>
      </c>
    </row>
    <row r="23" spans="1:4">
      <c r="A23" t="s">
        <v>8987</v>
      </c>
      <c r="B23" t="s">
        <v>9114</v>
      </c>
      <c r="C23" t="s">
        <v>9390</v>
      </c>
      <c r="D23" t="s">
        <v>9432</v>
      </c>
    </row>
    <row r="24" spans="1:4">
      <c r="A24" t="s">
        <v>8987</v>
      </c>
      <c r="B24" t="s">
        <v>9108</v>
      </c>
      <c r="C24" t="s">
        <v>9393</v>
      </c>
      <c r="D24" t="s">
        <v>9433</v>
      </c>
    </row>
    <row r="25" spans="1:4">
      <c r="A25" t="s">
        <v>8987</v>
      </c>
      <c r="B25" t="s">
        <v>9334</v>
      </c>
      <c r="C25" t="s">
        <v>9391</v>
      </c>
      <c r="D25" t="s">
        <v>9434</v>
      </c>
    </row>
    <row r="26" spans="1:4">
      <c r="A26" t="s">
        <v>8987</v>
      </c>
      <c r="B26" t="s">
        <v>9335</v>
      </c>
      <c r="C26" t="s">
        <v>9394</v>
      </c>
      <c r="D26" t="s">
        <v>9428</v>
      </c>
    </row>
    <row r="27" spans="1:4">
      <c r="A27" t="s">
        <v>8987</v>
      </c>
      <c r="B27" t="s">
        <v>9336</v>
      </c>
      <c r="C27" t="s">
        <v>9390</v>
      </c>
      <c r="D27" t="s">
        <v>9435</v>
      </c>
    </row>
    <row r="28" spans="1:4">
      <c r="A28" t="s">
        <v>8987</v>
      </c>
      <c r="B28" t="s">
        <v>9337</v>
      </c>
      <c r="C28" t="s">
        <v>9390</v>
      </c>
      <c r="D28" t="s">
        <v>9435</v>
      </c>
    </row>
    <row r="29" spans="1:4">
      <c r="A29" t="s">
        <v>8987</v>
      </c>
      <c r="B29" t="s">
        <v>9338</v>
      </c>
      <c r="C29" t="s">
        <v>9390</v>
      </c>
      <c r="D29" t="s">
        <v>9436</v>
      </c>
    </row>
    <row r="30" spans="1:4">
      <c r="A30" t="s">
        <v>8987</v>
      </c>
      <c r="B30" t="s">
        <v>9339</v>
      </c>
      <c r="C30" t="s">
        <v>9390</v>
      </c>
      <c r="D30" t="s">
        <v>9415</v>
      </c>
    </row>
    <row r="31" spans="1:4">
      <c r="A31" t="s">
        <v>8987</v>
      </c>
      <c r="B31" t="s">
        <v>9340</v>
      </c>
      <c r="C31" t="s">
        <v>9391</v>
      </c>
      <c r="D31" t="s">
        <v>9437</v>
      </c>
    </row>
    <row r="32" spans="1:4">
      <c r="A32" t="s">
        <v>9307</v>
      </c>
      <c r="B32" t="s">
        <v>9341</v>
      </c>
      <c r="C32" t="s">
        <v>9395</v>
      </c>
      <c r="D32" t="s">
        <v>9416</v>
      </c>
    </row>
    <row r="33" spans="1:4">
      <c r="A33" t="s">
        <v>9307</v>
      </c>
      <c r="B33" t="s">
        <v>9342</v>
      </c>
      <c r="C33" t="s">
        <v>9396</v>
      </c>
      <c r="D33" t="s">
        <v>9438</v>
      </c>
    </row>
    <row r="34" spans="1:4">
      <c r="A34" t="s">
        <v>9307</v>
      </c>
      <c r="B34" t="s">
        <v>9102</v>
      </c>
      <c r="C34" t="s">
        <v>9396</v>
      </c>
      <c r="D34" t="s">
        <v>9439</v>
      </c>
    </row>
    <row r="35" spans="1:4">
      <c r="A35" t="s">
        <v>9307</v>
      </c>
      <c r="B35" t="s">
        <v>9343</v>
      </c>
      <c r="C35" t="s">
        <v>9396</v>
      </c>
      <c r="D35" t="s">
        <v>9440</v>
      </c>
    </row>
    <row r="36" spans="1:4">
      <c r="A36" t="s">
        <v>9307</v>
      </c>
      <c r="B36" t="s">
        <v>9344</v>
      </c>
      <c r="C36" t="s">
        <v>9396</v>
      </c>
      <c r="D36" t="s">
        <v>9441</v>
      </c>
    </row>
    <row r="37" spans="1:4">
      <c r="A37" t="s">
        <v>9307</v>
      </c>
      <c r="B37" t="s">
        <v>9345</v>
      </c>
      <c r="C37" t="s">
        <v>9396</v>
      </c>
      <c r="D37" t="s">
        <v>9438</v>
      </c>
    </row>
    <row r="38" spans="1:4">
      <c r="A38" t="s">
        <v>9307</v>
      </c>
      <c r="B38" t="s">
        <v>9346</v>
      </c>
      <c r="C38" t="s">
        <v>9397</v>
      </c>
      <c r="D38" t="s">
        <v>9442</v>
      </c>
    </row>
    <row r="39" spans="1:4">
      <c r="A39" t="s">
        <v>9307</v>
      </c>
      <c r="B39" t="s">
        <v>9100</v>
      </c>
      <c r="C39" t="s">
        <v>9397</v>
      </c>
      <c r="D39" t="s">
        <v>9442</v>
      </c>
    </row>
    <row r="40" spans="1:4">
      <c r="A40" t="s">
        <v>9307</v>
      </c>
      <c r="B40" t="s">
        <v>9347</v>
      </c>
      <c r="C40" t="s">
        <v>9397</v>
      </c>
      <c r="D40" t="s">
        <v>9442</v>
      </c>
    </row>
    <row r="41" spans="1:4">
      <c r="A41" t="s">
        <v>9308</v>
      </c>
      <c r="B41" t="s">
        <v>9348</v>
      </c>
      <c r="C41" t="s">
        <v>9396</v>
      </c>
      <c r="D41" t="s">
        <v>9443</v>
      </c>
    </row>
    <row r="42" spans="1:4">
      <c r="A42" t="s">
        <v>9308</v>
      </c>
      <c r="B42" t="s">
        <v>9349</v>
      </c>
      <c r="C42" t="s">
        <v>9388</v>
      </c>
      <c r="D42" t="s">
        <v>9444</v>
      </c>
    </row>
    <row r="43" spans="1:4">
      <c r="A43" t="s">
        <v>9308</v>
      </c>
      <c r="B43" t="s">
        <v>9350</v>
      </c>
      <c r="C43" t="s">
        <v>9388</v>
      </c>
      <c r="D43" t="s">
        <v>9445</v>
      </c>
    </row>
    <row r="44" spans="1:4">
      <c r="A44" t="s">
        <v>9308</v>
      </c>
      <c r="B44" t="s">
        <v>9351</v>
      </c>
      <c r="C44" t="s">
        <v>9388</v>
      </c>
      <c r="D44" t="s">
        <v>9446</v>
      </c>
    </row>
    <row r="45" spans="1:4">
      <c r="A45" t="s">
        <v>9308</v>
      </c>
      <c r="B45" t="s">
        <v>9352</v>
      </c>
      <c r="C45" t="s">
        <v>9388</v>
      </c>
      <c r="D45" t="s">
        <v>9447</v>
      </c>
    </row>
    <row r="46" spans="1:4">
      <c r="A46" t="s">
        <v>9308</v>
      </c>
      <c r="B46" t="s">
        <v>9353</v>
      </c>
      <c r="C46" t="s">
        <v>9388</v>
      </c>
      <c r="D46" t="s">
        <v>9448</v>
      </c>
    </row>
    <row r="47" spans="1:4">
      <c r="A47" t="s">
        <v>9308</v>
      </c>
      <c r="B47" t="s">
        <v>9354</v>
      </c>
      <c r="C47" t="s">
        <v>9388</v>
      </c>
      <c r="D47" t="s">
        <v>9449</v>
      </c>
    </row>
    <row r="48" spans="1:4">
      <c r="A48" t="s">
        <v>9309</v>
      </c>
      <c r="B48" t="s">
        <v>9355</v>
      </c>
      <c r="C48" t="s">
        <v>9388</v>
      </c>
      <c r="D48" t="s">
        <v>9450</v>
      </c>
    </row>
    <row r="49" spans="1:4">
      <c r="A49" t="s">
        <v>9309</v>
      </c>
      <c r="B49" t="s">
        <v>9356</v>
      </c>
      <c r="C49" t="s">
        <v>9398</v>
      </c>
      <c r="D49" t="s">
        <v>9451</v>
      </c>
    </row>
    <row r="50" spans="1:4">
      <c r="A50" t="s">
        <v>9309</v>
      </c>
      <c r="B50" t="s">
        <v>9357</v>
      </c>
      <c r="C50" t="s">
        <v>9398</v>
      </c>
      <c r="D50" t="s">
        <v>9451</v>
      </c>
    </row>
    <row r="51" spans="1:4">
      <c r="A51" t="s">
        <v>9309</v>
      </c>
      <c r="B51" t="s">
        <v>9358</v>
      </c>
      <c r="C51" t="s">
        <v>9398</v>
      </c>
      <c r="D51" t="s">
        <v>9452</v>
      </c>
    </row>
    <row r="52" spans="1:4">
      <c r="A52" t="s">
        <v>9309</v>
      </c>
      <c r="B52" t="s">
        <v>9359</v>
      </c>
      <c r="C52" t="s">
        <v>9399</v>
      </c>
      <c r="D52" t="s">
        <v>9453</v>
      </c>
    </row>
    <row r="53" spans="1:4">
      <c r="A53" t="s">
        <v>9309</v>
      </c>
      <c r="B53" t="s">
        <v>9360</v>
      </c>
      <c r="C53" t="s">
        <v>9400</v>
      </c>
      <c r="D53" t="s">
        <v>9454</v>
      </c>
    </row>
    <row r="54" spans="1:4">
      <c r="A54" t="s">
        <v>9309</v>
      </c>
      <c r="B54" t="s">
        <v>9361</v>
      </c>
      <c r="C54" t="s">
        <v>9400</v>
      </c>
      <c r="D54" t="s">
        <v>9455</v>
      </c>
    </row>
    <row r="55" spans="1:4">
      <c r="A55" t="s">
        <v>9309</v>
      </c>
      <c r="B55" t="s">
        <v>9362</v>
      </c>
      <c r="C55" t="s">
        <v>9401</v>
      </c>
      <c r="D55" t="s">
        <v>9456</v>
      </c>
    </row>
    <row r="56" spans="1:4">
      <c r="A56" t="s">
        <v>9309</v>
      </c>
      <c r="B56" t="s">
        <v>9363</v>
      </c>
      <c r="C56" t="s">
        <v>9401</v>
      </c>
      <c r="D56" t="s">
        <v>9456</v>
      </c>
    </row>
    <row r="57" spans="1:4">
      <c r="A57" t="s">
        <v>9309</v>
      </c>
      <c r="B57" t="s">
        <v>9364</v>
      </c>
      <c r="C57" t="s">
        <v>9401</v>
      </c>
      <c r="D57" t="s">
        <v>9456</v>
      </c>
    </row>
    <row r="58" spans="1:4">
      <c r="A58" t="s">
        <v>9310</v>
      </c>
      <c r="B58" t="s">
        <v>9365</v>
      </c>
      <c r="C58" t="s">
        <v>9401</v>
      </c>
      <c r="D58" t="s">
        <v>9456</v>
      </c>
    </row>
    <row r="59" spans="1:4">
      <c r="A59" t="s">
        <v>9310</v>
      </c>
      <c r="B59" t="s">
        <v>9366</v>
      </c>
      <c r="C59" t="s">
        <v>9402</v>
      </c>
      <c r="D59" t="s">
        <v>9457</v>
      </c>
    </row>
    <row r="60" spans="1:4">
      <c r="A60" t="s">
        <v>9310</v>
      </c>
      <c r="B60" t="s">
        <v>9367</v>
      </c>
      <c r="C60" t="s">
        <v>9402</v>
      </c>
      <c r="D60" t="s">
        <v>9458</v>
      </c>
    </row>
    <row r="61" spans="1:4">
      <c r="A61" t="s">
        <v>9310</v>
      </c>
      <c r="B61" t="s">
        <v>9368</v>
      </c>
      <c r="C61" t="s">
        <v>9402</v>
      </c>
      <c r="D61" t="s">
        <v>9457</v>
      </c>
    </row>
    <row r="62" spans="1:4">
      <c r="A62" t="s">
        <v>9310</v>
      </c>
      <c r="B62" t="s">
        <v>9369</v>
      </c>
      <c r="C62" t="s">
        <v>9403</v>
      </c>
      <c r="D62" t="s">
        <v>9459</v>
      </c>
    </row>
    <row r="63" spans="1:4">
      <c r="A63" t="s">
        <v>9310</v>
      </c>
      <c r="B63" t="s">
        <v>9370</v>
      </c>
      <c r="C63" t="s">
        <v>9404</v>
      </c>
      <c r="D63" t="s">
        <v>9460</v>
      </c>
    </row>
    <row r="64" spans="1:4">
      <c r="A64" t="s">
        <v>9311</v>
      </c>
      <c r="B64" t="s">
        <v>9371</v>
      </c>
      <c r="C64" t="s">
        <v>9404</v>
      </c>
      <c r="D64" t="s">
        <v>9461</v>
      </c>
    </row>
    <row r="65" spans="1:4">
      <c r="A65" t="s">
        <v>9311</v>
      </c>
      <c r="B65" t="s">
        <v>9372</v>
      </c>
      <c r="C65" t="s">
        <v>9405</v>
      </c>
      <c r="D65" t="s">
        <v>9462</v>
      </c>
    </row>
    <row r="66" spans="1:4">
      <c r="A66" t="s">
        <v>9311</v>
      </c>
      <c r="B66" t="s">
        <v>9373</v>
      </c>
      <c r="C66" t="s">
        <v>9405</v>
      </c>
      <c r="D66" t="s">
        <v>9416</v>
      </c>
    </row>
    <row r="67" spans="1:4">
      <c r="A67" t="s">
        <v>9311</v>
      </c>
      <c r="B67" t="s">
        <v>9374</v>
      </c>
      <c r="C67" t="s">
        <v>9405</v>
      </c>
      <c r="D67" t="s">
        <v>9463</v>
      </c>
    </row>
    <row r="68" spans="1:4">
      <c r="A68" t="s">
        <v>9311</v>
      </c>
      <c r="B68" t="s">
        <v>9375</v>
      </c>
      <c r="C68" t="s">
        <v>9406</v>
      </c>
      <c r="D68" t="s">
        <v>9462</v>
      </c>
    </row>
    <row r="69" spans="1:4">
      <c r="A69" t="s">
        <v>9311</v>
      </c>
      <c r="B69" t="s">
        <v>9376</v>
      </c>
      <c r="C69" t="s">
        <v>9407</v>
      </c>
      <c r="D69" t="s">
        <v>9464</v>
      </c>
    </row>
    <row r="70" spans="1:4">
      <c r="A70" t="s">
        <v>9311</v>
      </c>
      <c r="B70" t="s">
        <v>9474</v>
      </c>
      <c r="C70" t="s">
        <v>9403</v>
      </c>
      <c r="D70" t="s">
        <v>9215</v>
      </c>
    </row>
    <row r="71" spans="1:4">
      <c r="A71" t="s">
        <v>9312</v>
      </c>
      <c r="B71" t="s">
        <v>9377</v>
      </c>
      <c r="C71" t="s">
        <v>9403</v>
      </c>
      <c r="D71" t="s">
        <v>9465</v>
      </c>
    </row>
    <row r="72" spans="1:4">
      <c r="A72" t="s">
        <v>9312</v>
      </c>
      <c r="B72" t="s">
        <v>9378</v>
      </c>
      <c r="C72" t="s">
        <v>9402</v>
      </c>
      <c r="D72" t="s">
        <v>9466</v>
      </c>
    </row>
    <row r="73" spans="1:4">
      <c r="A73" t="s">
        <v>9312</v>
      </c>
      <c r="B73" t="s">
        <v>9379</v>
      </c>
      <c r="C73" t="s">
        <v>9408</v>
      </c>
      <c r="D73" t="s">
        <v>9467</v>
      </c>
    </row>
    <row r="74" spans="1:4">
      <c r="A74" t="s">
        <v>9312</v>
      </c>
      <c r="B74" t="s">
        <v>9350</v>
      </c>
      <c r="C74" t="s">
        <v>9388</v>
      </c>
      <c r="D74" t="s">
        <v>9468</v>
      </c>
    </row>
    <row r="75" spans="1:4">
      <c r="A75" t="s">
        <v>9312</v>
      </c>
      <c r="B75" t="s">
        <v>9380</v>
      </c>
      <c r="C75" t="s">
        <v>9388</v>
      </c>
      <c r="D75" t="s">
        <v>9417</v>
      </c>
    </row>
    <row r="76" spans="1:4">
      <c r="A76" t="s">
        <v>9313</v>
      </c>
      <c r="B76" t="s">
        <v>9381</v>
      </c>
      <c r="C76" t="s">
        <v>9404</v>
      </c>
      <c r="D76" t="s">
        <v>9434</v>
      </c>
    </row>
    <row r="77" spans="1:4">
      <c r="A77" t="s">
        <v>9313</v>
      </c>
      <c r="B77" t="s">
        <v>9382</v>
      </c>
      <c r="C77" t="s">
        <v>9409</v>
      </c>
      <c r="D77" t="s">
        <v>9469</v>
      </c>
    </row>
    <row r="78" spans="1:4">
      <c r="A78" t="s">
        <v>9313</v>
      </c>
      <c r="B78" t="s">
        <v>9383</v>
      </c>
      <c r="C78" t="s">
        <v>9409</v>
      </c>
      <c r="D78" t="s">
        <v>9470</v>
      </c>
    </row>
    <row r="79" spans="1:4">
      <c r="A79" t="s">
        <v>9313</v>
      </c>
      <c r="B79" t="s">
        <v>9384</v>
      </c>
      <c r="C79" t="s">
        <v>9409</v>
      </c>
      <c r="D79" t="s">
        <v>9471</v>
      </c>
    </row>
    <row r="80" spans="1:4">
      <c r="A80" t="s">
        <v>9313</v>
      </c>
      <c r="B80" t="s">
        <v>9385</v>
      </c>
      <c r="C80" t="s">
        <v>9409</v>
      </c>
      <c r="D80" t="s">
        <v>9472</v>
      </c>
    </row>
    <row r="81" spans="1:4">
      <c r="A81" t="s">
        <v>9314</v>
      </c>
      <c r="B81" t="s">
        <v>9386</v>
      </c>
      <c r="C81" t="s">
        <v>9409</v>
      </c>
      <c r="D81" t="s">
        <v>9473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BD553-5B60-4113-A964-415E19B71321}">
  <dimension ref="LOM420753:POY632454"/>
  <sheetViews>
    <sheetView workbookViewId="0"/>
  </sheetViews>
  <sheetFormatPr defaultRowHeight="15.75"/>
  <sheetData>
    <row r="420753" spans="8515:8515">
      <c r="LOM420753" t="s">
        <v>9304</v>
      </c>
    </row>
    <row r="632454" spans="11231:11231">
      <c r="POY632454" t="s">
        <v>9305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E0DF7-1A7A-4857-9B64-C160908A957C}">
  <sheetPr>
    <pageSetUpPr fitToPage="1"/>
  </sheetPr>
  <dimension ref="A1:G182"/>
  <sheetViews>
    <sheetView topLeftCell="A173" workbookViewId="0">
      <selection activeCell="B189" sqref="B189"/>
    </sheetView>
  </sheetViews>
  <sheetFormatPr defaultRowHeight="15.75"/>
  <cols>
    <col min="1" max="1" width="8.625" style="172"/>
    <col min="2" max="2" width="103.875" style="259" customWidth="1"/>
  </cols>
  <sheetData>
    <row r="1" spans="1:7" s="222" customFormat="1" ht="33.6" customHeight="1">
      <c r="A1" s="260" t="s">
        <v>8083</v>
      </c>
      <c r="B1" s="261"/>
      <c r="C1" s="258"/>
      <c r="D1" s="258"/>
      <c r="E1" s="258"/>
      <c r="F1" s="258"/>
      <c r="G1" s="258"/>
    </row>
    <row r="2" spans="1:7">
      <c r="B2" s="259" t="s">
        <v>8226</v>
      </c>
    </row>
    <row r="3" spans="1:7">
      <c r="B3" s="259" t="s">
        <v>8227</v>
      </c>
    </row>
    <row r="4" spans="1:7">
      <c r="B4" s="259" t="s">
        <v>8228</v>
      </c>
    </row>
    <row r="5" spans="1:7" ht="31.5">
      <c r="B5" s="259" t="s">
        <v>8229</v>
      </c>
    </row>
    <row r="6" spans="1:7">
      <c r="B6" s="259" t="s">
        <v>8230</v>
      </c>
    </row>
    <row r="7" spans="1:7">
      <c r="B7" s="259" t="s">
        <v>8231</v>
      </c>
    </row>
    <row r="8" spans="1:7">
      <c r="B8" s="259" t="s">
        <v>8232</v>
      </c>
    </row>
    <row r="9" spans="1:7">
      <c r="B9" s="259" t="s">
        <v>8233</v>
      </c>
    </row>
    <row r="12" spans="1:7">
      <c r="B12" s="259" t="s">
        <v>8234</v>
      </c>
    </row>
    <row r="13" spans="1:7" ht="31.5">
      <c r="B13" s="259" t="s">
        <v>8235</v>
      </c>
    </row>
    <row r="14" spans="1:7">
      <c r="B14" s="259" t="s">
        <v>8236</v>
      </c>
    </row>
    <row r="17" spans="2:2">
      <c r="B17" s="259" t="s">
        <v>8237</v>
      </c>
    </row>
    <row r="18" spans="2:2">
      <c r="B18" s="259" t="s">
        <v>8238</v>
      </c>
    </row>
    <row r="19" spans="2:2">
      <c r="B19" s="259" t="s">
        <v>8239</v>
      </c>
    </row>
    <row r="22" spans="2:2">
      <c r="B22" s="259" t="s">
        <v>8240</v>
      </c>
    </row>
    <row r="23" spans="2:2">
      <c r="B23" s="259" t="s">
        <v>8241</v>
      </c>
    </row>
    <row r="24" spans="2:2">
      <c r="B24" s="259" t="s">
        <v>8242</v>
      </c>
    </row>
    <row r="27" spans="2:2">
      <c r="B27" s="259" t="s">
        <v>8243</v>
      </c>
    </row>
    <row r="28" spans="2:2">
      <c r="B28" s="259" t="s">
        <v>8244</v>
      </c>
    </row>
    <row r="29" spans="2:2" ht="31.5">
      <c r="B29" s="259" t="s">
        <v>8245</v>
      </c>
    </row>
    <row r="32" spans="2:2">
      <c r="B32" s="259" t="s">
        <v>8246</v>
      </c>
    </row>
    <row r="33" spans="2:2">
      <c r="B33" s="259" t="s">
        <v>8247</v>
      </c>
    </row>
    <row r="34" spans="2:2">
      <c r="B34" s="259" t="s">
        <v>8248</v>
      </c>
    </row>
    <row r="35" spans="2:2">
      <c r="B35" s="259" t="s">
        <v>8249</v>
      </c>
    </row>
    <row r="38" spans="2:2">
      <c r="B38" s="259" t="s">
        <v>8250</v>
      </c>
    </row>
    <row r="39" spans="2:2" ht="31.5">
      <c r="B39" s="259" t="s">
        <v>8251</v>
      </c>
    </row>
    <row r="40" spans="2:2">
      <c r="B40" s="259" t="s">
        <v>8252</v>
      </c>
    </row>
    <row r="43" spans="2:2">
      <c r="B43" s="259" t="s">
        <v>8253</v>
      </c>
    </row>
    <row r="44" spans="2:2">
      <c r="B44" s="259" t="s">
        <v>8254</v>
      </c>
    </row>
    <row r="45" spans="2:2">
      <c r="B45" s="259" t="s">
        <v>8255</v>
      </c>
    </row>
    <row r="49" spans="2:2">
      <c r="B49" s="259" t="s">
        <v>8243</v>
      </c>
    </row>
    <row r="50" spans="2:2">
      <c r="B50" s="259" t="s">
        <v>8256</v>
      </c>
    </row>
    <row r="51" spans="2:2">
      <c r="B51" s="259" t="s">
        <v>8257</v>
      </c>
    </row>
    <row r="52" spans="2:2">
      <c r="B52" s="259" t="s">
        <v>8258</v>
      </c>
    </row>
    <row r="53" spans="2:2" ht="31.5">
      <c r="B53" s="259" t="s">
        <v>8259</v>
      </c>
    </row>
    <row r="54" spans="2:2">
      <c r="B54" s="259" t="s">
        <v>8260</v>
      </c>
    </row>
    <row r="55" spans="2:2">
      <c r="B55" s="259" t="s">
        <v>8261</v>
      </c>
    </row>
    <row r="56" spans="2:2" ht="31.5">
      <c r="B56" s="259" t="s">
        <v>8262</v>
      </c>
    </row>
    <row r="59" spans="2:2">
      <c r="B59" s="259" t="s">
        <v>8263</v>
      </c>
    </row>
    <row r="60" spans="2:2">
      <c r="B60" s="259" t="s">
        <v>8264</v>
      </c>
    </row>
    <row r="61" spans="2:2">
      <c r="B61" s="259" t="s">
        <v>8265</v>
      </c>
    </row>
    <row r="62" spans="2:2">
      <c r="B62" s="259" t="s">
        <v>8266</v>
      </c>
    </row>
    <row r="63" spans="2:2">
      <c r="B63" s="259" t="s">
        <v>8267</v>
      </c>
    </row>
    <row r="64" spans="2:2">
      <c r="B64" s="259" t="s">
        <v>8268</v>
      </c>
    </row>
    <row r="65" spans="2:2">
      <c r="B65" s="259" t="s">
        <v>8269</v>
      </c>
    </row>
    <row r="66" spans="2:2">
      <c r="B66" s="259" t="s">
        <v>8270</v>
      </c>
    </row>
    <row r="67" spans="2:2">
      <c r="B67" s="259" t="s">
        <v>8271</v>
      </c>
    </row>
    <row r="68" spans="2:2">
      <c r="B68" s="259" t="s">
        <v>8272</v>
      </c>
    </row>
    <row r="69" spans="2:2">
      <c r="B69" s="259" t="s">
        <v>8273</v>
      </c>
    </row>
    <row r="70" spans="2:2">
      <c r="B70" s="259" t="s">
        <v>8274</v>
      </c>
    </row>
    <row r="72" spans="2:2">
      <c r="B72" s="259" t="s">
        <v>8275</v>
      </c>
    </row>
    <row r="73" spans="2:2">
      <c r="B73" s="259" t="s">
        <v>8276</v>
      </c>
    </row>
    <row r="74" spans="2:2">
      <c r="B74" s="259" t="s">
        <v>8277</v>
      </c>
    </row>
    <row r="75" spans="2:2">
      <c r="B75" s="259" t="s">
        <v>8278</v>
      </c>
    </row>
    <row r="76" spans="2:2">
      <c r="B76" s="259" t="s">
        <v>8279</v>
      </c>
    </row>
    <row r="77" spans="2:2">
      <c r="B77" s="259" t="s">
        <v>8280</v>
      </c>
    </row>
    <row r="78" spans="2:2">
      <c r="B78" s="259" t="s">
        <v>8281</v>
      </c>
    </row>
    <row r="79" spans="2:2">
      <c r="B79" s="259" t="s">
        <v>8282</v>
      </c>
    </row>
    <row r="80" spans="2:2">
      <c r="B80" s="259" t="s">
        <v>8283</v>
      </c>
    </row>
    <row r="81" spans="2:2" ht="31.5">
      <c r="B81" s="259" t="s">
        <v>8284</v>
      </c>
    </row>
    <row r="82" spans="2:2">
      <c r="B82" s="259" t="s">
        <v>8285</v>
      </c>
    </row>
    <row r="83" spans="2:2">
      <c r="B83" s="259" t="s">
        <v>8286</v>
      </c>
    </row>
    <row r="84" spans="2:2" ht="31.5">
      <c r="B84" s="259" t="s">
        <v>8287</v>
      </c>
    </row>
    <row r="85" spans="2:2">
      <c r="B85" s="259" t="s">
        <v>8288</v>
      </c>
    </row>
    <row r="86" spans="2:2">
      <c r="B86" s="259" t="s">
        <v>8289</v>
      </c>
    </row>
    <row r="87" spans="2:2" ht="31.5">
      <c r="B87" s="259" t="s">
        <v>8290</v>
      </c>
    </row>
    <row r="88" spans="2:2" ht="31.5">
      <c r="B88" s="259" t="s">
        <v>8291</v>
      </c>
    </row>
    <row r="89" spans="2:2">
      <c r="B89" s="259" t="s">
        <v>8292</v>
      </c>
    </row>
    <row r="90" spans="2:2">
      <c r="B90" s="259" t="s">
        <v>8293</v>
      </c>
    </row>
    <row r="91" spans="2:2">
      <c r="B91" s="259" t="s">
        <v>8294</v>
      </c>
    </row>
    <row r="92" spans="2:2" ht="31.5">
      <c r="B92" s="259" t="s">
        <v>8295</v>
      </c>
    </row>
    <row r="93" spans="2:2">
      <c r="B93" s="259" t="s">
        <v>8296</v>
      </c>
    </row>
    <row r="94" spans="2:2">
      <c r="B94" s="259" t="s">
        <v>8297</v>
      </c>
    </row>
    <row r="95" spans="2:2">
      <c r="B95" s="259" t="s">
        <v>8298</v>
      </c>
    </row>
    <row r="96" spans="2:2">
      <c r="B96" s="259" t="s">
        <v>8299</v>
      </c>
    </row>
    <row r="97" spans="2:2">
      <c r="B97" s="259" t="s">
        <v>8300</v>
      </c>
    </row>
    <row r="98" spans="2:2">
      <c r="B98" s="259" t="s">
        <v>8301</v>
      </c>
    </row>
    <row r="102" spans="2:2">
      <c r="B102" s="259" t="s">
        <v>8302</v>
      </c>
    </row>
    <row r="103" spans="2:2">
      <c r="B103" s="259" t="s">
        <v>8303</v>
      </c>
    </row>
    <row r="104" spans="2:2">
      <c r="B104" s="259" t="s">
        <v>8304</v>
      </c>
    </row>
    <row r="105" spans="2:2">
      <c r="B105" s="259" t="s">
        <v>8305</v>
      </c>
    </row>
    <row r="106" spans="2:2">
      <c r="B106" s="259" t="s">
        <v>8306</v>
      </c>
    </row>
    <row r="107" spans="2:2">
      <c r="B107" s="259" t="s">
        <v>8307</v>
      </c>
    </row>
    <row r="108" spans="2:2">
      <c r="B108" s="259" t="s">
        <v>8308</v>
      </c>
    </row>
    <row r="109" spans="2:2">
      <c r="B109" s="259" t="s">
        <v>8309</v>
      </c>
    </row>
    <row r="112" spans="2:2">
      <c r="B112" s="259" t="s">
        <v>8310</v>
      </c>
    </row>
    <row r="113" spans="2:2">
      <c r="B113" s="259" t="s">
        <v>7672</v>
      </c>
    </row>
    <row r="114" spans="2:2">
      <c r="B114" s="259" t="s">
        <v>8311</v>
      </c>
    </row>
    <row r="115" spans="2:2">
      <c r="B115" s="259" t="s">
        <v>8312</v>
      </c>
    </row>
    <row r="116" spans="2:2">
      <c r="B116" s="259" t="s">
        <v>8313</v>
      </c>
    </row>
    <row r="117" spans="2:2">
      <c r="B117" s="259" t="s">
        <v>8314</v>
      </c>
    </row>
    <row r="118" spans="2:2">
      <c r="B118" s="259" t="s">
        <v>8315</v>
      </c>
    </row>
    <row r="119" spans="2:2">
      <c r="B119" s="259" t="s">
        <v>8316</v>
      </c>
    </row>
    <row r="120" spans="2:2">
      <c r="B120" s="259" t="s">
        <v>8317</v>
      </c>
    </row>
    <row r="123" spans="2:2">
      <c r="B123" s="259" t="s">
        <v>8318</v>
      </c>
    </row>
    <row r="124" spans="2:2">
      <c r="B124" s="259" t="s">
        <v>8319</v>
      </c>
    </row>
    <row r="125" spans="2:2">
      <c r="B125" s="259" t="s">
        <v>8320</v>
      </c>
    </row>
    <row r="126" spans="2:2" ht="31.5">
      <c r="B126" s="259" t="s">
        <v>8321</v>
      </c>
    </row>
    <row r="127" spans="2:2">
      <c r="B127" s="259" t="s">
        <v>8322</v>
      </c>
    </row>
    <row r="128" spans="2:2">
      <c r="B128" s="259" t="s">
        <v>8323</v>
      </c>
    </row>
    <row r="129" spans="2:2">
      <c r="B129" s="259" t="s">
        <v>8324</v>
      </c>
    </row>
    <row r="130" spans="2:2" ht="31.5">
      <c r="B130" s="259" t="s">
        <v>8325</v>
      </c>
    </row>
    <row r="131" spans="2:2">
      <c r="B131" s="259" t="s">
        <v>8326</v>
      </c>
    </row>
    <row r="132" spans="2:2">
      <c r="B132" s="259" t="s">
        <v>8327</v>
      </c>
    </row>
    <row r="133" spans="2:2">
      <c r="B133" s="259" t="s">
        <v>8328</v>
      </c>
    </row>
    <row r="134" spans="2:2">
      <c r="B134" s="259" t="s">
        <v>8329</v>
      </c>
    </row>
    <row r="135" spans="2:2">
      <c r="B135" s="259" t="s">
        <v>8330</v>
      </c>
    </row>
    <row r="136" spans="2:2">
      <c r="B136" s="259" t="s">
        <v>8331</v>
      </c>
    </row>
    <row r="139" spans="2:2">
      <c r="B139" s="259" t="s">
        <v>8332</v>
      </c>
    </row>
    <row r="140" spans="2:2">
      <c r="B140" s="259" t="s">
        <v>8333</v>
      </c>
    </row>
    <row r="141" spans="2:2">
      <c r="B141" s="259" t="s">
        <v>8334</v>
      </c>
    </row>
    <row r="142" spans="2:2">
      <c r="B142" s="259" t="s">
        <v>8335</v>
      </c>
    </row>
    <row r="143" spans="2:2">
      <c r="B143" s="259" t="s">
        <v>8336</v>
      </c>
    </row>
    <row r="144" spans="2:2">
      <c r="B144" s="259" t="s">
        <v>8337</v>
      </c>
    </row>
    <row r="145" spans="2:2">
      <c r="B145" s="259" t="s">
        <v>8338</v>
      </c>
    </row>
    <row r="146" spans="2:2">
      <c r="B146" s="259" t="s">
        <v>8339</v>
      </c>
    </row>
    <row r="147" spans="2:2">
      <c r="B147" s="259" t="s">
        <v>8340</v>
      </c>
    </row>
    <row r="148" spans="2:2">
      <c r="B148" s="259" t="s">
        <v>8341</v>
      </c>
    </row>
    <row r="149" spans="2:2">
      <c r="B149" s="259" t="s">
        <v>8342</v>
      </c>
    </row>
    <row r="150" spans="2:2">
      <c r="B150" s="259" t="s">
        <v>8343</v>
      </c>
    </row>
    <row r="151" spans="2:2">
      <c r="B151" s="259" t="s">
        <v>8344</v>
      </c>
    </row>
    <row r="152" spans="2:2">
      <c r="B152" s="259" t="s">
        <v>8345</v>
      </c>
    </row>
    <row r="153" spans="2:2">
      <c r="B153" s="259" t="s">
        <v>8346</v>
      </c>
    </row>
    <row r="154" spans="2:2">
      <c r="B154" s="259" t="s">
        <v>8347</v>
      </c>
    </row>
    <row r="155" spans="2:2">
      <c r="B155" s="259" t="s">
        <v>8348</v>
      </c>
    </row>
    <row r="156" spans="2:2">
      <c r="B156" s="259" t="s">
        <v>8349</v>
      </c>
    </row>
    <row r="157" spans="2:2">
      <c r="B157" s="259" t="s">
        <v>8350</v>
      </c>
    </row>
    <row r="160" spans="2:2">
      <c r="B160" s="259" t="s">
        <v>8351</v>
      </c>
    </row>
    <row r="161" spans="2:2">
      <c r="B161" s="259" t="s">
        <v>8352</v>
      </c>
    </row>
    <row r="162" spans="2:2">
      <c r="B162" s="259" t="s">
        <v>8353</v>
      </c>
    </row>
    <row r="163" spans="2:2" ht="31.5">
      <c r="B163" s="259" t="s">
        <v>8354</v>
      </c>
    </row>
    <row r="164" spans="2:2">
      <c r="B164" s="259" t="s">
        <v>8355</v>
      </c>
    </row>
    <row r="165" spans="2:2" ht="31.5">
      <c r="B165" s="259" t="s">
        <v>8356</v>
      </c>
    </row>
    <row r="166" spans="2:2">
      <c r="B166" s="259" t="s">
        <v>8357</v>
      </c>
    </row>
    <row r="167" spans="2:2">
      <c r="B167" s="259" t="s">
        <v>8358</v>
      </c>
    </row>
    <row r="168" spans="2:2">
      <c r="B168" s="259" t="s">
        <v>8359</v>
      </c>
    </row>
    <row r="169" spans="2:2">
      <c r="B169" s="259" t="s">
        <v>8360</v>
      </c>
    </row>
    <row r="170" spans="2:2">
      <c r="B170" s="259" t="s">
        <v>8361</v>
      </c>
    </row>
    <row r="171" spans="2:2" ht="31.5">
      <c r="B171" s="259" t="s">
        <v>8362</v>
      </c>
    </row>
    <row r="172" spans="2:2">
      <c r="B172" s="259" t="s">
        <v>8363</v>
      </c>
    </row>
    <row r="173" spans="2:2" ht="31.5">
      <c r="B173" s="259" t="s">
        <v>8364</v>
      </c>
    </row>
    <row r="174" spans="2:2" ht="31.5">
      <c r="B174" s="259" t="s">
        <v>8365</v>
      </c>
    </row>
    <row r="175" spans="2:2">
      <c r="B175" s="259" t="s">
        <v>8366</v>
      </c>
    </row>
    <row r="176" spans="2:2" ht="31.5">
      <c r="B176" s="259" t="s">
        <v>8367</v>
      </c>
    </row>
    <row r="177" spans="2:2">
      <c r="B177" s="259" t="s">
        <v>8368</v>
      </c>
    </row>
    <row r="178" spans="2:2">
      <c r="B178" s="259" t="s">
        <v>8369</v>
      </c>
    </row>
    <row r="179" spans="2:2">
      <c r="B179" s="259" t="s">
        <v>8370</v>
      </c>
    </row>
    <row r="180" spans="2:2">
      <c r="B180" s="259" t="s">
        <v>8371</v>
      </c>
    </row>
    <row r="181" spans="2:2">
      <c r="B181" s="259" t="s">
        <v>8372</v>
      </c>
    </row>
    <row r="182" spans="2:2">
      <c r="B182" s="259" t="s">
        <v>8373</v>
      </c>
    </row>
  </sheetData>
  <pageMargins left="0.7" right="0.7" top="0.75" bottom="0.75" header="0.3" footer="0.3"/>
  <pageSetup scale="72"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F4262-FA19-46AB-AA5C-52A92F6B3B7C}">
  <dimension ref="A1:F11"/>
  <sheetViews>
    <sheetView topLeftCell="A3" zoomScaleNormal="100" workbookViewId="0">
      <selection activeCell="A4" sqref="A4:XFD4"/>
    </sheetView>
  </sheetViews>
  <sheetFormatPr defaultColWidth="8.625" defaultRowHeight="30" customHeight="1"/>
  <cols>
    <col min="1" max="1" width="28.375" style="13" customWidth="1"/>
    <col min="2" max="2" width="22.125" style="13" customWidth="1"/>
    <col min="3" max="5" width="8.625" style="13"/>
    <col min="6" max="6" width="17" style="13" customWidth="1"/>
    <col min="7" max="16384" width="8.625" style="13"/>
  </cols>
  <sheetData>
    <row r="1" spans="1:6" s="61" customFormat="1" ht="30" customHeight="1">
      <c r="A1" s="61" t="s">
        <v>4824</v>
      </c>
      <c r="B1" s="61" t="s">
        <v>4825</v>
      </c>
      <c r="C1" s="61" t="s">
        <v>2087</v>
      </c>
      <c r="D1" s="61" t="s">
        <v>4826</v>
      </c>
      <c r="E1" s="61" t="s">
        <v>4827</v>
      </c>
      <c r="F1" s="61" t="s">
        <v>4828</v>
      </c>
    </row>
    <row r="2" spans="1:6" ht="30" customHeight="1">
      <c r="A2" s="13" t="s">
        <v>4829</v>
      </c>
      <c r="B2" s="13" t="s">
        <v>4830</v>
      </c>
      <c r="C2" s="13" t="s">
        <v>78</v>
      </c>
      <c r="D2" s="13">
        <v>30</v>
      </c>
      <c r="E2" s="13">
        <v>60</v>
      </c>
    </row>
    <row r="3" spans="1:6" ht="30" customHeight="1">
      <c r="A3" s="13" t="s">
        <v>4829</v>
      </c>
      <c r="B3" s="13" t="s">
        <v>4830</v>
      </c>
      <c r="C3" s="13" t="s">
        <v>79</v>
      </c>
      <c r="D3" s="13">
        <v>25</v>
      </c>
      <c r="E3" s="13">
        <v>18</v>
      </c>
    </row>
    <row r="4" spans="1:6" ht="30" customHeight="1">
      <c r="A4" s="13" t="s">
        <v>4831</v>
      </c>
      <c r="B4" s="13" t="s">
        <v>4832</v>
      </c>
      <c r="C4" s="13" t="s">
        <v>78</v>
      </c>
      <c r="D4" s="13">
        <v>15</v>
      </c>
      <c r="E4" s="13">
        <v>67</v>
      </c>
    </row>
    <row r="5" spans="1:6" ht="30" customHeight="1">
      <c r="A5" s="13" t="s">
        <v>4831</v>
      </c>
      <c r="B5" s="13" t="s">
        <v>4832</v>
      </c>
      <c r="C5" s="13" t="s">
        <v>79</v>
      </c>
      <c r="D5" s="13">
        <v>13</v>
      </c>
      <c r="E5" s="13">
        <v>49</v>
      </c>
    </row>
    <row r="6" spans="1:6" ht="30" customHeight="1">
      <c r="A6" s="13" t="s">
        <v>4833</v>
      </c>
      <c r="B6" s="13" t="s">
        <v>4834</v>
      </c>
      <c r="C6" s="13" t="s">
        <v>78</v>
      </c>
      <c r="D6" s="13">
        <v>45</v>
      </c>
      <c r="E6" s="13">
        <v>68</v>
      </c>
    </row>
    <row r="7" spans="1:6" ht="30" customHeight="1">
      <c r="A7" s="13" t="s">
        <v>4833</v>
      </c>
      <c r="B7" s="13" t="s">
        <v>4834</v>
      </c>
      <c r="C7" s="13" t="s">
        <v>79</v>
      </c>
      <c r="D7" s="13">
        <v>41</v>
      </c>
      <c r="E7" s="13">
        <v>51</v>
      </c>
    </row>
    <row r="8" spans="1:6" ht="30" customHeight="1">
      <c r="A8" s="13" t="s">
        <v>4835</v>
      </c>
      <c r="B8" s="13" t="s">
        <v>4836</v>
      </c>
      <c r="C8" s="13" t="s">
        <v>78</v>
      </c>
      <c r="D8" s="13">
        <v>76</v>
      </c>
      <c r="E8" s="13">
        <v>0</v>
      </c>
    </row>
    <row r="9" spans="1:6" ht="30" customHeight="1">
      <c r="A9" s="13" t="s">
        <v>4835</v>
      </c>
      <c r="B9" s="13" t="s">
        <v>4836</v>
      </c>
      <c r="C9" s="13" t="s">
        <v>79</v>
      </c>
      <c r="D9" s="13">
        <v>72</v>
      </c>
      <c r="E9" s="13">
        <v>0</v>
      </c>
    </row>
    <row r="10" spans="1:6" ht="30" customHeight="1">
      <c r="A10" s="13" t="s">
        <v>4837</v>
      </c>
      <c r="B10" s="13" t="s">
        <v>4838</v>
      </c>
      <c r="C10" s="13" t="s">
        <v>78</v>
      </c>
      <c r="D10" s="13">
        <v>74</v>
      </c>
      <c r="E10" s="13">
        <v>24</v>
      </c>
    </row>
    <row r="11" spans="1:6" ht="30" customHeight="1">
      <c r="A11" s="13" t="s">
        <v>4837</v>
      </c>
      <c r="B11" s="13" t="s">
        <v>4838</v>
      </c>
      <c r="C11" s="13" t="s">
        <v>79</v>
      </c>
      <c r="D11" s="13">
        <v>64</v>
      </c>
      <c r="E11" s="13">
        <v>20</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164B2-2B5F-485B-9FFF-8ACBC1F72617}">
  <sheetPr codeName="Sheet5">
    <tabColor theme="0"/>
  </sheetPr>
  <dimension ref="A1:N228"/>
  <sheetViews>
    <sheetView zoomScale="98" zoomScaleNormal="100" workbookViewId="0">
      <pane ySplit="1" topLeftCell="A27" activePane="bottomLeft" state="frozen"/>
      <selection activeCell="H21" sqref="H21"/>
      <selection pane="bottomLeft" activeCell="C27" sqref="C27"/>
    </sheetView>
  </sheetViews>
  <sheetFormatPr defaultColWidth="28.125" defaultRowHeight="15"/>
  <cols>
    <col min="1" max="1" width="11.375" style="92" customWidth="1"/>
    <col min="2" max="2" width="12.125" style="92" customWidth="1"/>
    <col min="3" max="3" width="33.5" style="92" customWidth="1"/>
    <col min="4" max="4" width="17.625" style="92" customWidth="1"/>
    <col min="5" max="6" width="10.625" style="93" customWidth="1"/>
    <col min="7" max="7" width="28.125" style="93" customWidth="1"/>
    <col min="8" max="8" width="14.125" style="93" customWidth="1"/>
    <col min="9" max="9" width="28.125" style="93"/>
    <col min="10" max="10" width="7.25" style="93" customWidth="1"/>
    <col min="11" max="11" width="13.625" style="93" customWidth="1"/>
    <col min="12" max="12" width="10.375" style="93" customWidth="1"/>
    <col min="13" max="13" width="19.75" style="93" customWidth="1"/>
    <col min="14" max="16384" width="28.125" style="93"/>
  </cols>
  <sheetData>
    <row r="1" spans="1:14">
      <c r="A1" s="92" t="s">
        <v>225</v>
      </c>
      <c r="B1" s="92" t="s">
        <v>226</v>
      </c>
      <c r="C1" s="92" t="s">
        <v>227</v>
      </c>
      <c r="D1" s="92" t="s">
        <v>228</v>
      </c>
      <c r="E1" s="93" t="s">
        <v>229</v>
      </c>
      <c r="F1" s="93" t="s">
        <v>230</v>
      </c>
    </row>
    <row r="2" spans="1:14" ht="15.75">
      <c r="A2" s="92" t="s">
        <v>645</v>
      </c>
      <c r="B2" s="92" t="s">
        <v>247</v>
      </c>
      <c r="C2" s="92" t="s">
        <v>2298</v>
      </c>
      <c r="D2" s="92" t="s">
        <v>2299</v>
      </c>
      <c r="E2" s="57"/>
      <c r="H2" s="94" t="s">
        <v>1211</v>
      </c>
      <c r="I2"/>
      <c r="J2"/>
      <c r="K2" s="2" t="s">
        <v>644</v>
      </c>
      <c r="L2" t="s">
        <v>231</v>
      </c>
      <c r="M2" t="s">
        <v>7</v>
      </c>
      <c r="N2" t="s">
        <v>233</v>
      </c>
    </row>
    <row r="3" spans="1:14" ht="15.75">
      <c r="A3" s="92" t="s">
        <v>645</v>
      </c>
      <c r="B3" s="92" t="s">
        <v>231</v>
      </c>
      <c r="C3" s="92" t="s">
        <v>268</v>
      </c>
      <c r="D3" s="92" t="s">
        <v>244</v>
      </c>
      <c r="E3" s="57"/>
      <c r="F3" s="17"/>
      <c r="H3" s="2" t="s">
        <v>1212</v>
      </c>
      <c r="I3" t="s">
        <v>1233</v>
      </c>
      <c r="J3"/>
      <c r="K3" s="2" t="s">
        <v>644</v>
      </c>
      <c r="L3" t="s">
        <v>231</v>
      </c>
      <c r="M3" t="s">
        <v>236</v>
      </c>
      <c r="N3" t="s">
        <v>233</v>
      </c>
    </row>
    <row r="4" spans="1:14" ht="15.75">
      <c r="A4" s="92" t="s">
        <v>645</v>
      </c>
      <c r="B4" s="92" t="s">
        <v>231</v>
      </c>
      <c r="C4" s="92" t="s">
        <v>270</v>
      </c>
      <c r="D4" s="92" t="s">
        <v>244</v>
      </c>
      <c r="E4" s="57"/>
      <c r="H4" s="2" t="s">
        <v>1213</v>
      </c>
      <c r="I4" t="s">
        <v>1236</v>
      </c>
      <c r="J4"/>
      <c r="K4" s="2" t="s">
        <v>644</v>
      </c>
      <c r="L4" t="s">
        <v>231</v>
      </c>
      <c r="M4" t="s">
        <v>232</v>
      </c>
      <c r="N4" t="s">
        <v>233</v>
      </c>
    </row>
    <row r="5" spans="1:14" ht="15.75">
      <c r="A5" s="92" t="s">
        <v>645</v>
      </c>
      <c r="B5" s="92" t="s">
        <v>231</v>
      </c>
      <c r="C5" s="92" t="s">
        <v>271</v>
      </c>
      <c r="D5" s="92" t="s">
        <v>244</v>
      </c>
      <c r="E5" s="57"/>
      <c r="H5" s="2" t="s">
        <v>1214</v>
      </c>
      <c r="I5" t="s">
        <v>1221</v>
      </c>
      <c r="J5"/>
      <c r="K5" s="2" t="s">
        <v>644</v>
      </c>
      <c r="L5" t="s">
        <v>231</v>
      </c>
      <c r="M5" t="s">
        <v>234</v>
      </c>
      <c r="N5" t="s">
        <v>233</v>
      </c>
    </row>
    <row r="6" spans="1:14" ht="15.75">
      <c r="A6" s="92" t="s">
        <v>645</v>
      </c>
      <c r="B6" s="92" t="s">
        <v>231</v>
      </c>
      <c r="C6" s="92" t="s">
        <v>272</v>
      </c>
      <c r="D6" s="92" t="s">
        <v>244</v>
      </c>
      <c r="E6" s="57"/>
      <c r="H6" s="2" t="s">
        <v>1215</v>
      </c>
      <c r="I6" t="s">
        <v>1222</v>
      </c>
      <c r="J6"/>
      <c r="K6" s="2" t="s">
        <v>644</v>
      </c>
      <c r="L6" t="s">
        <v>231</v>
      </c>
      <c r="M6" t="s">
        <v>237</v>
      </c>
      <c r="N6" t="s">
        <v>233</v>
      </c>
    </row>
    <row r="7" spans="1:14" ht="15.75">
      <c r="A7" s="92" t="s">
        <v>645</v>
      </c>
      <c r="B7" s="92" t="s">
        <v>231</v>
      </c>
      <c r="C7" s="92" t="s">
        <v>273</v>
      </c>
      <c r="D7" s="92" t="s">
        <v>244</v>
      </c>
      <c r="E7" s="57"/>
      <c r="H7" s="2" t="s">
        <v>1216</v>
      </c>
      <c r="I7" t="s">
        <v>1223</v>
      </c>
      <c r="J7"/>
      <c r="K7" s="2" t="s">
        <v>644</v>
      </c>
      <c r="L7" t="s">
        <v>231</v>
      </c>
      <c r="M7" t="s">
        <v>238</v>
      </c>
      <c r="N7" t="s">
        <v>233</v>
      </c>
    </row>
    <row r="8" spans="1:14" ht="15.75">
      <c r="A8" s="92" t="s">
        <v>645</v>
      </c>
      <c r="B8" s="92" t="s">
        <v>231</v>
      </c>
      <c r="C8" s="92" t="s">
        <v>275</v>
      </c>
      <c r="D8" s="92" t="s">
        <v>244</v>
      </c>
      <c r="E8" s="57"/>
      <c r="H8" s="2" t="s">
        <v>1217</v>
      </c>
      <c r="I8" t="s">
        <v>1224</v>
      </c>
      <c r="J8"/>
      <c r="K8" s="2" t="s">
        <v>644</v>
      </c>
      <c r="L8" t="s">
        <v>231</v>
      </c>
      <c r="M8" t="s">
        <v>235</v>
      </c>
      <c r="N8" t="s">
        <v>233</v>
      </c>
    </row>
    <row r="9" spans="1:14" ht="15.75">
      <c r="A9" s="92" t="s">
        <v>645</v>
      </c>
      <c r="B9" s="92" t="s">
        <v>231</v>
      </c>
      <c r="C9" s="92" t="s">
        <v>1240</v>
      </c>
      <c r="D9" s="92" t="s">
        <v>244</v>
      </c>
      <c r="E9" s="57"/>
      <c r="H9" s="2"/>
      <c r="I9"/>
      <c r="J9"/>
      <c r="K9" s="2" t="s">
        <v>644</v>
      </c>
      <c r="L9" t="s">
        <v>231</v>
      </c>
      <c r="M9" t="s">
        <v>1207</v>
      </c>
      <c r="N9" t="s">
        <v>233</v>
      </c>
    </row>
    <row r="10" spans="1:14" ht="15.75">
      <c r="A10" s="92" t="s">
        <v>645</v>
      </c>
      <c r="B10" s="92" t="s">
        <v>231</v>
      </c>
      <c r="C10" s="92" t="s">
        <v>1242</v>
      </c>
      <c r="D10" s="92" t="s">
        <v>244</v>
      </c>
      <c r="E10" s="57"/>
      <c r="H10" s="94" t="s">
        <v>1218</v>
      </c>
      <c r="I10"/>
      <c r="J10"/>
      <c r="K10" s="2" t="s">
        <v>644</v>
      </c>
      <c r="L10" t="s">
        <v>231</v>
      </c>
      <c r="M10" t="s">
        <v>419</v>
      </c>
      <c r="N10" t="s">
        <v>233</v>
      </c>
    </row>
    <row r="11" spans="1:14" ht="15.75">
      <c r="A11" s="92" t="s">
        <v>645</v>
      </c>
      <c r="B11" s="18" t="s">
        <v>231</v>
      </c>
      <c r="C11" s="18" t="s">
        <v>276</v>
      </c>
      <c r="D11" s="92" t="s">
        <v>244</v>
      </c>
      <c r="E11" s="57"/>
      <c r="H11" s="2" t="s">
        <v>1212</v>
      </c>
      <c r="I11" t="s">
        <v>1233</v>
      </c>
      <c r="J11"/>
      <c r="K11" s="2" t="s">
        <v>1234</v>
      </c>
      <c r="L11" t="s">
        <v>231</v>
      </c>
      <c r="M11" t="s">
        <v>242</v>
      </c>
      <c r="N11" t="s">
        <v>240</v>
      </c>
    </row>
    <row r="12" spans="1:14" ht="15.75">
      <c r="A12" s="92" t="s">
        <v>645</v>
      </c>
      <c r="B12" s="92" t="s">
        <v>277</v>
      </c>
      <c r="C12" s="92" t="s">
        <v>278</v>
      </c>
      <c r="D12" s="92" t="s">
        <v>244</v>
      </c>
      <c r="E12" s="57"/>
      <c r="H12" s="2" t="s">
        <v>1213</v>
      </c>
      <c r="I12" t="s">
        <v>1225</v>
      </c>
      <c r="J12"/>
      <c r="K12" s="2" t="s">
        <v>1234</v>
      </c>
      <c r="L12" t="s">
        <v>231</v>
      </c>
      <c r="M12" t="s">
        <v>239</v>
      </c>
      <c r="N12" t="s">
        <v>240</v>
      </c>
    </row>
    <row r="13" spans="1:14" ht="15.75">
      <c r="A13" s="92" t="s">
        <v>645</v>
      </c>
      <c r="B13" s="92" t="s">
        <v>277</v>
      </c>
      <c r="C13" s="92" t="s">
        <v>279</v>
      </c>
      <c r="D13" s="92" t="s">
        <v>244</v>
      </c>
      <c r="E13" s="57"/>
      <c r="H13" s="2" t="s">
        <v>1214</v>
      </c>
      <c r="I13" t="s">
        <v>1226</v>
      </c>
      <c r="J13"/>
      <c r="K13" s="2" t="s">
        <v>1234</v>
      </c>
      <c r="L13" t="s">
        <v>231</v>
      </c>
      <c r="M13" t="s">
        <v>246</v>
      </c>
      <c r="N13" t="s">
        <v>244</v>
      </c>
    </row>
    <row r="14" spans="1:14" ht="15.75">
      <c r="A14" s="92" t="s">
        <v>645</v>
      </c>
      <c r="B14" s="92" t="s">
        <v>277</v>
      </c>
      <c r="C14" s="92" t="s">
        <v>280</v>
      </c>
      <c r="D14" s="92" t="s">
        <v>244</v>
      </c>
      <c r="E14" s="57"/>
      <c r="H14" s="2" t="s">
        <v>1215</v>
      </c>
      <c r="I14" t="s">
        <v>1227</v>
      </c>
      <c r="J14"/>
      <c r="K14" s="2" t="s">
        <v>1234</v>
      </c>
      <c r="L14" t="s">
        <v>231</v>
      </c>
      <c r="M14" t="s">
        <v>243</v>
      </c>
      <c r="N14" t="s">
        <v>244</v>
      </c>
    </row>
    <row r="15" spans="1:14" ht="15.75">
      <c r="A15" s="92" t="s">
        <v>645</v>
      </c>
      <c r="B15" s="92" t="s">
        <v>247</v>
      </c>
      <c r="C15" s="92" t="s">
        <v>248</v>
      </c>
      <c r="D15" s="92" t="s">
        <v>244</v>
      </c>
      <c r="E15" s="57"/>
      <c r="H15" s="2" t="s">
        <v>1216</v>
      </c>
      <c r="I15" t="s">
        <v>1239</v>
      </c>
      <c r="J15"/>
      <c r="K15" s="2" t="s">
        <v>1234</v>
      </c>
      <c r="L15" t="s">
        <v>231</v>
      </c>
      <c r="M15" t="s">
        <v>245</v>
      </c>
      <c r="N15" t="s">
        <v>244</v>
      </c>
    </row>
    <row r="16" spans="1:14" ht="15.75">
      <c r="A16" s="92" t="s">
        <v>645</v>
      </c>
      <c r="B16" s="92" t="s">
        <v>247</v>
      </c>
      <c r="C16" s="92" t="s">
        <v>281</v>
      </c>
      <c r="D16" s="92" t="s">
        <v>244</v>
      </c>
      <c r="E16" s="57"/>
      <c r="H16" s="2" t="s">
        <v>1217</v>
      </c>
      <c r="I16" t="s">
        <v>1224</v>
      </c>
      <c r="J16"/>
      <c r="K16" s="2" t="s">
        <v>1234</v>
      </c>
      <c r="L16" t="s">
        <v>231</v>
      </c>
      <c r="M16" t="s">
        <v>249</v>
      </c>
      <c r="N16" t="s">
        <v>250</v>
      </c>
    </row>
    <row r="17" spans="1:14" ht="15.75">
      <c r="A17" s="92" t="s">
        <v>645</v>
      </c>
      <c r="B17" s="92" t="s">
        <v>3725</v>
      </c>
      <c r="C17" s="92" t="s">
        <v>3726</v>
      </c>
      <c r="D17" s="92" t="s">
        <v>244</v>
      </c>
      <c r="E17" s="57"/>
      <c r="H17" s="2"/>
      <c r="I17"/>
      <c r="J17"/>
      <c r="K17" s="2" t="s">
        <v>1234</v>
      </c>
      <c r="L17" t="s">
        <v>231</v>
      </c>
      <c r="M17" t="s">
        <v>251</v>
      </c>
      <c r="N17" t="s">
        <v>250</v>
      </c>
    </row>
    <row r="18" spans="1:14" ht="15.75">
      <c r="A18" s="92" t="s">
        <v>645</v>
      </c>
      <c r="B18" s="92" t="s">
        <v>247</v>
      </c>
      <c r="C18" s="92" t="s">
        <v>1241</v>
      </c>
      <c r="D18" s="92" t="s">
        <v>250</v>
      </c>
      <c r="E18" s="57"/>
      <c r="H18" s="94" t="s">
        <v>1219</v>
      </c>
      <c r="I18"/>
      <c r="J18"/>
      <c r="K18" s="2" t="s">
        <v>1234</v>
      </c>
      <c r="L18" t="s">
        <v>231</v>
      </c>
      <c r="M18" t="s">
        <v>252</v>
      </c>
      <c r="N18" t="s">
        <v>250</v>
      </c>
    </row>
    <row r="19" spans="1:14" ht="15.75">
      <c r="A19" s="92" t="s">
        <v>645</v>
      </c>
      <c r="B19" s="92" t="s">
        <v>247</v>
      </c>
      <c r="C19" s="92" t="s">
        <v>285</v>
      </c>
      <c r="D19" s="18" t="s">
        <v>286</v>
      </c>
      <c r="E19" s="57"/>
      <c r="H19" s="2" t="s">
        <v>1212</v>
      </c>
      <c r="I19" t="s">
        <v>1233</v>
      </c>
      <c r="J19"/>
      <c r="K19" s="2" t="s">
        <v>1234</v>
      </c>
      <c r="L19" t="s">
        <v>231</v>
      </c>
      <c r="M19" t="s">
        <v>253</v>
      </c>
      <c r="N19" t="s">
        <v>250</v>
      </c>
    </row>
    <row r="20" spans="1:14" ht="15.75">
      <c r="A20" s="92" t="s">
        <v>645</v>
      </c>
      <c r="B20" s="92" t="s">
        <v>247</v>
      </c>
      <c r="C20" s="92" t="s">
        <v>289</v>
      </c>
      <c r="D20" s="92" t="s">
        <v>288</v>
      </c>
      <c r="E20" s="57"/>
      <c r="H20" s="2" t="s">
        <v>1213</v>
      </c>
      <c r="I20" t="s">
        <v>1235</v>
      </c>
      <c r="J20"/>
      <c r="K20" s="2" t="s">
        <v>1234</v>
      </c>
      <c r="L20" t="s">
        <v>231</v>
      </c>
      <c r="M20" t="s">
        <v>254</v>
      </c>
      <c r="N20" t="s">
        <v>250</v>
      </c>
    </row>
    <row r="21" spans="1:14" ht="15.75">
      <c r="A21" s="92" t="s">
        <v>645</v>
      </c>
      <c r="B21" s="92" t="s">
        <v>231</v>
      </c>
      <c r="C21" s="92" t="s">
        <v>290</v>
      </c>
      <c r="D21" s="92" t="s">
        <v>291</v>
      </c>
      <c r="E21" s="57"/>
      <c r="H21" s="2" t="s">
        <v>1214</v>
      </c>
      <c r="I21" t="s">
        <v>1221</v>
      </c>
      <c r="J21"/>
      <c r="K21" s="2" t="s">
        <v>1234</v>
      </c>
      <c r="L21" t="s">
        <v>247</v>
      </c>
      <c r="M21" t="s">
        <v>259</v>
      </c>
      <c r="N21" t="s">
        <v>255</v>
      </c>
    </row>
    <row r="22" spans="1:14" ht="15.75">
      <c r="A22" s="92" t="s">
        <v>645</v>
      </c>
      <c r="B22" s="92" t="s">
        <v>231</v>
      </c>
      <c r="C22" s="92" t="s">
        <v>120</v>
      </c>
      <c r="D22" s="92" t="s">
        <v>291</v>
      </c>
      <c r="E22" s="57"/>
      <c r="H22" s="2" t="s">
        <v>1215</v>
      </c>
      <c r="I22" t="s">
        <v>1222</v>
      </c>
      <c r="J22"/>
      <c r="K22" s="2" t="s">
        <v>1234</v>
      </c>
      <c r="L22" t="s">
        <v>231</v>
      </c>
      <c r="M22" t="s">
        <v>260</v>
      </c>
      <c r="N22" t="s">
        <v>261</v>
      </c>
    </row>
    <row r="23" spans="1:14" ht="15.75">
      <c r="A23" s="92" t="s">
        <v>645</v>
      </c>
      <c r="B23" s="92" t="s">
        <v>231</v>
      </c>
      <c r="C23" s="92" t="s">
        <v>292</v>
      </c>
      <c r="D23" s="92" t="s">
        <v>291</v>
      </c>
      <c r="E23" s="57"/>
      <c r="H23" s="2" t="s">
        <v>1216</v>
      </c>
      <c r="I23" t="s">
        <v>1223</v>
      </c>
      <c r="J23"/>
      <c r="K23" s="2" t="s">
        <v>1234</v>
      </c>
      <c r="L23" t="s">
        <v>231</v>
      </c>
      <c r="M23" t="s">
        <v>262</v>
      </c>
      <c r="N23" t="s">
        <v>261</v>
      </c>
    </row>
    <row r="24" spans="1:14" ht="15.75">
      <c r="A24" s="92" t="s">
        <v>645</v>
      </c>
      <c r="B24" s="92" t="s">
        <v>293</v>
      </c>
      <c r="C24" s="92" t="s">
        <v>294</v>
      </c>
      <c r="D24" s="92" t="s">
        <v>291</v>
      </c>
      <c r="E24" s="57"/>
      <c r="H24" s="2" t="s">
        <v>1217</v>
      </c>
      <c r="I24" t="s">
        <v>1224</v>
      </c>
      <c r="J24"/>
      <c r="K24" s="2" t="s">
        <v>1234</v>
      </c>
      <c r="L24" t="s">
        <v>231</v>
      </c>
      <c r="M24" t="s">
        <v>1210</v>
      </c>
      <c r="N24" t="s">
        <v>263</v>
      </c>
    </row>
    <row r="25" spans="1:14" ht="15.75">
      <c r="A25" s="92" t="s">
        <v>645</v>
      </c>
      <c r="B25" s="92" t="s">
        <v>293</v>
      </c>
      <c r="C25" s="92" t="s">
        <v>295</v>
      </c>
      <c r="D25" s="92" t="s">
        <v>291</v>
      </c>
      <c r="E25" s="57"/>
      <c r="H25" s="2"/>
      <c r="I25"/>
      <c r="J25"/>
      <c r="K25" s="2" t="s">
        <v>1234</v>
      </c>
      <c r="L25" t="s">
        <v>247</v>
      </c>
      <c r="M25" t="s">
        <v>264</v>
      </c>
      <c r="N25" t="s">
        <v>263</v>
      </c>
    </row>
    <row r="26" spans="1:14" ht="15.75">
      <c r="A26" s="92" t="s">
        <v>645</v>
      </c>
      <c r="B26" s="92" t="s">
        <v>293</v>
      </c>
      <c r="C26" s="92" t="s">
        <v>7981</v>
      </c>
      <c r="D26" s="92" t="s">
        <v>291</v>
      </c>
      <c r="E26" s="57"/>
      <c r="H26" s="94" t="s">
        <v>1220</v>
      </c>
      <c r="I26"/>
      <c r="J26"/>
      <c r="K26" s="2" t="s">
        <v>1234</v>
      </c>
      <c r="L26" t="s">
        <v>231</v>
      </c>
      <c r="M26" t="s">
        <v>256</v>
      </c>
      <c r="N26" t="s">
        <v>1209</v>
      </c>
    </row>
    <row r="27" spans="1:14" ht="15.75">
      <c r="A27" s="92" t="s">
        <v>645</v>
      </c>
      <c r="B27" s="92" t="s">
        <v>123</v>
      </c>
      <c r="D27" s="92" t="s">
        <v>291</v>
      </c>
      <c r="E27" s="57"/>
      <c r="H27" s="2" t="s">
        <v>1212</v>
      </c>
      <c r="I27" t="s">
        <v>1233</v>
      </c>
      <c r="J27"/>
      <c r="K27" s="2" t="s">
        <v>1234</v>
      </c>
      <c r="L27" t="s">
        <v>231</v>
      </c>
      <c r="M27" t="s">
        <v>257</v>
      </c>
      <c r="N27" t="s">
        <v>1209</v>
      </c>
    </row>
    <row r="28" spans="1:14" ht="15.75">
      <c r="A28" s="92" t="s">
        <v>645</v>
      </c>
      <c r="B28" s="92" t="s">
        <v>123</v>
      </c>
      <c r="D28" s="92" t="s">
        <v>296</v>
      </c>
      <c r="E28" s="57"/>
      <c r="H28" s="2" t="s">
        <v>1213</v>
      </c>
      <c r="I28" t="s">
        <v>1225</v>
      </c>
      <c r="J28"/>
      <c r="K28" s="2" t="s">
        <v>1234</v>
      </c>
      <c r="L28" t="s">
        <v>231</v>
      </c>
      <c r="M28" t="s">
        <v>1208</v>
      </c>
      <c r="N28" t="s">
        <v>1209</v>
      </c>
    </row>
    <row r="29" spans="1:14" ht="15.75">
      <c r="A29" s="92" t="s">
        <v>645</v>
      </c>
      <c r="B29" s="92" t="s">
        <v>231</v>
      </c>
      <c r="C29" s="92" t="s">
        <v>301</v>
      </c>
      <c r="D29" s="92" t="s">
        <v>302</v>
      </c>
      <c r="E29" s="57"/>
      <c r="H29" s="2" t="s">
        <v>1214</v>
      </c>
      <c r="I29" t="s">
        <v>1232</v>
      </c>
      <c r="J29"/>
      <c r="K29" s="2" t="s">
        <v>1234</v>
      </c>
      <c r="L29" t="s">
        <v>231</v>
      </c>
      <c r="M29" t="s">
        <v>258</v>
      </c>
      <c r="N29" t="s">
        <v>1209</v>
      </c>
    </row>
    <row r="30" spans="1:14" ht="15.75">
      <c r="A30" s="92" t="s">
        <v>645</v>
      </c>
      <c r="B30" s="92" t="s">
        <v>231</v>
      </c>
      <c r="C30" s="92" t="s">
        <v>303</v>
      </c>
      <c r="D30" s="92" t="s">
        <v>302</v>
      </c>
      <c r="E30" s="57"/>
      <c r="H30" s="2" t="s">
        <v>1215</v>
      </c>
      <c r="I30" t="s">
        <v>1238</v>
      </c>
      <c r="J30"/>
      <c r="K30" s="2"/>
      <c r="L30"/>
      <c r="M30"/>
      <c r="N30"/>
    </row>
    <row r="31" spans="1:14" ht="15.75">
      <c r="A31" s="92" t="s">
        <v>645</v>
      </c>
      <c r="B31" s="92" t="s">
        <v>231</v>
      </c>
      <c r="C31" s="92" t="s">
        <v>304</v>
      </c>
      <c r="D31" s="92" t="s">
        <v>302</v>
      </c>
      <c r="E31" s="57"/>
      <c r="H31" s="2" t="s">
        <v>1216</v>
      </c>
      <c r="I31" t="s">
        <v>1237</v>
      </c>
      <c r="J31"/>
      <c r="K31" s="2"/>
      <c r="L31"/>
      <c r="M31"/>
      <c r="N31"/>
    </row>
    <row r="32" spans="1:14" s="17" customFormat="1" ht="15.75">
      <c r="A32" s="92" t="s">
        <v>645</v>
      </c>
      <c r="B32" s="92" t="s">
        <v>231</v>
      </c>
      <c r="C32" s="92"/>
      <c r="D32" s="92" t="s">
        <v>305</v>
      </c>
      <c r="E32" s="57"/>
      <c r="F32" s="93"/>
      <c r="H32" s="2" t="s">
        <v>1217</v>
      </c>
      <c r="I32" t="s">
        <v>1224</v>
      </c>
      <c r="J32"/>
      <c r="K32" s="2"/>
      <c r="L32"/>
      <c r="M32"/>
      <c r="N32"/>
    </row>
    <row r="33" spans="1:14" s="17" customFormat="1" ht="15.75">
      <c r="A33" s="92" t="s">
        <v>645</v>
      </c>
      <c r="B33" s="92" t="s">
        <v>247</v>
      </c>
      <c r="C33" s="92"/>
      <c r="D33" s="92" t="s">
        <v>305</v>
      </c>
      <c r="E33" s="57"/>
      <c r="F33" s="93"/>
      <c r="H33" s="2"/>
      <c r="I33"/>
      <c r="J33"/>
      <c r="K33" s="2"/>
      <c r="L33"/>
      <c r="M33"/>
      <c r="N33"/>
    </row>
    <row r="34" spans="1:14">
      <c r="A34" s="92" t="s">
        <v>645</v>
      </c>
      <c r="B34" s="92" t="s">
        <v>247</v>
      </c>
      <c r="C34" s="92" t="s">
        <v>1243</v>
      </c>
      <c r="D34" s="92" t="s">
        <v>306</v>
      </c>
      <c r="E34" s="57"/>
    </row>
    <row r="35" spans="1:14">
      <c r="A35" s="92" t="s">
        <v>1228</v>
      </c>
      <c r="B35" s="92" t="s">
        <v>277</v>
      </c>
      <c r="C35" s="92" t="s">
        <v>242</v>
      </c>
      <c r="D35" s="92" t="s">
        <v>240</v>
      </c>
      <c r="E35" s="57"/>
    </row>
    <row r="36" spans="1:14">
      <c r="A36" s="92" t="s">
        <v>1228</v>
      </c>
      <c r="B36" s="92" t="s">
        <v>231</v>
      </c>
      <c r="C36" s="92" t="s">
        <v>267</v>
      </c>
      <c r="D36" s="92" t="s">
        <v>244</v>
      </c>
      <c r="E36" s="57"/>
    </row>
    <row r="37" spans="1:14">
      <c r="A37" s="92" t="s">
        <v>1228</v>
      </c>
      <c r="B37" s="92" t="s">
        <v>863</v>
      </c>
      <c r="C37" s="92" t="s">
        <v>864</v>
      </c>
      <c r="D37" s="92" t="s">
        <v>261</v>
      </c>
      <c r="E37" s="57"/>
    </row>
    <row r="38" spans="1:14">
      <c r="A38" s="92" t="s">
        <v>1228</v>
      </c>
      <c r="B38" s="92" t="s">
        <v>231</v>
      </c>
      <c r="C38" s="92" t="s">
        <v>282</v>
      </c>
      <c r="D38" s="92" t="s">
        <v>263</v>
      </c>
      <c r="E38" s="57"/>
    </row>
    <row r="39" spans="1:14">
      <c r="A39" s="92" t="s">
        <v>1228</v>
      </c>
      <c r="B39" s="92" t="s">
        <v>231</v>
      </c>
      <c r="C39" s="92" t="s">
        <v>486</v>
      </c>
      <c r="D39" s="92" t="s">
        <v>263</v>
      </c>
      <c r="E39" s="57"/>
    </row>
    <row r="40" spans="1:14">
      <c r="A40" s="92" t="s">
        <v>1228</v>
      </c>
      <c r="B40" s="92" t="s">
        <v>247</v>
      </c>
      <c r="C40" s="92" t="s">
        <v>311</v>
      </c>
      <c r="D40" s="92" t="s">
        <v>284</v>
      </c>
      <c r="E40" s="57"/>
    </row>
    <row r="41" spans="1:14">
      <c r="A41" s="92" t="s">
        <v>1228</v>
      </c>
      <c r="B41" s="92" t="s">
        <v>247</v>
      </c>
      <c r="C41" s="92" t="s">
        <v>312</v>
      </c>
      <c r="D41" s="92" t="s">
        <v>284</v>
      </c>
      <c r="E41" s="57"/>
    </row>
    <row r="42" spans="1:14">
      <c r="A42" s="92" t="s">
        <v>1228</v>
      </c>
      <c r="B42" s="92" t="s">
        <v>293</v>
      </c>
      <c r="C42" s="92" t="s">
        <v>316</v>
      </c>
      <c r="D42" s="92" t="s">
        <v>314</v>
      </c>
      <c r="E42" s="57"/>
    </row>
    <row r="43" spans="1:14">
      <c r="A43" s="92" t="s">
        <v>1228</v>
      </c>
      <c r="B43" s="92" t="s">
        <v>293</v>
      </c>
      <c r="C43" s="92" t="s">
        <v>317</v>
      </c>
      <c r="D43" s="92" t="s">
        <v>314</v>
      </c>
      <c r="E43" s="57"/>
    </row>
    <row r="44" spans="1:14">
      <c r="A44" s="92" t="s">
        <v>1228</v>
      </c>
      <c r="B44" s="92" t="s">
        <v>247</v>
      </c>
      <c r="C44" s="92" t="s">
        <v>330</v>
      </c>
      <c r="D44" s="18" t="s">
        <v>286</v>
      </c>
      <c r="E44" s="57"/>
    </row>
    <row r="45" spans="1:14">
      <c r="A45" s="92" t="s">
        <v>1228</v>
      </c>
      <c r="B45" s="92" t="s">
        <v>231</v>
      </c>
      <c r="C45" s="92" t="s">
        <v>862</v>
      </c>
      <c r="D45" s="92" t="s">
        <v>288</v>
      </c>
      <c r="E45" s="57"/>
    </row>
    <row r="46" spans="1:14">
      <c r="A46" s="92" t="s">
        <v>1228</v>
      </c>
      <c r="B46" s="92" t="s">
        <v>293</v>
      </c>
      <c r="C46" s="92" t="s">
        <v>335</v>
      </c>
      <c r="D46" s="92" t="s">
        <v>296</v>
      </c>
      <c r="E46" s="57"/>
    </row>
    <row r="47" spans="1:14">
      <c r="A47" s="92" t="s">
        <v>1228</v>
      </c>
      <c r="B47" s="92" t="s">
        <v>293</v>
      </c>
      <c r="C47" s="92" t="s">
        <v>336</v>
      </c>
      <c r="D47" s="92" t="s">
        <v>296</v>
      </c>
      <c r="E47" s="57"/>
    </row>
    <row r="48" spans="1:14">
      <c r="A48" s="92" t="s">
        <v>1231</v>
      </c>
      <c r="B48" s="92" t="s">
        <v>231</v>
      </c>
      <c r="C48" s="92" t="s">
        <v>274</v>
      </c>
      <c r="D48" s="92" t="s">
        <v>244</v>
      </c>
      <c r="E48" s="57"/>
    </row>
    <row r="49" spans="1:5">
      <c r="A49" s="92" t="s">
        <v>1231</v>
      </c>
      <c r="B49" s="92" t="s">
        <v>247</v>
      </c>
      <c r="C49" s="92" t="s">
        <v>308</v>
      </c>
      <c r="D49" s="92" t="s">
        <v>263</v>
      </c>
      <c r="E49" s="57"/>
    </row>
    <row r="50" spans="1:5">
      <c r="A50" s="92" t="s">
        <v>1231</v>
      </c>
      <c r="B50" s="92" t="s">
        <v>293</v>
      </c>
      <c r="C50" s="92" t="s">
        <v>318</v>
      </c>
      <c r="D50" s="92" t="s">
        <v>314</v>
      </c>
      <c r="E50" s="57"/>
    </row>
    <row r="51" spans="1:5">
      <c r="A51" s="92" t="s">
        <v>1231</v>
      </c>
      <c r="B51" s="92" t="s">
        <v>293</v>
      </c>
      <c r="C51" s="92" t="s">
        <v>319</v>
      </c>
      <c r="D51" s="92" t="s">
        <v>314</v>
      </c>
      <c r="E51" s="57"/>
    </row>
    <row r="52" spans="1:5">
      <c r="A52" s="92" t="s">
        <v>1231</v>
      </c>
      <c r="B52" s="92" t="s">
        <v>293</v>
      </c>
      <c r="C52" s="92" t="s">
        <v>320</v>
      </c>
      <c r="D52" s="92" t="s">
        <v>314</v>
      </c>
      <c r="E52" s="57"/>
    </row>
    <row r="53" spans="1:5">
      <c r="A53" s="92" t="s">
        <v>1231</v>
      </c>
      <c r="B53" s="92" t="s">
        <v>293</v>
      </c>
      <c r="C53" s="92" t="s">
        <v>321</v>
      </c>
      <c r="D53" s="92" t="s">
        <v>314</v>
      </c>
      <c r="E53" s="57"/>
    </row>
    <row r="54" spans="1:5">
      <c r="A54" s="92" t="s">
        <v>1231</v>
      </c>
      <c r="B54" s="92" t="s">
        <v>293</v>
      </c>
      <c r="C54" s="92" t="s">
        <v>322</v>
      </c>
      <c r="D54" s="92" t="s">
        <v>314</v>
      </c>
      <c r="E54" s="57"/>
    </row>
    <row r="55" spans="1:5">
      <c r="A55" s="92" t="s">
        <v>1231</v>
      </c>
      <c r="B55" s="92" t="s">
        <v>293</v>
      </c>
      <c r="C55" s="92" t="s">
        <v>323</v>
      </c>
      <c r="D55" s="92" t="s">
        <v>314</v>
      </c>
      <c r="E55" s="57"/>
    </row>
    <row r="56" spans="1:5">
      <c r="A56" s="92" t="s">
        <v>1231</v>
      </c>
      <c r="B56" s="92" t="s">
        <v>293</v>
      </c>
      <c r="C56" s="92" t="s">
        <v>324</v>
      </c>
      <c r="D56" s="92" t="s">
        <v>314</v>
      </c>
      <c r="E56" s="57"/>
    </row>
    <row r="57" spans="1:5">
      <c r="A57" s="92" t="s">
        <v>1231</v>
      </c>
      <c r="B57" s="92" t="s">
        <v>293</v>
      </c>
      <c r="C57" s="92" t="s">
        <v>327</v>
      </c>
      <c r="D57" s="18" t="s">
        <v>286</v>
      </c>
      <c r="E57" s="57"/>
    </row>
    <row r="58" spans="1:5">
      <c r="A58" s="92" t="s">
        <v>1231</v>
      </c>
      <c r="B58" s="92" t="s">
        <v>293</v>
      </c>
      <c r="C58" s="92" t="s">
        <v>328</v>
      </c>
      <c r="D58" s="18" t="s">
        <v>286</v>
      </c>
      <c r="E58" s="57"/>
    </row>
    <row r="59" spans="1:5">
      <c r="A59" s="92" t="s">
        <v>1231</v>
      </c>
      <c r="B59" s="92" t="s">
        <v>247</v>
      </c>
      <c r="C59" s="92" t="s">
        <v>329</v>
      </c>
      <c r="D59" s="18" t="s">
        <v>286</v>
      </c>
      <c r="E59" s="57"/>
    </row>
    <row r="60" spans="1:5">
      <c r="A60" s="92" t="s">
        <v>1231</v>
      </c>
      <c r="B60" s="92" t="s">
        <v>332</v>
      </c>
      <c r="D60" s="92" t="s">
        <v>331</v>
      </c>
      <c r="E60" s="57"/>
    </row>
    <row r="61" spans="1:5">
      <c r="A61" s="92" t="s">
        <v>1231</v>
      </c>
      <c r="B61" s="92" t="s">
        <v>297</v>
      </c>
      <c r="C61" s="92" t="s">
        <v>298</v>
      </c>
      <c r="D61" s="92" t="s">
        <v>299</v>
      </c>
      <c r="E61" s="57"/>
    </row>
    <row r="62" spans="1:5">
      <c r="A62" s="92" t="s">
        <v>1231</v>
      </c>
      <c r="B62" s="92" t="s">
        <v>297</v>
      </c>
      <c r="C62" s="92" t="s">
        <v>300</v>
      </c>
      <c r="D62" s="92" t="s">
        <v>299</v>
      </c>
      <c r="E62" s="57"/>
    </row>
    <row r="63" spans="1:5">
      <c r="A63" s="92" t="s">
        <v>1231</v>
      </c>
      <c r="B63" s="92" t="s">
        <v>293</v>
      </c>
      <c r="C63" s="92" t="s">
        <v>337</v>
      </c>
      <c r="D63" s="92" t="s">
        <v>302</v>
      </c>
      <c r="E63" s="57"/>
    </row>
    <row r="64" spans="1:5">
      <c r="A64" s="92" t="s">
        <v>1231</v>
      </c>
      <c r="B64" s="92" t="s">
        <v>293</v>
      </c>
      <c r="C64" s="92" t="s">
        <v>338</v>
      </c>
      <c r="D64" s="92" t="s">
        <v>302</v>
      </c>
      <c r="E64" s="57"/>
    </row>
    <row r="65" spans="1:5">
      <c r="A65" s="92" t="s">
        <v>1229</v>
      </c>
      <c r="B65" s="92" t="s">
        <v>231</v>
      </c>
      <c r="C65" s="92" t="s">
        <v>265</v>
      </c>
      <c r="D65" s="92" t="s">
        <v>233</v>
      </c>
      <c r="E65" s="57"/>
    </row>
    <row r="66" spans="1:5">
      <c r="A66" s="92" t="s">
        <v>1229</v>
      </c>
      <c r="B66" s="92" t="s">
        <v>231</v>
      </c>
      <c r="C66" s="92" t="s">
        <v>266</v>
      </c>
      <c r="D66" s="92" t="s">
        <v>233</v>
      </c>
      <c r="E66" s="57"/>
    </row>
    <row r="67" spans="1:5">
      <c r="A67" s="92" t="s">
        <v>1229</v>
      </c>
      <c r="B67" s="92" t="s">
        <v>231</v>
      </c>
      <c r="C67" s="92" t="s">
        <v>307</v>
      </c>
      <c r="D67" s="92" t="s">
        <v>233</v>
      </c>
      <c r="E67" s="57"/>
    </row>
    <row r="68" spans="1:5">
      <c r="A68" s="92" t="s">
        <v>1229</v>
      </c>
      <c r="B68" s="92" t="s">
        <v>231</v>
      </c>
      <c r="C68" s="92" t="s">
        <v>409</v>
      </c>
      <c r="D68" s="92" t="s">
        <v>233</v>
      </c>
      <c r="E68" s="57"/>
    </row>
    <row r="69" spans="1:5">
      <c r="A69" s="92" t="s">
        <v>1229</v>
      </c>
      <c r="B69" s="92" t="s">
        <v>231</v>
      </c>
      <c r="C69" s="92" t="s">
        <v>410</v>
      </c>
      <c r="D69" s="92" t="s">
        <v>233</v>
      </c>
      <c r="E69" s="57"/>
    </row>
    <row r="70" spans="1:5">
      <c r="A70" s="92" t="s">
        <v>1229</v>
      </c>
      <c r="B70" s="92" t="s">
        <v>231</v>
      </c>
      <c r="C70" s="92" t="s">
        <v>411</v>
      </c>
      <c r="D70" s="92" t="s">
        <v>233</v>
      </c>
      <c r="E70" s="57"/>
    </row>
    <row r="71" spans="1:5">
      <c r="A71" s="92" t="s">
        <v>1229</v>
      </c>
      <c r="B71" s="92" t="s">
        <v>231</v>
      </c>
      <c r="C71" s="92" t="s">
        <v>412</v>
      </c>
      <c r="D71" s="92" t="s">
        <v>233</v>
      </c>
      <c r="E71" s="57"/>
    </row>
    <row r="72" spans="1:5">
      <c r="A72" s="92" t="s">
        <v>1229</v>
      </c>
      <c r="B72" s="92" t="s">
        <v>231</v>
      </c>
      <c r="C72" s="92" t="s">
        <v>413</v>
      </c>
      <c r="D72" s="92" t="s">
        <v>233</v>
      </c>
      <c r="E72" s="57"/>
    </row>
    <row r="73" spans="1:5">
      <c r="A73" s="92" t="s">
        <v>1229</v>
      </c>
      <c r="B73" s="92" t="s">
        <v>231</v>
      </c>
      <c r="C73" s="92" t="s">
        <v>414</v>
      </c>
      <c r="D73" s="92" t="s">
        <v>233</v>
      </c>
      <c r="E73" s="57"/>
    </row>
    <row r="74" spans="1:5">
      <c r="A74" s="92" t="s">
        <v>1229</v>
      </c>
      <c r="B74" s="92" t="s">
        <v>231</v>
      </c>
      <c r="C74" s="92" t="s">
        <v>415</v>
      </c>
      <c r="D74" s="92" t="s">
        <v>233</v>
      </c>
      <c r="E74" s="57"/>
    </row>
    <row r="75" spans="1:5">
      <c r="A75" s="92" t="s">
        <v>1229</v>
      </c>
      <c r="B75" s="92" t="s">
        <v>231</v>
      </c>
      <c r="C75" s="92" t="s">
        <v>416</v>
      </c>
      <c r="D75" s="92" t="s">
        <v>233</v>
      </c>
      <c r="E75" s="57"/>
    </row>
    <row r="76" spans="1:5">
      <c r="A76" s="92" t="s">
        <v>1229</v>
      </c>
      <c r="B76" s="92" t="s">
        <v>231</v>
      </c>
      <c r="C76" s="92" t="s">
        <v>417</v>
      </c>
      <c r="D76" s="92" t="s">
        <v>233</v>
      </c>
      <c r="E76" s="57"/>
    </row>
    <row r="77" spans="1:5">
      <c r="A77" s="92" t="s">
        <v>1229</v>
      </c>
      <c r="B77" s="92" t="s">
        <v>231</v>
      </c>
      <c r="C77" s="92" t="s">
        <v>418</v>
      </c>
      <c r="D77" s="92" t="s">
        <v>233</v>
      </c>
      <c r="E77" s="57"/>
    </row>
    <row r="78" spans="1:5">
      <c r="A78" s="92" t="s">
        <v>1229</v>
      </c>
      <c r="B78" s="92" t="s">
        <v>231</v>
      </c>
      <c r="C78" s="92" t="s">
        <v>419</v>
      </c>
      <c r="D78" s="92" t="s">
        <v>233</v>
      </c>
      <c r="E78" s="57"/>
    </row>
    <row r="79" spans="1:5">
      <c r="A79" s="92" t="s">
        <v>1229</v>
      </c>
      <c r="B79" s="92" t="s">
        <v>231</v>
      </c>
      <c r="C79" s="92" t="s">
        <v>420</v>
      </c>
      <c r="D79" s="92" t="s">
        <v>233</v>
      </c>
      <c r="E79" s="57"/>
    </row>
    <row r="80" spans="1:5">
      <c r="A80" s="92" t="s">
        <v>1229</v>
      </c>
      <c r="B80" s="92" t="s">
        <v>231</v>
      </c>
      <c r="C80" s="92" t="s">
        <v>421</v>
      </c>
      <c r="D80" s="92" t="s">
        <v>233</v>
      </c>
      <c r="E80" s="57"/>
    </row>
    <row r="81" spans="1:6">
      <c r="A81" s="92" t="s">
        <v>1229</v>
      </c>
      <c r="B81" s="92" t="s">
        <v>231</v>
      </c>
      <c r="C81" s="92" t="s">
        <v>422</v>
      </c>
      <c r="D81" s="92" t="s">
        <v>233</v>
      </c>
      <c r="E81" s="57"/>
    </row>
    <row r="82" spans="1:6">
      <c r="A82" s="92" t="s">
        <v>1229</v>
      </c>
      <c r="B82" s="92" t="s">
        <v>231</v>
      </c>
      <c r="C82" s="92" t="s">
        <v>423</v>
      </c>
      <c r="D82" s="92" t="s">
        <v>233</v>
      </c>
      <c r="E82" s="57"/>
      <c r="F82" s="17"/>
    </row>
    <row r="83" spans="1:6">
      <c r="A83" s="92" t="s">
        <v>1229</v>
      </c>
      <c r="B83" s="92" t="s">
        <v>231</v>
      </c>
      <c r="C83" s="92" t="s">
        <v>424</v>
      </c>
      <c r="D83" s="92" t="s">
        <v>233</v>
      </c>
      <c r="E83" s="57"/>
    </row>
    <row r="84" spans="1:6">
      <c r="A84" s="92" t="s">
        <v>1229</v>
      </c>
      <c r="B84" s="92" t="s">
        <v>231</v>
      </c>
      <c r="C84" s="92" t="s">
        <v>425</v>
      </c>
      <c r="D84" s="92" t="s">
        <v>233</v>
      </c>
      <c r="E84" s="57"/>
    </row>
    <row r="85" spans="1:6">
      <c r="A85" s="92" t="s">
        <v>1229</v>
      </c>
      <c r="B85" s="92" t="s">
        <v>231</v>
      </c>
      <c r="C85" s="92" t="s">
        <v>426</v>
      </c>
      <c r="D85" s="92" t="s">
        <v>233</v>
      </c>
      <c r="E85" s="57"/>
    </row>
    <row r="86" spans="1:6">
      <c r="A86" s="92" t="s">
        <v>1229</v>
      </c>
      <c r="B86" s="92" t="s">
        <v>231</v>
      </c>
      <c r="C86" s="92" t="s">
        <v>427</v>
      </c>
      <c r="D86" s="92" t="s">
        <v>233</v>
      </c>
      <c r="E86" s="57"/>
    </row>
    <row r="87" spans="1:6">
      <c r="A87" s="92" t="s">
        <v>1229</v>
      </c>
      <c r="B87" s="92" t="s">
        <v>293</v>
      </c>
      <c r="C87" s="92" t="s">
        <v>428</v>
      </c>
      <c r="D87" s="92" t="s">
        <v>233</v>
      </c>
      <c r="E87" s="57"/>
    </row>
    <row r="88" spans="1:6">
      <c r="A88" s="92" t="s">
        <v>1229</v>
      </c>
      <c r="B88" s="92" t="s">
        <v>293</v>
      </c>
      <c r="C88" s="92" t="s">
        <v>429</v>
      </c>
      <c r="D88" s="92" t="s">
        <v>233</v>
      </c>
      <c r="E88" s="57"/>
    </row>
    <row r="89" spans="1:6">
      <c r="A89" s="92" t="s">
        <v>1229</v>
      </c>
      <c r="B89" s="92" t="s">
        <v>293</v>
      </c>
      <c r="C89" s="92" t="s">
        <v>430</v>
      </c>
      <c r="D89" s="92" t="s">
        <v>233</v>
      </c>
      <c r="E89" s="57"/>
    </row>
    <row r="90" spans="1:6">
      <c r="A90" s="92" t="s">
        <v>1229</v>
      </c>
      <c r="B90" s="92" t="s">
        <v>332</v>
      </c>
      <c r="C90" s="92" t="s">
        <v>431</v>
      </c>
      <c r="D90" s="92" t="s">
        <v>233</v>
      </c>
      <c r="E90" s="57"/>
    </row>
    <row r="91" spans="1:6">
      <c r="A91" s="92" t="s">
        <v>1229</v>
      </c>
      <c r="B91" s="92" t="s">
        <v>247</v>
      </c>
      <c r="C91" s="92" t="s">
        <v>432</v>
      </c>
      <c r="D91" s="92" t="s">
        <v>233</v>
      </c>
      <c r="E91" s="57"/>
    </row>
    <row r="92" spans="1:6">
      <c r="A92" s="92" t="s">
        <v>1229</v>
      </c>
      <c r="B92" s="92" t="s">
        <v>247</v>
      </c>
      <c r="C92" s="92" t="s">
        <v>433</v>
      </c>
      <c r="D92" s="92" t="s">
        <v>233</v>
      </c>
      <c r="E92" s="57"/>
    </row>
    <row r="93" spans="1:6">
      <c r="A93" s="92" t="s">
        <v>1229</v>
      </c>
      <c r="B93" s="92" t="s">
        <v>247</v>
      </c>
      <c r="C93" s="92" t="s">
        <v>434</v>
      </c>
      <c r="D93" s="92" t="s">
        <v>233</v>
      </c>
      <c r="E93" s="57"/>
    </row>
    <row r="94" spans="1:6">
      <c r="A94" s="92" t="s">
        <v>1229</v>
      </c>
      <c r="B94" s="92" t="s">
        <v>247</v>
      </c>
      <c r="C94" s="92" t="s">
        <v>435</v>
      </c>
      <c r="D94" s="92" t="s">
        <v>233</v>
      </c>
      <c r="E94" s="57"/>
    </row>
    <row r="95" spans="1:6">
      <c r="A95" s="92" t="s">
        <v>1229</v>
      </c>
      <c r="B95" s="92" t="s">
        <v>247</v>
      </c>
      <c r="C95" s="92" t="s">
        <v>436</v>
      </c>
      <c r="D95" s="92" t="s">
        <v>233</v>
      </c>
      <c r="E95" s="57"/>
    </row>
    <row r="96" spans="1:6">
      <c r="A96" s="92" t="s">
        <v>1229</v>
      </c>
      <c r="B96" s="92" t="s">
        <v>247</v>
      </c>
      <c r="C96" s="92" t="s">
        <v>428</v>
      </c>
      <c r="D96" s="92" t="s">
        <v>233</v>
      </c>
      <c r="E96" s="57"/>
    </row>
    <row r="97" spans="1:5">
      <c r="A97" s="92" t="s">
        <v>1229</v>
      </c>
      <c r="B97" s="92" t="s">
        <v>247</v>
      </c>
      <c r="C97" s="92" t="s">
        <v>417</v>
      </c>
      <c r="D97" s="92" t="s">
        <v>233</v>
      </c>
      <c r="E97" s="57"/>
    </row>
    <row r="98" spans="1:5">
      <c r="A98" s="92" t="s">
        <v>1229</v>
      </c>
      <c r="B98" s="92" t="s">
        <v>402</v>
      </c>
      <c r="C98" s="92" t="s">
        <v>437</v>
      </c>
      <c r="D98" s="92" t="s">
        <v>233</v>
      </c>
      <c r="E98" s="57"/>
    </row>
    <row r="99" spans="1:5">
      <c r="A99" s="92" t="s">
        <v>1229</v>
      </c>
      <c r="B99" s="92" t="s">
        <v>402</v>
      </c>
      <c r="C99" s="92" t="s">
        <v>438</v>
      </c>
      <c r="D99" s="92" t="s">
        <v>233</v>
      </c>
      <c r="E99" s="57"/>
    </row>
    <row r="100" spans="1:5">
      <c r="A100" s="92" t="s">
        <v>1229</v>
      </c>
      <c r="B100" s="92" t="s">
        <v>231</v>
      </c>
      <c r="C100" s="92" t="s">
        <v>339</v>
      </c>
      <c r="D100" s="92" t="s">
        <v>240</v>
      </c>
      <c r="E100" s="57"/>
    </row>
    <row r="101" spans="1:5">
      <c r="A101" s="92" t="s">
        <v>1229</v>
      </c>
      <c r="B101" s="92" t="s">
        <v>231</v>
      </c>
      <c r="C101" s="92" t="s">
        <v>340</v>
      </c>
      <c r="D101" s="92" t="s">
        <v>240</v>
      </c>
      <c r="E101" s="57"/>
    </row>
    <row r="102" spans="1:5">
      <c r="A102" s="92" t="s">
        <v>1229</v>
      </c>
      <c r="B102" s="92" t="s">
        <v>231</v>
      </c>
      <c r="C102" s="92" t="s">
        <v>439</v>
      </c>
      <c r="D102" s="92" t="s">
        <v>240</v>
      </c>
      <c r="E102" s="57"/>
    </row>
    <row r="103" spans="1:5">
      <c r="A103" s="92" t="s">
        <v>1229</v>
      </c>
      <c r="B103" s="92" t="s">
        <v>293</v>
      </c>
      <c r="C103" s="92" t="s">
        <v>440</v>
      </c>
      <c r="D103" s="92" t="s">
        <v>240</v>
      </c>
      <c r="E103" s="57"/>
    </row>
    <row r="104" spans="1:5">
      <c r="A104" s="92" t="s">
        <v>1229</v>
      </c>
      <c r="B104" s="92" t="s">
        <v>332</v>
      </c>
      <c r="C104" s="92" t="s">
        <v>341</v>
      </c>
      <c r="D104" s="92" t="s">
        <v>240</v>
      </c>
      <c r="E104" s="57"/>
    </row>
    <row r="105" spans="1:5">
      <c r="A105" s="92" t="s">
        <v>1229</v>
      </c>
      <c r="B105" s="92" t="s">
        <v>277</v>
      </c>
      <c r="C105" s="92" t="s">
        <v>241</v>
      </c>
      <c r="D105" s="92" t="s">
        <v>240</v>
      </c>
      <c r="E105" s="57"/>
    </row>
    <row r="106" spans="1:5">
      <c r="A106" s="92" t="s">
        <v>1229</v>
      </c>
      <c r="B106" s="92" t="s">
        <v>231</v>
      </c>
      <c r="C106" s="92" t="s">
        <v>1230</v>
      </c>
      <c r="D106" s="92" t="s">
        <v>244</v>
      </c>
      <c r="E106" s="57"/>
    </row>
    <row r="107" spans="1:5">
      <c r="A107" s="92" t="s">
        <v>1229</v>
      </c>
      <c r="B107" s="92" t="s">
        <v>231</v>
      </c>
      <c r="C107" s="92" t="s">
        <v>342</v>
      </c>
      <c r="D107" s="92" t="s">
        <v>244</v>
      </c>
      <c r="E107" s="57"/>
    </row>
    <row r="108" spans="1:5">
      <c r="A108" s="92" t="s">
        <v>1229</v>
      </c>
      <c r="B108" s="92" t="s">
        <v>247</v>
      </c>
      <c r="C108" s="92" t="s">
        <v>4398</v>
      </c>
      <c r="D108" s="92" t="s">
        <v>244</v>
      </c>
      <c r="E108" s="57"/>
    </row>
    <row r="109" spans="1:5">
      <c r="A109" s="92" t="s">
        <v>1229</v>
      </c>
      <c r="B109" s="92" t="s">
        <v>247</v>
      </c>
      <c r="C109" s="92" t="s">
        <v>4399</v>
      </c>
      <c r="D109" s="92" t="s">
        <v>244</v>
      </c>
      <c r="E109" s="57"/>
    </row>
    <row r="110" spans="1:5">
      <c r="A110" s="92" t="s">
        <v>1229</v>
      </c>
      <c r="B110" s="92" t="s">
        <v>231</v>
      </c>
      <c r="C110" s="92" t="s">
        <v>343</v>
      </c>
      <c r="D110" s="92" t="s">
        <v>244</v>
      </c>
      <c r="E110" s="57"/>
    </row>
    <row r="111" spans="1:5">
      <c r="A111" s="92" t="s">
        <v>1229</v>
      </c>
      <c r="B111" s="92" t="s">
        <v>231</v>
      </c>
      <c r="C111" s="92" t="s">
        <v>344</v>
      </c>
      <c r="D111" s="92" t="s">
        <v>244</v>
      </c>
      <c r="E111" s="57"/>
    </row>
    <row r="112" spans="1:5">
      <c r="A112" s="92" t="s">
        <v>1229</v>
      </c>
      <c r="B112" s="92" t="s">
        <v>231</v>
      </c>
      <c r="C112" s="92" t="s">
        <v>345</v>
      </c>
      <c r="D112" s="92" t="s">
        <v>244</v>
      </c>
      <c r="E112" s="57"/>
    </row>
    <row r="113" spans="1:5">
      <c r="A113" s="92" t="s">
        <v>1229</v>
      </c>
      <c r="B113" s="92" t="s">
        <v>231</v>
      </c>
      <c r="C113" s="92" t="s">
        <v>346</v>
      </c>
      <c r="D113" s="92" t="s">
        <v>244</v>
      </c>
      <c r="E113" s="57"/>
    </row>
    <row r="114" spans="1:5">
      <c r="A114" s="92" t="s">
        <v>1229</v>
      </c>
      <c r="B114" s="92" t="s">
        <v>293</v>
      </c>
      <c r="C114" s="92" t="s">
        <v>441</v>
      </c>
      <c r="D114" s="92" t="s">
        <v>244</v>
      </c>
      <c r="E114" s="57"/>
    </row>
    <row r="115" spans="1:5">
      <c r="A115" s="92" t="s">
        <v>1229</v>
      </c>
      <c r="B115" s="92" t="s">
        <v>247</v>
      </c>
      <c r="C115" s="92" t="s">
        <v>347</v>
      </c>
      <c r="D115" s="92" t="s">
        <v>244</v>
      </c>
      <c r="E115" s="57"/>
    </row>
    <row r="116" spans="1:5">
      <c r="A116" s="92" t="s">
        <v>1229</v>
      </c>
      <c r="B116" s="92" t="s">
        <v>247</v>
      </c>
      <c r="C116" s="92" t="s">
        <v>442</v>
      </c>
      <c r="D116" s="92" t="s">
        <v>244</v>
      </c>
      <c r="E116" s="57"/>
    </row>
    <row r="117" spans="1:5">
      <c r="A117" s="92" t="s">
        <v>1229</v>
      </c>
      <c r="B117" s="92" t="s">
        <v>247</v>
      </c>
      <c r="C117" s="92" t="s">
        <v>443</v>
      </c>
      <c r="D117" s="92" t="s">
        <v>244</v>
      </c>
      <c r="E117" s="57"/>
    </row>
    <row r="118" spans="1:5">
      <c r="A118" s="92" t="s">
        <v>1229</v>
      </c>
      <c r="B118" s="92" t="s">
        <v>247</v>
      </c>
      <c r="C118" s="92" t="s">
        <v>271</v>
      </c>
      <c r="D118" s="92" t="s">
        <v>244</v>
      </c>
      <c r="E118" s="57"/>
    </row>
    <row r="119" spans="1:5">
      <c r="A119" s="92" t="s">
        <v>1229</v>
      </c>
      <c r="B119" s="92" t="s">
        <v>247</v>
      </c>
      <c r="C119" s="92" t="s">
        <v>246</v>
      </c>
      <c r="D119" s="92" t="s">
        <v>244</v>
      </c>
      <c r="E119" s="57"/>
    </row>
    <row r="120" spans="1:5">
      <c r="A120" s="92" t="s">
        <v>1229</v>
      </c>
      <c r="B120" s="92" t="s">
        <v>231</v>
      </c>
      <c r="C120" s="92" t="s">
        <v>444</v>
      </c>
      <c r="D120" s="92" t="s">
        <v>250</v>
      </c>
      <c r="E120" s="57"/>
    </row>
    <row r="121" spans="1:5">
      <c r="A121" s="92" t="s">
        <v>1229</v>
      </c>
      <c r="B121" s="92" t="s">
        <v>231</v>
      </c>
      <c r="C121" s="92" t="s">
        <v>348</v>
      </c>
      <c r="D121" s="92" t="s">
        <v>255</v>
      </c>
      <c r="E121" s="57"/>
    </row>
    <row r="122" spans="1:5">
      <c r="A122" s="92" t="s">
        <v>1229</v>
      </c>
      <c r="B122" s="92" t="s">
        <v>247</v>
      </c>
      <c r="C122" s="92" t="s">
        <v>445</v>
      </c>
      <c r="D122" s="92" t="s">
        <v>255</v>
      </c>
      <c r="E122" s="57"/>
    </row>
    <row r="123" spans="1:5">
      <c r="A123" s="92" t="s">
        <v>1229</v>
      </c>
      <c r="B123" s="92" t="s">
        <v>247</v>
      </c>
      <c r="C123" s="92" t="s">
        <v>269</v>
      </c>
      <c r="D123" s="92" t="s">
        <v>255</v>
      </c>
      <c r="E123" s="57"/>
    </row>
    <row r="124" spans="1:5">
      <c r="A124" s="92" t="s">
        <v>1229</v>
      </c>
      <c r="B124" s="92" t="s">
        <v>293</v>
      </c>
      <c r="C124" s="92" t="s">
        <v>446</v>
      </c>
      <c r="D124" s="92" t="s">
        <v>261</v>
      </c>
      <c r="E124" s="57"/>
    </row>
    <row r="125" spans="1:5">
      <c r="A125" s="92" t="s">
        <v>1229</v>
      </c>
      <c r="B125" s="92" t="s">
        <v>277</v>
      </c>
      <c r="C125" s="92" t="s">
        <v>241</v>
      </c>
      <c r="D125" s="92" t="s">
        <v>261</v>
      </c>
      <c r="E125" s="57"/>
    </row>
    <row r="126" spans="1:5">
      <c r="A126" s="92" t="s">
        <v>1229</v>
      </c>
      <c r="B126" s="92" t="s">
        <v>231</v>
      </c>
      <c r="C126" s="92" t="s">
        <v>349</v>
      </c>
      <c r="D126" s="92" t="s">
        <v>263</v>
      </c>
      <c r="E126" s="57"/>
    </row>
    <row r="127" spans="1:5">
      <c r="A127" s="92" t="s">
        <v>1229</v>
      </c>
      <c r="B127" s="92" t="s">
        <v>247</v>
      </c>
      <c r="C127" s="92" t="s">
        <v>447</v>
      </c>
      <c r="D127" s="92" t="s">
        <v>263</v>
      </c>
      <c r="E127" s="57"/>
    </row>
    <row r="128" spans="1:5">
      <c r="A128" s="92" t="s">
        <v>1229</v>
      </c>
      <c r="B128" s="92" t="s">
        <v>333</v>
      </c>
      <c r="C128" s="92" t="s">
        <v>448</v>
      </c>
      <c r="D128" s="92" t="s">
        <v>263</v>
      </c>
      <c r="E128" s="57"/>
    </row>
    <row r="129" spans="1:5">
      <c r="A129" s="92" t="s">
        <v>1229</v>
      </c>
      <c r="B129" s="92" t="s">
        <v>231</v>
      </c>
      <c r="C129" s="92" t="s">
        <v>283</v>
      </c>
      <c r="D129" s="92" t="s">
        <v>284</v>
      </c>
      <c r="E129" s="57"/>
    </row>
    <row r="130" spans="1:5">
      <c r="A130" s="92" t="s">
        <v>1229</v>
      </c>
      <c r="B130" s="92" t="s">
        <v>231</v>
      </c>
      <c r="C130" s="92" t="s">
        <v>309</v>
      </c>
      <c r="D130" s="92" t="s">
        <v>284</v>
      </c>
      <c r="E130" s="57"/>
    </row>
    <row r="131" spans="1:5">
      <c r="A131" s="92" t="s">
        <v>1229</v>
      </c>
      <c r="B131" s="92" t="s">
        <v>231</v>
      </c>
      <c r="C131" s="92" t="s">
        <v>310</v>
      </c>
      <c r="D131" s="92" t="s">
        <v>284</v>
      </c>
      <c r="E131" s="57"/>
    </row>
    <row r="132" spans="1:5">
      <c r="A132" s="92" t="s">
        <v>1229</v>
      </c>
      <c r="B132" s="92" t="s">
        <v>293</v>
      </c>
      <c r="C132" s="92" t="s">
        <v>449</v>
      </c>
      <c r="D132" s="92" t="s">
        <v>284</v>
      </c>
      <c r="E132" s="57"/>
    </row>
    <row r="133" spans="1:5">
      <c r="A133" s="92" t="s">
        <v>1229</v>
      </c>
      <c r="B133" s="92" t="s">
        <v>247</v>
      </c>
      <c r="C133" s="92" t="s">
        <v>350</v>
      </c>
      <c r="D133" s="92" t="s">
        <v>284</v>
      </c>
      <c r="E133" s="57"/>
    </row>
    <row r="134" spans="1:5">
      <c r="A134" s="92" t="s">
        <v>1229</v>
      </c>
      <c r="B134" s="92" t="s">
        <v>247</v>
      </c>
      <c r="C134" s="92" t="s">
        <v>351</v>
      </c>
      <c r="D134" s="92" t="s">
        <v>284</v>
      </c>
      <c r="E134" s="57"/>
    </row>
    <row r="135" spans="1:5">
      <c r="A135" s="92" t="s">
        <v>1229</v>
      </c>
      <c r="B135" s="92" t="s">
        <v>247</v>
      </c>
      <c r="C135" s="92" t="s">
        <v>450</v>
      </c>
      <c r="D135" s="92" t="s">
        <v>284</v>
      </c>
      <c r="E135" s="57"/>
    </row>
    <row r="136" spans="1:5">
      <c r="A136" s="92" t="s">
        <v>1229</v>
      </c>
      <c r="B136" s="92" t="s">
        <v>247</v>
      </c>
      <c r="C136" s="92" t="s">
        <v>451</v>
      </c>
      <c r="D136" s="92" t="s">
        <v>284</v>
      </c>
      <c r="E136" s="57"/>
    </row>
    <row r="137" spans="1:5">
      <c r="A137" s="92" t="s">
        <v>1229</v>
      </c>
      <c r="B137" s="92" t="s">
        <v>247</v>
      </c>
      <c r="C137" s="92" t="s">
        <v>452</v>
      </c>
      <c r="D137" s="92" t="s">
        <v>284</v>
      </c>
      <c r="E137" s="57"/>
    </row>
    <row r="138" spans="1:5">
      <c r="A138" s="92" t="s">
        <v>1229</v>
      </c>
      <c r="B138" s="92" t="s">
        <v>402</v>
      </c>
      <c r="C138" s="92" t="s">
        <v>453</v>
      </c>
      <c r="D138" s="92" t="s">
        <v>284</v>
      </c>
      <c r="E138" s="57"/>
    </row>
    <row r="139" spans="1:5">
      <c r="A139" s="92" t="s">
        <v>1229</v>
      </c>
      <c r="B139" s="92" t="s">
        <v>402</v>
      </c>
      <c r="C139" s="92" t="s">
        <v>454</v>
      </c>
      <c r="D139" s="92" t="s">
        <v>284</v>
      </c>
      <c r="E139" s="57"/>
    </row>
    <row r="140" spans="1:5">
      <c r="A140" s="92" t="s">
        <v>1229</v>
      </c>
      <c r="B140" s="92" t="s">
        <v>231</v>
      </c>
      <c r="C140" s="92" t="s">
        <v>313</v>
      </c>
      <c r="D140" s="92" t="s">
        <v>314</v>
      </c>
      <c r="E140" s="57"/>
    </row>
    <row r="141" spans="1:5">
      <c r="A141" s="92" t="s">
        <v>1229</v>
      </c>
      <c r="B141" s="92" t="s">
        <v>231</v>
      </c>
      <c r="C141" s="92" t="s">
        <v>315</v>
      </c>
      <c r="D141" s="92" t="s">
        <v>314</v>
      </c>
      <c r="E141" s="57"/>
    </row>
    <row r="142" spans="1:5">
      <c r="A142" s="92" t="s">
        <v>1229</v>
      </c>
      <c r="B142" s="92" t="s">
        <v>247</v>
      </c>
      <c r="C142" s="92" t="s">
        <v>352</v>
      </c>
      <c r="D142" s="92" t="s">
        <v>314</v>
      </c>
      <c r="E142" s="57"/>
    </row>
    <row r="143" spans="1:5">
      <c r="A143" s="92" t="s">
        <v>1229</v>
      </c>
      <c r="B143" s="18" t="s">
        <v>231</v>
      </c>
      <c r="C143" s="18" t="s">
        <v>325</v>
      </c>
      <c r="D143" s="18" t="s">
        <v>286</v>
      </c>
      <c r="E143" s="57"/>
    </row>
    <row r="144" spans="1:5">
      <c r="A144" s="92" t="s">
        <v>1229</v>
      </c>
      <c r="B144" s="92" t="s">
        <v>231</v>
      </c>
      <c r="C144" s="92" t="s">
        <v>326</v>
      </c>
      <c r="D144" s="18" t="s">
        <v>286</v>
      </c>
      <c r="E144" s="57"/>
    </row>
    <row r="145" spans="1:7">
      <c r="A145" s="92" t="s">
        <v>1229</v>
      </c>
      <c r="B145" s="92" t="s">
        <v>293</v>
      </c>
      <c r="C145" s="92" t="s">
        <v>455</v>
      </c>
      <c r="D145" s="18" t="s">
        <v>286</v>
      </c>
      <c r="E145" s="57"/>
    </row>
    <row r="146" spans="1:7">
      <c r="A146" s="92" t="s">
        <v>1229</v>
      </c>
      <c r="B146" s="92" t="s">
        <v>247</v>
      </c>
      <c r="C146" s="92" t="s">
        <v>456</v>
      </c>
      <c r="D146" s="18" t="s">
        <v>286</v>
      </c>
      <c r="E146" s="57"/>
    </row>
    <row r="147" spans="1:7">
      <c r="A147" s="92" t="s">
        <v>1229</v>
      </c>
      <c r="B147" s="92" t="s">
        <v>247</v>
      </c>
      <c r="C147" s="92" t="s">
        <v>457</v>
      </c>
      <c r="D147" s="18" t="s">
        <v>286</v>
      </c>
      <c r="E147" s="57"/>
    </row>
    <row r="148" spans="1:7">
      <c r="A148" s="92" t="s">
        <v>1229</v>
      </c>
      <c r="B148" s="92" t="s">
        <v>247</v>
      </c>
      <c r="C148" s="92" t="s">
        <v>458</v>
      </c>
      <c r="D148" s="18" t="s">
        <v>286</v>
      </c>
      <c r="E148" s="57"/>
    </row>
    <row r="149" spans="1:7">
      <c r="A149" s="92" t="s">
        <v>1229</v>
      </c>
      <c r="B149" s="92" t="s">
        <v>247</v>
      </c>
      <c r="C149" s="92" t="s">
        <v>459</v>
      </c>
      <c r="D149" s="18" t="s">
        <v>286</v>
      </c>
      <c r="E149" s="57"/>
    </row>
    <row r="150" spans="1:7">
      <c r="A150" s="92" t="s">
        <v>1229</v>
      </c>
      <c r="B150" s="92" t="s">
        <v>402</v>
      </c>
      <c r="C150" s="92" t="s">
        <v>460</v>
      </c>
      <c r="D150" s="18" t="s">
        <v>286</v>
      </c>
      <c r="E150" s="57"/>
    </row>
    <row r="151" spans="1:7">
      <c r="A151" s="92" t="s">
        <v>1229</v>
      </c>
      <c r="B151" s="92" t="s">
        <v>231</v>
      </c>
      <c r="C151" s="92" t="s">
        <v>287</v>
      </c>
      <c r="D151" s="92" t="s">
        <v>288</v>
      </c>
      <c r="E151" s="57"/>
      <c r="G151" s="93" t="s">
        <v>1525</v>
      </c>
    </row>
    <row r="152" spans="1:7">
      <c r="A152" s="92" t="s">
        <v>1229</v>
      </c>
      <c r="B152" s="92" t="s">
        <v>293</v>
      </c>
      <c r="C152" s="92" t="s">
        <v>353</v>
      </c>
      <c r="D152" s="92" t="s">
        <v>354</v>
      </c>
      <c r="E152" s="57"/>
    </row>
    <row r="153" spans="1:7">
      <c r="A153" s="92" t="s">
        <v>1229</v>
      </c>
      <c r="B153" s="92" t="s">
        <v>293</v>
      </c>
      <c r="C153" s="92" t="s">
        <v>294</v>
      </c>
      <c r="D153" s="92" t="s">
        <v>354</v>
      </c>
      <c r="E153" s="57"/>
    </row>
    <row r="154" spans="1:7">
      <c r="A154" s="92" t="s">
        <v>1229</v>
      </c>
      <c r="B154" s="92" t="s">
        <v>293</v>
      </c>
      <c r="C154" s="92" t="s">
        <v>295</v>
      </c>
      <c r="D154" s="92" t="s">
        <v>354</v>
      </c>
      <c r="E154" s="57"/>
    </row>
    <row r="155" spans="1:7">
      <c r="A155" s="92" t="s">
        <v>1229</v>
      </c>
      <c r="B155" s="92" t="s">
        <v>293</v>
      </c>
      <c r="C155" s="92" t="s">
        <v>355</v>
      </c>
      <c r="D155" s="92" t="s">
        <v>354</v>
      </c>
      <c r="E155" s="57"/>
    </row>
    <row r="156" spans="1:7">
      <c r="A156" s="92" t="s">
        <v>1229</v>
      </c>
      <c r="B156" s="92" t="s">
        <v>293</v>
      </c>
      <c r="C156" s="92" t="s">
        <v>356</v>
      </c>
      <c r="D156" s="92" t="s">
        <v>354</v>
      </c>
      <c r="E156" s="57"/>
    </row>
    <row r="157" spans="1:7">
      <c r="A157" s="92" t="s">
        <v>1229</v>
      </c>
      <c r="B157" s="92" t="s">
        <v>293</v>
      </c>
      <c r="C157" s="92" t="s">
        <v>357</v>
      </c>
      <c r="D157" s="92" t="s">
        <v>354</v>
      </c>
      <c r="E157" s="57"/>
    </row>
    <row r="158" spans="1:7">
      <c r="A158" s="92" t="s">
        <v>1229</v>
      </c>
      <c r="B158" s="92" t="s">
        <v>123</v>
      </c>
      <c r="D158" s="92" t="s">
        <v>354</v>
      </c>
      <c r="E158" s="57"/>
    </row>
    <row r="159" spans="1:7">
      <c r="A159" s="92" t="s">
        <v>1229</v>
      </c>
      <c r="B159" s="92" t="s">
        <v>231</v>
      </c>
      <c r="D159" s="92" t="s">
        <v>331</v>
      </c>
      <c r="E159" s="57"/>
    </row>
    <row r="160" spans="1:7">
      <c r="A160" s="92" t="s">
        <v>1229</v>
      </c>
      <c r="B160" s="92" t="s">
        <v>333</v>
      </c>
      <c r="C160" s="92" t="s">
        <v>334</v>
      </c>
      <c r="D160" s="92" t="s">
        <v>331</v>
      </c>
      <c r="E160" s="57"/>
    </row>
    <row r="161" spans="1:5">
      <c r="A161" s="92" t="s">
        <v>1229</v>
      </c>
      <c r="B161" s="92" t="s">
        <v>231</v>
      </c>
      <c r="D161" s="92" t="s">
        <v>296</v>
      </c>
      <c r="E161" s="57"/>
    </row>
    <row r="162" spans="1:5">
      <c r="A162" s="92" t="s">
        <v>1229</v>
      </c>
      <c r="B162" s="92" t="s">
        <v>231</v>
      </c>
      <c r="C162" s="92" t="s">
        <v>358</v>
      </c>
      <c r="D162" s="92" t="s">
        <v>299</v>
      </c>
      <c r="E162" s="57"/>
    </row>
    <row r="163" spans="1:5">
      <c r="A163" s="92" t="s">
        <v>1229</v>
      </c>
      <c r="B163" s="92" t="s">
        <v>231</v>
      </c>
      <c r="C163" s="92" t="s">
        <v>359</v>
      </c>
      <c r="D163" s="92" t="s">
        <v>299</v>
      </c>
      <c r="E163" s="57"/>
    </row>
    <row r="164" spans="1:5">
      <c r="A164" s="92" t="s">
        <v>1229</v>
      </c>
      <c r="B164" s="92" t="s">
        <v>231</v>
      </c>
      <c r="C164" s="92" t="s">
        <v>360</v>
      </c>
      <c r="D164" s="92" t="s">
        <v>299</v>
      </c>
      <c r="E164" s="57"/>
    </row>
    <row r="165" spans="1:5">
      <c r="A165" s="92" t="s">
        <v>1229</v>
      </c>
      <c r="B165" s="92" t="s">
        <v>231</v>
      </c>
      <c r="C165" s="92" t="s">
        <v>361</v>
      </c>
      <c r="D165" s="92" t="s">
        <v>299</v>
      </c>
      <c r="E165" s="57"/>
    </row>
    <row r="166" spans="1:5">
      <c r="A166" s="92" t="s">
        <v>1229</v>
      </c>
      <c r="B166" s="92" t="s">
        <v>231</v>
      </c>
      <c r="C166" s="92" t="s">
        <v>119</v>
      </c>
      <c r="D166" s="92" t="s">
        <v>299</v>
      </c>
      <c r="E166" s="57"/>
    </row>
    <row r="167" spans="1:5">
      <c r="A167" s="92" t="s">
        <v>1229</v>
      </c>
      <c r="B167" s="92" t="s">
        <v>231</v>
      </c>
      <c r="C167" s="92" t="s">
        <v>362</v>
      </c>
      <c r="D167" s="92" t="s">
        <v>299</v>
      </c>
      <c r="E167" s="57"/>
    </row>
    <row r="168" spans="1:5">
      <c r="A168" s="92" t="s">
        <v>1229</v>
      </c>
      <c r="B168" s="92" t="s">
        <v>231</v>
      </c>
      <c r="C168" s="92" t="s">
        <v>363</v>
      </c>
      <c r="D168" s="92" t="s">
        <v>299</v>
      </c>
      <c r="E168" s="57"/>
    </row>
    <row r="169" spans="1:5">
      <c r="A169" s="92" t="s">
        <v>1229</v>
      </c>
      <c r="B169" s="92" t="s">
        <v>231</v>
      </c>
      <c r="C169" s="92" t="s">
        <v>364</v>
      </c>
      <c r="D169" s="92" t="s">
        <v>299</v>
      </c>
      <c r="E169" s="57"/>
    </row>
    <row r="170" spans="1:5">
      <c r="A170" s="92" t="s">
        <v>1229</v>
      </c>
      <c r="B170" s="92" t="s">
        <v>231</v>
      </c>
      <c r="C170" s="92" t="s">
        <v>472</v>
      </c>
      <c r="D170" s="92" t="s">
        <v>299</v>
      </c>
      <c r="E170" s="57"/>
    </row>
    <row r="171" spans="1:5">
      <c r="A171" s="92" t="s">
        <v>1229</v>
      </c>
      <c r="B171" s="92" t="s">
        <v>297</v>
      </c>
      <c r="C171" s="92" t="s">
        <v>365</v>
      </c>
      <c r="D171" s="92" t="s">
        <v>299</v>
      </c>
      <c r="E171" s="57"/>
    </row>
    <row r="172" spans="1:5">
      <c r="A172" s="92" t="s">
        <v>1229</v>
      </c>
      <c r="B172" s="92" t="s">
        <v>297</v>
      </c>
      <c r="C172" s="92" t="s">
        <v>461</v>
      </c>
      <c r="D172" s="92" t="s">
        <v>299</v>
      </c>
      <c r="E172" s="57"/>
    </row>
    <row r="173" spans="1:5">
      <c r="A173" s="92" t="s">
        <v>1229</v>
      </c>
      <c r="B173" s="92" t="s">
        <v>293</v>
      </c>
      <c r="C173" s="92" t="s">
        <v>366</v>
      </c>
      <c r="D173" s="92" t="s">
        <v>299</v>
      </c>
      <c r="E173" s="57"/>
    </row>
    <row r="174" spans="1:5">
      <c r="A174" s="92" t="s">
        <v>1229</v>
      </c>
      <c r="B174" s="92" t="s">
        <v>293</v>
      </c>
      <c r="C174" s="92" t="s">
        <v>367</v>
      </c>
      <c r="D174" s="92" t="s">
        <v>299</v>
      </c>
      <c r="E174" s="57"/>
    </row>
    <row r="175" spans="1:5">
      <c r="A175" s="92" t="s">
        <v>1229</v>
      </c>
      <c r="B175" s="92" t="s">
        <v>293</v>
      </c>
      <c r="C175" s="92" t="s">
        <v>368</v>
      </c>
      <c r="D175" s="92" t="s">
        <v>299</v>
      </c>
      <c r="E175" s="57"/>
    </row>
    <row r="176" spans="1:5">
      <c r="A176" s="92" t="s">
        <v>1229</v>
      </c>
      <c r="B176" s="92" t="s">
        <v>293</v>
      </c>
      <c r="C176" s="92" t="s">
        <v>369</v>
      </c>
      <c r="D176" s="92" t="s">
        <v>299</v>
      </c>
      <c r="E176" s="57"/>
    </row>
    <row r="177" spans="1:5">
      <c r="A177" s="92" t="s">
        <v>1229</v>
      </c>
      <c r="B177" s="92" t="s">
        <v>123</v>
      </c>
      <c r="C177" s="92" t="s">
        <v>370</v>
      </c>
      <c r="D177" s="92" t="s">
        <v>299</v>
      </c>
      <c r="E177" s="58"/>
    </row>
    <row r="178" spans="1:5">
      <c r="A178" s="92" t="s">
        <v>1229</v>
      </c>
      <c r="B178" s="92" t="s">
        <v>123</v>
      </c>
      <c r="C178" s="92" t="s">
        <v>371</v>
      </c>
      <c r="D178" s="92" t="s">
        <v>299</v>
      </c>
      <c r="E178" s="57"/>
    </row>
    <row r="179" spans="1:5">
      <c r="A179" s="92" t="s">
        <v>1229</v>
      </c>
      <c r="B179" s="92" t="s">
        <v>277</v>
      </c>
      <c r="C179" s="92" t="s">
        <v>372</v>
      </c>
      <c r="D179" s="92" t="s">
        <v>299</v>
      </c>
      <c r="E179" s="57"/>
    </row>
    <row r="180" spans="1:5">
      <c r="A180" s="92" t="s">
        <v>1229</v>
      </c>
      <c r="B180" s="92" t="s">
        <v>277</v>
      </c>
      <c r="C180" s="92" t="s">
        <v>373</v>
      </c>
      <c r="D180" s="92" t="s">
        <v>299</v>
      </c>
      <c r="E180" s="57"/>
    </row>
    <row r="181" spans="1:5">
      <c r="A181" s="92" t="s">
        <v>1229</v>
      </c>
      <c r="B181" s="92" t="s">
        <v>247</v>
      </c>
      <c r="C181" s="92" t="s">
        <v>462</v>
      </c>
      <c r="D181" s="92" t="s">
        <v>299</v>
      </c>
      <c r="E181" s="57"/>
    </row>
    <row r="182" spans="1:5">
      <c r="A182" s="92" t="s">
        <v>1229</v>
      </c>
      <c r="B182" s="92" t="s">
        <v>247</v>
      </c>
      <c r="C182" s="92" t="s">
        <v>473</v>
      </c>
      <c r="D182" s="92" t="s">
        <v>299</v>
      </c>
      <c r="E182" s="57"/>
    </row>
    <row r="183" spans="1:5">
      <c r="A183" s="92" t="s">
        <v>1229</v>
      </c>
      <c r="B183" s="92" t="s">
        <v>293</v>
      </c>
      <c r="C183" s="92" t="s">
        <v>374</v>
      </c>
      <c r="D183" s="92" t="s">
        <v>375</v>
      </c>
      <c r="E183" s="57"/>
    </row>
    <row r="184" spans="1:5">
      <c r="A184" s="92" t="s">
        <v>1229</v>
      </c>
      <c r="B184" s="92" t="s">
        <v>293</v>
      </c>
      <c r="C184" s="92" t="s">
        <v>376</v>
      </c>
      <c r="D184" s="92" t="s">
        <v>375</v>
      </c>
      <c r="E184" s="57"/>
    </row>
    <row r="185" spans="1:5">
      <c r="A185" s="92" t="s">
        <v>1229</v>
      </c>
      <c r="B185" s="92" t="s">
        <v>293</v>
      </c>
      <c r="C185" s="92" t="s">
        <v>377</v>
      </c>
      <c r="D185" s="92" t="s">
        <v>378</v>
      </c>
      <c r="E185" s="57"/>
    </row>
    <row r="186" spans="1:5">
      <c r="A186" s="92" t="s">
        <v>1229</v>
      </c>
      <c r="B186" s="92" t="s">
        <v>231</v>
      </c>
      <c r="C186" s="92" t="s">
        <v>361</v>
      </c>
      <c r="D186" s="92" t="s">
        <v>379</v>
      </c>
      <c r="E186" s="57"/>
    </row>
    <row r="187" spans="1:5">
      <c r="A187" s="92" t="s">
        <v>1229</v>
      </c>
      <c r="B187" s="92" t="s">
        <v>231</v>
      </c>
      <c r="C187" s="92" t="s">
        <v>380</v>
      </c>
      <c r="D187" s="92" t="s">
        <v>379</v>
      </c>
      <c r="E187" s="57"/>
    </row>
    <row r="188" spans="1:5">
      <c r="A188" s="92" t="s">
        <v>1229</v>
      </c>
      <c r="B188" s="92" t="s">
        <v>293</v>
      </c>
      <c r="C188" s="92" t="s">
        <v>381</v>
      </c>
      <c r="D188" s="92" t="s">
        <v>379</v>
      </c>
      <c r="E188" s="57"/>
    </row>
    <row r="189" spans="1:5">
      <c r="A189" s="92" t="s">
        <v>1229</v>
      </c>
      <c r="B189" s="92" t="s">
        <v>293</v>
      </c>
      <c r="C189" s="92" t="s">
        <v>382</v>
      </c>
      <c r="D189" s="92" t="s">
        <v>379</v>
      </c>
      <c r="E189" s="57"/>
    </row>
    <row r="190" spans="1:5">
      <c r="A190" s="92" t="s">
        <v>1229</v>
      </c>
      <c r="B190" s="92" t="s">
        <v>293</v>
      </c>
      <c r="C190" s="92" t="s">
        <v>383</v>
      </c>
      <c r="D190" s="92" t="s">
        <v>379</v>
      </c>
      <c r="E190" s="57"/>
    </row>
    <row r="191" spans="1:5">
      <c r="A191" s="92" t="s">
        <v>1229</v>
      </c>
      <c r="B191" s="92" t="s">
        <v>247</v>
      </c>
      <c r="C191" s="92" t="s">
        <v>384</v>
      </c>
      <c r="D191" s="92" t="s">
        <v>379</v>
      </c>
      <c r="E191" s="57"/>
    </row>
    <row r="192" spans="1:5">
      <c r="A192" s="92" t="s">
        <v>1229</v>
      </c>
      <c r="B192" s="92" t="s">
        <v>247</v>
      </c>
      <c r="C192" s="92" t="s">
        <v>385</v>
      </c>
      <c r="D192" s="92" t="s">
        <v>379</v>
      </c>
      <c r="E192" s="57"/>
    </row>
    <row r="193" spans="1:6">
      <c r="A193" s="92" t="s">
        <v>1229</v>
      </c>
      <c r="B193" s="92" t="s">
        <v>231</v>
      </c>
      <c r="C193" s="92" t="s">
        <v>386</v>
      </c>
      <c r="D193" s="92" t="s">
        <v>387</v>
      </c>
      <c r="E193" s="57"/>
    </row>
    <row r="194" spans="1:6">
      <c r="A194" s="92" t="s">
        <v>1229</v>
      </c>
      <c r="B194" s="92" t="s">
        <v>231</v>
      </c>
      <c r="C194" s="92" t="s">
        <v>388</v>
      </c>
      <c r="D194" s="92" t="s">
        <v>387</v>
      </c>
      <c r="E194" s="57"/>
    </row>
    <row r="195" spans="1:6">
      <c r="A195" s="92" t="s">
        <v>1229</v>
      </c>
      <c r="B195" s="92" t="s">
        <v>231</v>
      </c>
      <c r="C195" s="92" t="s">
        <v>380</v>
      </c>
      <c r="D195" s="92" t="s">
        <v>387</v>
      </c>
      <c r="E195" s="57"/>
    </row>
    <row r="196" spans="1:6">
      <c r="A196" s="92" t="s">
        <v>1229</v>
      </c>
      <c r="B196" s="92" t="s">
        <v>293</v>
      </c>
      <c r="C196" s="92" t="s">
        <v>389</v>
      </c>
      <c r="D196" s="92" t="s">
        <v>387</v>
      </c>
      <c r="E196" s="57"/>
    </row>
    <row r="197" spans="1:6">
      <c r="A197" s="92" t="s">
        <v>1229</v>
      </c>
      <c r="B197" s="92" t="s">
        <v>293</v>
      </c>
      <c r="C197" s="92" t="s">
        <v>390</v>
      </c>
      <c r="D197" s="92" t="s">
        <v>387</v>
      </c>
      <c r="E197" s="57"/>
    </row>
    <row r="198" spans="1:6" s="17" customFormat="1">
      <c r="A198" s="92" t="s">
        <v>1229</v>
      </c>
      <c r="B198" s="92" t="s">
        <v>293</v>
      </c>
      <c r="C198" s="92" t="s">
        <v>391</v>
      </c>
      <c r="D198" s="92" t="s">
        <v>387</v>
      </c>
      <c r="E198" s="57"/>
      <c r="F198" s="93"/>
    </row>
    <row r="199" spans="1:6">
      <c r="A199" s="92" t="s">
        <v>1229</v>
      </c>
      <c r="B199" s="92" t="s">
        <v>402</v>
      </c>
      <c r="C199" s="92" t="s">
        <v>463</v>
      </c>
      <c r="D199" s="92" t="s">
        <v>387</v>
      </c>
      <c r="E199" s="57"/>
    </row>
    <row r="200" spans="1:6">
      <c r="A200" s="92" t="s">
        <v>1229</v>
      </c>
      <c r="B200" s="92" t="s">
        <v>402</v>
      </c>
      <c r="C200" s="92" t="s">
        <v>464</v>
      </c>
      <c r="D200" s="92" t="s">
        <v>387</v>
      </c>
      <c r="E200" s="57"/>
    </row>
    <row r="201" spans="1:6">
      <c r="A201" s="92" t="s">
        <v>1229</v>
      </c>
      <c r="B201" s="92" t="s">
        <v>247</v>
      </c>
      <c r="C201" s="92" t="s">
        <v>392</v>
      </c>
      <c r="D201" s="92" t="s">
        <v>302</v>
      </c>
      <c r="E201" s="57"/>
    </row>
    <row r="202" spans="1:6">
      <c r="A202" s="92" t="s">
        <v>1229</v>
      </c>
      <c r="B202" s="92" t="s">
        <v>247</v>
      </c>
      <c r="C202" s="92" t="s">
        <v>393</v>
      </c>
      <c r="D202" s="92" t="s">
        <v>302</v>
      </c>
      <c r="E202" s="57"/>
    </row>
    <row r="203" spans="1:6">
      <c r="A203" s="92" t="s">
        <v>1229</v>
      </c>
      <c r="B203" s="92" t="s">
        <v>247</v>
      </c>
      <c r="C203" s="92" t="s">
        <v>394</v>
      </c>
      <c r="D203" s="92" t="s">
        <v>302</v>
      </c>
      <c r="E203" s="57"/>
    </row>
    <row r="204" spans="1:6">
      <c r="A204" s="92" t="s">
        <v>1229</v>
      </c>
      <c r="B204" s="92" t="s">
        <v>247</v>
      </c>
      <c r="C204" s="92" t="s">
        <v>465</v>
      </c>
      <c r="D204" s="92" t="s">
        <v>302</v>
      </c>
      <c r="E204" s="57"/>
    </row>
    <row r="205" spans="1:6">
      <c r="A205" s="92" t="s">
        <v>1229</v>
      </c>
      <c r="B205" s="92" t="s">
        <v>333</v>
      </c>
      <c r="C205" s="92" t="s">
        <v>466</v>
      </c>
      <c r="D205" s="92" t="s">
        <v>302</v>
      </c>
      <c r="E205" s="57"/>
    </row>
    <row r="206" spans="1:6">
      <c r="A206" s="92" t="s">
        <v>1229</v>
      </c>
      <c r="B206" s="92" t="s">
        <v>333</v>
      </c>
      <c r="C206" s="92" t="s">
        <v>467</v>
      </c>
      <c r="D206" s="92" t="s">
        <v>302</v>
      </c>
      <c r="E206" s="57"/>
    </row>
    <row r="207" spans="1:6">
      <c r="A207" s="92" t="s">
        <v>1229</v>
      </c>
      <c r="B207" s="92" t="s">
        <v>402</v>
      </c>
      <c r="C207" s="92" t="s">
        <v>468</v>
      </c>
      <c r="D207" s="92" t="s">
        <v>302</v>
      </c>
      <c r="E207" s="57"/>
    </row>
    <row r="208" spans="1:6">
      <c r="A208" s="92" t="s">
        <v>1229</v>
      </c>
      <c r="B208" s="92" t="s">
        <v>402</v>
      </c>
      <c r="D208" s="92" t="s">
        <v>305</v>
      </c>
      <c r="E208" s="57"/>
    </row>
    <row r="209" spans="1:5">
      <c r="A209" s="92" t="s">
        <v>1229</v>
      </c>
      <c r="B209" s="92" t="s">
        <v>231</v>
      </c>
      <c r="C209" s="92" t="s">
        <v>395</v>
      </c>
      <c r="D209" s="92" t="s">
        <v>396</v>
      </c>
      <c r="E209" s="57"/>
    </row>
    <row r="210" spans="1:5">
      <c r="A210" s="92" t="s">
        <v>1229</v>
      </c>
      <c r="B210" s="92" t="s">
        <v>231</v>
      </c>
      <c r="C210" s="92" t="s">
        <v>397</v>
      </c>
      <c r="D210" s="92" t="s">
        <v>396</v>
      </c>
      <c r="E210" s="57"/>
    </row>
    <row r="211" spans="1:5">
      <c r="A211" s="92" t="s">
        <v>1229</v>
      </c>
      <c r="B211" s="92" t="s">
        <v>293</v>
      </c>
      <c r="C211" s="92" t="s">
        <v>372</v>
      </c>
      <c r="D211" s="92" t="s">
        <v>396</v>
      </c>
      <c r="E211" s="57"/>
    </row>
    <row r="212" spans="1:5">
      <c r="A212" s="92" t="s">
        <v>1229</v>
      </c>
      <c r="B212" s="92" t="s">
        <v>293</v>
      </c>
      <c r="C212" s="92" t="s">
        <v>398</v>
      </c>
      <c r="D212" s="92" t="s">
        <v>396</v>
      </c>
      <c r="E212" s="57"/>
    </row>
    <row r="213" spans="1:5">
      <c r="A213" s="92" t="s">
        <v>1229</v>
      </c>
      <c r="B213" s="92" t="s">
        <v>293</v>
      </c>
      <c r="C213" s="92" t="s">
        <v>399</v>
      </c>
      <c r="D213" s="92" t="s">
        <v>396</v>
      </c>
      <c r="E213" s="57"/>
    </row>
    <row r="214" spans="1:5">
      <c r="A214" s="92" t="s">
        <v>1229</v>
      </c>
      <c r="B214" s="92" t="s">
        <v>277</v>
      </c>
      <c r="C214" s="92" t="s">
        <v>400</v>
      </c>
      <c r="D214" s="92" t="s">
        <v>396</v>
      </c>
      <c r="E214" s="57"/>
    </row>
    <row r="215" spans="1:5">
      <c r="A215" s="92" t="s">
        <v>1229</v>
      </c>
      <c r="B215" s="92" t="s">
        <v>333</v>
      </c>
      <c r="C215" s="92" t="s">
        <v>116</v>
      </c>
      <c r="D215" s="92" t="s">
        <v>396</v>
      </c>
      <c r="E215" s="57"/>
    </row>
    <row r="216" spans="1:5">
      <c r="A216" s="92" t="s">
        <v>1229</v>
      </c>
      <c r="B216" s="92" t="s">
        <v>333</v>
      </c>
      <c r="C216" s="92" t="s">
        <v>395</v>
      </c>
      <c r="D216" s="92" t="s">
        <v>396</v>
      </c>
      <c r="E216" s="57"/>
    </row>
    <row r="217" spans="1:5">
      <c r="A217" s="92" t="s">
        <v>1229</v>
      </c>
      <c r="B217" s="92" t="s">
        <v>231</v>
      </c>
      <c r="D217" s="92" t="s">
        <v>401</v>
      </c>
      <c r="E217" s="57"/>
    </row>
    <row r="218" spans="1:5">
      <c r="A218" s="92" t="s">
        <v>1229</v>
      </c>
      <c r="B218" s="92" t="s">
        <v>247</v>
      </c>
      <c r="D218" s="92" t="s">
        <v>401</v>
      </c>
      <c r="E218" s="57"/>
    </row>
    <row r="219" spans="1:5">
      <c r="A219" s="92" t="s">
        <v>1229</v>
      </c>
      <c r="B219" s="92" t="s">
        <v>402</v>
      </c>
      <c r="D219" s="92" t="s">
        <v>401</v>
      </c>
      <c r="E219" s="57"/>
    </row>
    <row r="220" spans="1:5">
      <c r="A220" s="92" t="s">
        <v>1229</v>
      </c>
      <c r="B220" s="92" t="s">
        <v>247</v>
      </c>
      <c r="C220" s="92" t="s">
        <v>403</v>
      </c>
      <c r="D220" s="92" t="s">
        <v>404</v>
      </c>
      <c r="E220" s="57"/>
    </row>
    <row r="221" spans="1:5">
      <c r="A221" s="92" t="s">
        <v>1229</v>
      </c>
      <c r="B221" s="92" t="s">
        <v>247</v>
      </c>
      <c r="C221" s="92" t="s">
        <v>405</v>
      </c>
      <c r="D221" s="92" t="s">
        <v>404</v>
      </c>
      <c r="E221" s="57"/>
    </row>
    <row r="222" spans="1:5">
      <c r="A222" s="92" t="s">
        <v>1229</v>
      </c>
      <c r="B222" s="92" t="s">
        <v>247</v>
      </c>
      <c r="C222" s="92" t="s">
        <v>406</v>
      </c>
      <c r="D222" s="92" t="s">
        <v>404</v>
      </c>
      <c r="E222" s="57"/>
    </row>
    <row r="223" spans="1:5">
      <c r="A223" s="92" t="s">
        <v>1229</v>
      </c>
      <c r="B223" s="92" t="s">
        <v>247</v>
      </c>
      <c r="C223" s="92" t="s">
        <v>407</v>
      </c>
      <c r="D223" s="92" t="s">
        <v>404</v>
      </c>
      <c r="E223" s="57"/>
    </row>
    <row r="224" spans="1:5">
      <c r="A224" s="92" t="s">
        <v>1229</v>
      </c>
      <c r="B224" s="92" t="s">
        <v>247</v>
      </c>
      <c r="C224" s="92" t="s">
        <v>122</v>
      </c>
      <c r="D224" s="92" t="s">
        <v>404</v>
      </c>
      <c r="E224" s="57"/>
    </row>
    <row r="225" spans="1:5">
      <c r="A225" s="92" t="s">
        <v>1229</v>
      </c>
      <c r="B225" s="92" t="s">
        <v>247</v>
      </c>
      <c r="C225" s="92" t="s">
        <v>408</v>
      </c>
      <c r="D225" s="92" t="s">
        <v>404</v>
      </c>
      <c r="E225" s="57"/>
    </row>
    <row r="226" spans="1:5">
      <c r="A226" s="92" t="s">
        <v>1229</v>
      </c>
      <c r="B226" s="92" t="s">
        <v>402</v>
      </c>
      <c r="C226" s="92" t="s">
        <v>469</v>
      </c>
      <c r="D226" s="92" t="s">
        <v>404</v>
      </c>
      <c r="E226" s="57"/>
    </row>
    <row r="227" spans="1:5">
      <c r="A227" s="92" t="s">
        <v>1229</v>
      </c>
      <c r="B227" s="92" t="s">
        <v>402</v>
      </c>
      <c r="C227" s="92" t="s">
        <v>470</v>
      </c>
      <c r="D227" s="92" t="s">
        <v>404</v>
      </c>
      <c r="E227" s="57"/>
    </row>
    <row r="228" spans="1:5">
      <c r="A228" s="92" t="s">
        <v>1229</v>
      </c>
      <c r="B228" s="92" t="s">
        <v>402</v>
      </c>
      <c r="C228" s="92" t="s">
        <v>471</v>
      </c>
      <c r="D228" s="92" t="s">
        <v>404</v>
      </c>
      <c r="E228" s="57"/>
    </row>
  </sheetData>
  <autoFilter ref="D1:D228" xr:uid="{42E164B2-2B5F-485B-9FFF-8ACBC1F72617}">
    <sortState xmlns:xlrd2="http://schemas.microsoft.com/office/spreadsheetml/2017/richdata2" ref="A2:I228">
      <sortCondition ref="D1:D228"/>
    </sortState>
  </autoFilter>
  <sortState xmlns:xlrd2="http://schemas.microsoft.com/office/spreadsheetml/2017/richdata2" ref="A2:F228">
    <sortCondition ref="A2:A228"/>
    <sortCondition ref="D2:D228"/>
    <sortCondition ref="B2:B228"/>
  </sortState>
  <phoneticPr fontId="4" type="noConversion"/>
  <pageMargins left="0.25" right="0.25" top="0.75" bottom="0.7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782B8-3D20-44EE-8293-BDC544643571}">
  <sheetPr codeName="Sheet4">
    <tabColor theme="0"/>
  </sheetPr>
  <dimension ref="A1:AH94"/>
  <sheetViews>
    <sheetView zoomScaleNormal="70" workbookViewId="0">
      <pane xSplit="1" topLeftCell="B1" activePane="topRight" state="frozen"/>
      <selection activeCell="P18" sqref="P18"/>
      <selection pane="topRight" activeCell="K19" sqref="K19"/>
    </sheetView>
  </sheetViews>
  <sheetFormatPr defaultColWidth="8" defaultRowHeight="12.75"/>
  <cols>
    <col min="1" max="1" width="21" style="33" customWidth="1"/>
    <col min="2" max="2" width="7.75" style="30" customWidth="1"/>
    <col min="3" max="3" width="7.75" style="23" customWidth="1"/>
    <col min="4" max="4" width="7.75" style="30" customWidth="1"/>
    <col min="5" max="5" width="7.75" style="23" customWidth="1"/>
    <col min="6" max="6" width="7.75" style="30" customWidth="1"/>
    <col min="7" max="7" width="7.75" style="23" customWidth="1"/>
    <col min="8" max="8" width="7.75" style="66" customWidth="1"/>
    <col min="9" max="9" width="8" style="66"/>
    <col min="10" max="10" width="8" style="81"/>
    <col min="11" max="11" width="7.75" style="30" customWidth="1"/>
    <col min="12" max="12" width="7.75" style="23" customWidth="1"/>
    <col min="13" max="13" width="7.75" style="30" customWidth="1"/>
    <col min="14" max="14" width="7.75" style="23" customWidth="1"/>
    <col min="15" max="15" width="7.75" style="30" customWidth="1"/>
    <col min="16" max="16" width="7.75" style="23" customWidth="1"/>
    <col min="17" max="17" width="7.75" style="66" customWidth="1"/>
    <col min="18" max="18" width="8" style="66"/>
    <col min="19" max="19" width="8" style="81"/>
    <col min="20" max="20" width="7.75" style="30" customWidth="1"/>
    <col min="21" max="21" width="7.75" style="23" customWidth="1"/>
    <col min="22" max="22" width="7.75" style="30" customWidth="1"/>
    <col min="23" max="23" width="7.75" style="23" customWidth="1"/>
    <col min="24" max="24" width="7.75" style="30" customWidth="1"/>
    <col min="25" max="25" width="7.75" style="23" customWidth="1"/>
    <col min="26" max="26" width="7.75" style="66" customWidth="1"/>
    <col min="27" max="27" width="8" style="66"/>
    <col min="28" max="28" width="8" style="81"/>
    <col min="29" max="16384" width="8" style="23"/>
  </cols>
  <sheetData>
    <row r="1" spans="1:34" ht="38.25">
      <c r="A1" s="19" t="s">
        <v>85</v>
      </c>
      <c r="B1" s="20" t="s">
        <v>134</v>
      </c>
      <c r="C1" s="19" t="s">
        <v>135</v>
      </c>
      <c r="D1" s="21" t="s">
        <v>136</v>
      </c>
      <c r="E1" s="22" t="s">
        <v>137</v>
      </c>
      <c r="F1" s="20" t="s">
        <v>138</v>
      </c>
      <c r="G1" s="19" t="s">
        <v>139</v>
      </c>
      <c r="H1" s="63" t="s">
        <v>140</v>
      </c>
      <c r="I1" s="64" t="s">
        <v>141</v>
      </c>
      <c r="J1" s="74" t="s">
        <v>142</v>
      </c>
      <c r="K1" s="20" t="s">
        <v>143</v>
      </c>
      <c r="L1" s="19" t="s">
        <v>144</v>
      </c>
      <c r="M1" s="21" t="s">
        <v>145</v>
      </c>
      <c r="N1" s="22" t="s">
        <v>146</v>
      </c>
      <c r="O1" s="20" t="s">
        <v>147</v>
      </c>
      <c r="P1" s="19" t="s">
        <v>148</v>
      </c>
      <c r="Q1" s="63" t="s">
        <v>149</v>
      </c>
      <c r="R1" s="64" t="s">
        <v>150</v>
      </c>
      <c r="S1" s="74" t="s">
        <v>142</v>
      </c>
      <c r="T1" s="20" t="s">
        <v>805</v>
      </c>
      <c r="U1" s="19" t="s">
        <v>806</v>
      </c>
      <c r="V1" s="21" t="s">
        <v>807</v>
      </c>
      <c r="W1" s="22" t="s">
        <v>808</v>
      </c>
      <c r="X1" s="20" t="s">
        <v>809</v>
      </c>
      <c r="Y1" s="19" t="s">
        <v>810</v>
      </c>
      <c r="Z1" s="63" t="s">
        <v>811</v>
      </c>
      <c r="AA1" s="64" t="s">
        <v>812</v>
      </c>
      <c r="AB1" s="74" t="s">
        <v>142</v>
      </c>
    </row>
    <row r="2" spans="1:34">
      <c r="A2" s="24" t="s">
        <v>151</v>
      </c>
      <c r="B2" s="25"/>
      <c r="C2" s="26"/>
      <c r="D2" s="27"/>
      <c r="E2" s="28"/>
      <c r="F2" s="25"/>
      <c r="G2" s="26"/>
      <c r="H2" s="65"/>
      <c r="J2" s="75"/>
      <c r="K2" s="25"/>
      <c r="L2" s="26"/>
      <c r="M2" s="27"/>
      <c r="N2" s="28"/>
      <c r="O2" s="25"/>
      <c r="P2" s="26"/>
      <c r="Q2" s="65"/>
      <c r="S2" s="75"/>
      <c r="T2" s="25"/>
      <c r="U2" s="26"/>
      <c r="V2" s="27"/>
      <c r="W2" s="28"/>
      <c r="X2" s="25"/>
      <c r="Y2" s="26"/>
      <c r="Z2" s="65"/>
      <c r="AB2" s="75"/>
    </row>
    <row r="3" spans="1:34">
      <c r="A3" s="29" t="s">
        <v>152</v>
      </c>
      <c r="D3" s="31"/>
      <c r="E3" s="32"/>
      <c r="H3" s="67"/>
      <c r="J3" s="75"/>
      <c r="M3" s="31"/>
      <c r="N3" s="32"/>
      <c r="Q3" s="67"/>
      <c r="S3" s="75"/>
      <c r="V3" s="31"/>
      <c r="W3" s="32"/>
      <c r="Z3" s="67"/>
      <c r="AB3" s="75"/>
    </row>
    <row r="4" spans="1:34">
      <c r="A4" s="33" t="s">
        <v>153</v>
      </c>
      <c r="C4" s="30"/>
      <c r="D4" s="31">
        <v>18000</v>
      </c>
      <c r="E4" s="32">
        <v>18000</v>
      </c>
      <c r="F4" s="30">
        <v>18000</v>
      </c>
      <c r="G4" s="23">
        <v>18000</v>
      </c>
      <c r="H4" s="67"/>
      <c r="J4" s="75"/>
      <c r="K4" s="30">
        <v>18000</v>
      </c>
      <c r="L4" s="30">
        <v>18000</v>
      </c>
      <c r="M4" s="31">
        <v>18000</v>
      </c>
      <c r="N4" s="32">
        <v>18000</v>
      </c>
      <c r="O4" s="30">
        <v>18000</v>
      </c>
      <c r="P4" s="23">
        <v>18000</v>
      </c>
      <c r="Q4" s="67"/>
      <c r="S4" s="75"/>
      <c r="T4" s="30">
        <v>18000</v>
      </c>
      <c r="U4" s="30">
        <v>18000</v>
      </c>
      <c r="V4" s="31">
        <v>18000</v>
      </c>
      <c r="W4" s="32">
        <v>18000</v>
      </c>
      <c r="X4" s="30">
        <v>18000</v>
      </c>
      <c r="Y4" s="23">
        <v>18000</v>
      </c>
      <c r="Z4" s="67"/>
      <c r="AB4" s="75"/>
    </row>
    <row r="5" spans="1:34">
      <c r="A5" s="33" t="s">
        <v>154</v>
      </c>
      <c r="C5" s="30"/>
      <c r="D5" s="31">
        <f>D4-D50-D51-D52</f>
        <v>12528</v>
      </c>
      <c r="E5" s="32">
        <v>12528</v>
      </c>
      <c r="F5" s="30">
        <f>F4-F50-F51-F52</f>
        <v>12528</v>
      </c>
      <c r="G5" s="23">
        <v>12528</v>
      </c>
      <c r="H5" s="67"/>
      <c r="J5" s="75"/>
      <c r="K5" s="30">
        <f>K4-K50-K51-K52</f>
        <v>12528</v>
      </c>
      <c r="L5" s="30">
        <v>12528</v>
      </c>
      <c r="M5" s="31">
        <f>M4-M50-M51-M52</f>
        <v>12528</v>
      </c>
      <c r="N5" s="32">
        <v>12528</v>
      </c>
      <c r="O5" s="30">
        <f>O4-O50-O51-O52</f>
        <v>12528</v>
      </c>
      <c r="P5" s="23">
        <v>12528</v>
      </c>
      <c r="Q5" s="67"/>
      <c r="S5" s="75"/>
      <c r="T5" s="30">
        <f>T4-T50-T51-T52</f>
        <v>12528</v>
      </c>
      <c r="U5" s="30">
        <v>12528</v>
      </c>
      <c r="V5" s="31">
        <f>V4-V50-V51-V52</f>
        <v>12528</v>
      </c>
      <c r="W5" s="32">
        <v>12528</v>
      </c>
      <c r="X5" s="30">
        <f>X4-X50-X51-X52</f>
        <v>12528</v>
      </c>
      <c r="Y5" s="23">
        <v>12528</v>
      </c>
      <c r="Z5" s="67"/>
      <c r="AB5" s="75"/>
    </row>
    <row r="6" spans="1:34">
      <c r="A6" s="29" t="s">
        <v>155</v>
      </c>
      <c r="C6" s="30"/>
      <c r="D6" s="31"/>
      <c r="E6" s="32"/>
      <c r="H6" s="67"/>
      <c r="J6" s="75"/>
      <c r="L6" s="30"/>
      <c r="M6" s="31"/>
      <c r="N6" s="32"/>
      <c r="Q6" s="67"/>
      <c r="S6" s="75"/>
      <c r="U6" s="30"/>
      <c r="V6" s="31"/>
      <c r="W6" s="32"/>
      <c r="Z6" s="67"/>
      <c r="AB6" s="75"/>
    </row>
    <row r="7" spans="1:34">
      <c r="A7" s="33" t="s">
        <v>156</v>
      </c>
      <c r="C7" s="30"/>
      <c r="D7" s="31">
        <f>D12</f>
        <v>13870</v>
      </c>
      <c r="E7" s="32">
        <v>13808</v>
      </c>
      <c r="F7" s="30">
        <f>F12</f>
        <v>13608</v>
      </c>
      <c r="G7" s="23">
        <v>13808</v>
      </c>
      <c r="H7" s="67"/>
      <c r="J7" s="75"/>
      <c r="K7" s="30">
        <f>K12</f>
        <v>13808</v>
      </c>
      <c r="L7" s="30">
        <v>13808</v>
      </c>
      <c r="M7" s="31">
        <f>M12</f>
        <v>13808</v>
      </c>
      <c r="N7" s="32">
        <v>13808</v>
      </c>
      <c r="O7" s="30">
        <f>O12</f>
        <v>13608</v>
      </c>
      <c r="P7" s="23">
        <v>13808</v>
      </c>
      <c r="Q7" s="67"/>
      <c r="S7" s="75"/>
      <c r="T7" s="30">
        <f>T12</f>
        <v>16858</v>
      </c>
      <c r="U7" s="30">
        <v>13808</v>
      </c>
      <c r="V7" s="31">
        <f>V12</f>
        <v>16858</v>
      </c>
      <c r="W7" s="32">
        <v>13808</v>
      </c>
      <c r="X7" s="30">
        <f>X12</f>
        <v>16658</v>
      </c>
      <c r="Y7" s="23">
        <v>13808</v>
      </c>
      <c r="Z7" s="67"/>
      <c r="AB7" s="75"/>
    </row>
    <row r="8" spans="1:34">
      <c r="A8" s="33" t="s">
        <v>157</v>
      </c>
      <c r="C8" s="30"/>
      <c r="D8" s="31">
        <f>D54</f>
        <v>2440</v>
      </c>
      <c r="E8" s="32">
        <v>2440</v>
      </c>
      <c r="F8" s="30">
        <f>F54</f>
        <v>2440</v>
      </c>
      <c r="G8" s="23">
        <v>2440</v>
      </c>
      <c r="H8" s="67"/>
      <c r="J8" s="75"/>
      <c r="K8" s="30">
        <f>K54</f>
        <v>2440</v>
      </c>
      <c r="L8" s="30">
        <v>2440</v>
      </c>
      <c r="M8" s="31">
        <f>M54</f>
        <v>2440</v>
      </c>
      <c r="N8" s="32">
        <v>2440</v>
      </c>
      <c r="O8" s="30">
        <f>O54</f>
        <v>2440</v>
      </c>
      <c r="P8" s="23">
        <v>2440</v>
      </c>
      <c r="Q8" s="67"/>
      <c r="S8" s="75"/>
      <c r="T8" s="30">
        <f>T54</f>
        <v>2040</v>
      </c>
      <c r="U8" s="30">
        <v>2440</v>
      </c>
      <c r="V8" s="31">
        <f>V54</f>
        <v>2040</v>
      </c>
      <c r="W8" s="32">
        <v>2440</v>
      </c>
      <c r="X8" s="30">
        <f>X54</f>
        <v>2040</v>
      </c>
      <c r="Y8" s="23">
        <v>2440</v>
      </c>
      <c r="Z8" s="67"/>
      <c r="AB8" s="75"/>
    </row>
    <row r="9" spans="1:34">
      <c r="A9" s="29" t="s">
        <v>158</v>
      </c>
      <c r="C9" s="30"/>
      <c r="D9" s="31"/>
      <c r="E9" s="32"/>
      <c r="H9" s="67"/>
      <c r="J9" s="75"/>
      <c r="L9" s="30"/>
      <c r="M9" s="31"/>
      <c r="N9" s="32"/>
      <c r="Q9" s="67"/>
      <c r="S9" s="75"/>
      <c r="U9" s="30"/>
      <c r="V9" s="31"/>
      <c r="W9" s="32"/>
      <c r="Z9" s="67"/>
      <c r="AB9" s="75"/>
      <c r="AH9" s="23">
        <v>0</v>
      </c>
    </row>
    <row r="10" spans="1:34">
      <c r="A10" s="33" t="s">
        <v>159</v>
      </c>
      <c r="B10" s="30">
        <v>11800</v>
      </c>
      <c r="C10" s="30"/>
      <c r="D10" s="31">
        <f>D4-D7-D8</f>
        <v>1690</v>
      </c>
      <c r="E10" s="34">
        <v>1752</v>
      </c>
      <c r="F10" s="30">
        <f>F4-F7-F8</f>
        <v>1952</v>
      </c>
      <c r="G10" s="23">
        <v>1752</v>
      </c>
      <c r="H10" s="67"/>
      <c r="J10" s="75"/>
      <c r="K10" s="30">
        <f>K4-K7-K8</f>
        <v>1752</v>
      </c>
      <c r="L10" s="30">
        <v>1752</v>
      </c>
      <c r="M10" s="31">
        <f>M4-M7-M8</f>
        <v>1752</v>
      </c>
      <c r="N10" s="34">
        <v>1752</v>
      </c>
      <c r="O10" s="30">
        <f>O4-O7-O8</f>
        <v>1952</v>
      </c>
      <c r="P10" s="23">
        <v>1752</v>
      </c>
      <c r="Q10" s="67"/>
      <c r="S10" s="75"/>
      <c r="T10" s="30">
        <f>T4-T7-T8</f>
        <v>-898</v>
      </c>
      <c r="U10" s="30">
        <v>1752</v>
      </c>
      <c r="V10" s="31">
        <f>V4-V7-V8</f>
        <v>-898</v>
      </c>
      <c r="W10" s="34">
        <v>1752</v>
      </c>
      <c r="X10" s="30">
        <f>X4-X7-X8</f>
        <v>-698</v>
      </c>
      <c r="Y10" s="23">
        <v>1752</v>
      </c>
      <c r="Z10" s="67"/>
      <c r="AB10" s="75"/>
    </row>
    <row r="11" spans="1:34">
      <c r="C11" s="30"/>
      <c r="D11" s="31"/>
      <c r="E11" s="34"/>
      <c r="H11" s="67"/>
      <c r="J11" s="75"/>
      <c r="L11" s="30"/>
      <c r="M11" s="31"/>
      <c r="N11" s="34"/>
      <c r="Q11" s="67"/>
      <c r="S11" s="75"/>
      <c r="U11" s="30"/>
      <c r="V11" s="31"/>
      <c r="W11" s="34"/>
      <c r="Z11" s="67"/>
      <c r="AB11" s="75"/>
    </row>
    <row r="12" spans="1:34">
      <c r="A12" s="24" t="s">
        <v>160</v>
      </c>
      <c r="C12" s="30"/>
      <c r="D12" s="31">
        <f>SUM(D13+D25+D31+D35+D40+D45+D49)</f>
        <v>13870</v>
      </c>
      <c r="E12" s="32">
        <v>13808</v>
      </c>
      <c r="F12" s="30">
        <f>SUM(F13+F25+F31+F35+F40+F45+F49)</f>
        <v>13608</v>
      </c>
      <c r="G12" s="23">
        <v>13808</v>
      </c>
      <c r="H12" s="67"/>
      <c r="J12" s="75"/>
      <c r="K12" s="30">
        <f>SUM(K13+K25+K31+K35+K40+K45+K49)</f>
        <v>13808</v>
      </c>
      <c r="L12" s="30">
        <v>13808</v>
      </c>
      <c r="M12" s="31">
        <f>SUM(M13+M25+M31+M35+M40+M45+M49)</f>
        <v>13808</v>
      </c>
      <c r="N12" s="32">
        <v>13808</v>
      </c>
      <c r="O12" s="30">
        <f>SUM(O13+O25+O31+O35+O40+O45+O49)</f>
        <v>13608</v>
      </c>
      <c r="P12" s="23">
        <v>13808</v>
      </c>
      <c r="Q12" s="67"/>
      <c r="S12" s="75"/>
      <c r="T12" s="30">
        <f>SUM(T13+T25+T31+T35+T40+T45+T49)</f>
        <v>16858</v>
      </c>
      <c r="U12" s="30">
        <v>13808</v>
      </c>
      <c r="V12" s="31">
        <f>SUM(V13+V25+V31+V35+V40+V45+V49)</f>
        <v>16858</v>
      </c>
      <c r="W12" s="32">
        <v>13808</v>
      </c>
      <c r="X12" s="30">
        <f>SUM(X13+X25+X31+X35+X40+X45+X49)</f>
        <v>16658</v>
      </c>
      <c r="Y12" s="23">
        <v>13808</v>
      </c>
      <c r="Z12" s="67"/>
      <c r="AB12" s="75"/>
    </row>
    <row r="13" spans="1:34">
      <c r="A13" s="29" t="s">
        <v>161</v>
      </c>
      <c r="C13" s="30"/>
      <c r="D13" s="31">
        <f>SUM(D14:D22)</f>
        <v>4874</v>
      </c>
      <c r="E13" s="32">
        <v>4874</v>
      </c>
      <c r="F13" s="30">
        <f>SUM(F14:F22)</f>
        <v>4874</v>
      </c>
      <c r="G13" s="23">
        <v>4874</v>
      </c>
      <c r="H13" s="67"/>
      <c r="J13" s="75"/>
      <c r="K13" s="30">
        <f>SUM(K14:K22)</f>
        <v>4874</v>
      </c>
      <c r="L13" s="30">
        <v>4874</v>
      </c>
      <c r="M13" s="31">
        <f>SUM(M14:M22)</f>
        <v>4874</v>
      </c>
      <c r="N13" s="32">
        <v>4874</v>
      </c>
      <c r="O13" s="30">
        <f>SUM(O14:O22)</f>
        <v>4874</v>
      </c>
      <c r="P13" s="23">
        <v>4874</v>
      </c>
      <c r="Q13" s="67"/>
      <c r="S13" s="75"/>
      <c r="T13" s="30">
        <f>SUM(T14:T23)</f>
        <v>5159</v>
      </c>
      <c r="U13" s="30">
        <f t="shared" ref="U13:Y13" si="0">SUM(U14:U23)</f>
        <v>5159</v>
      </c>
      <c r="V13" s="30">
        <f t="shared" si="0"/>
        <v>5159</v>
      </c>
      <c r="W13" s="30">
        <f t="shared" si="0"/>
        <v>5159</v>
      </c>
      <c r="X13" s="30">
        <f t="shared" si="0"/>
        <v>5159</v>
      </c>
      <c r="Y13" s="30">
        <f t="shared" si="0"/>
        <v>4884</v>
      </c>
      <c r="Z13" s="67"/>
      <c r="AB13" s="75"/>
    </row>
    <row r="14" spans="1:34">
      <c r="A14" s="33" t="s">
        <v>162</v>
      </c>
      <c r="C14" s="30"/>
      <c r="D14" s="31">
        <v>2750</v>
      </c>
      <c r="E14" s="32">
        <v>2750</v>
      </c>
      <c r="F14" s="30">
        <v>2750</v>
      </c>
      <c r="G14" s="23">
        <v>2750</v>
      </c>
      <c r="H14" s="67"/>
      <c r="J14" s="75"/>
      <c r="K14" s="30">
        <v>2750</v>
      </c>
      <c r="L14" s="30">
        <v>2750</v>
      </c>
      <c r="M14" s="31">
        <v>2750</v>
      </c>
      <c r="N14" s="32">
        <v>2750</v>
      </c>
      <c r="O14" s="30">
        <v>2750</v>
      </c>
      <c r="P14" s="23">
        <v>2750</v>
      </c>
      <c r="Q14" s="67"/>
      <c r="S14" s="75"/>
      <c r="T14" s="30">
        <v>2750</v>
      </c>
      <c r="U14" s="30">
        <v>2750</v>
      </c>
      <c r="V14" s="31">
        <v>2750</v>
      </c>
      <c r="W14" s="32">
        <v>2750</v>
      </c>
      <c r="X14" s="30">
        <v>2750</v>
      </c>
      <c r="Y14" s="23">
        <v>2750</v>
      </c>
      <c r="Z14" s="67"/>
      <c r="AB14" s="75"/>
    </row>
    <row r="15" spans="1:34">
      <c r="A15" s="33" t="s">
        <v>163</v>
      </c>
      <c r="C15" s="30"/>
      <c r="D15" s="31">
        <v>225</v>
      </c>
      <c r="E15" s="32">
        <v>225</v>
      </c>
      <c r="F15" s="30">
        <v>225</v>
      </c>
      <c r="G15" s="23">
        <v>225</v>
      </c>
      <c r="H15" s="67"/>
      <c r="J15" s="75"/>
      <c r="K15" s="30">
        <v>225</v>
      </c>
      <c r="L15" s="30">
        <v>225</v>
      </c>
      <c r="M15" s="31">
        <v>225</v>
      </c>
      <c r="N15" s="32">
        <v>225</v>
      </c>
      <c r="O15" s="30">
        <v>225</v>
      </c>
      <c r="P15" s="23">
        <v>225</v>
      </c>
      <c r="Q15" s="67"/>
      <c r="S15" s="75"/>
      <c r="T15" s="30">
        <v>500</v>
      </c>
      <c r="U15" s="30">
        <v>500</v>
      </c>
      <c r="V15" s="31">
        <v>500</v>
      </c>
      <c r="W15" s="32">
        <v>500</v>
      </c>
      <c r="X15" s="30">
        <v>500</v>
      </c>
      <c r="Y15" s="23">
        <v>225</v>
      </c>
      <c r="Z15" s="67"/>
      <c r="AB15" s="75"/>
    </row>
    <row r="16" spans="1:34">
      <c r="A16" s="33" t="s">
        <v>164</v>
      </c>
      <c r="C16" s="30"/>
      <c r="D16" s="31">
        <v>175</v>
      </c>
      <c r="E16" s="32">
        <v>175</v>
      </c>
      <c r="F16" s="30">
        <v>175</v>
      </c>
      <c r="G16" s="23">
        <v>175</v>
      </c>
      <c r="H16" s="67"/>
      <c r="J16" s="75"/>
      <c r="K16" s="30">
        <v>175</v>
      </c>
      <c r="L16" s="30">
        <v>175</v>
      </c>
      <c r="M16" s="31">
        <v>175</v>
      </c>
      <c r="N16" s="32">
        <v>175</v>
      </c>
      <c r="O16" s="30">
        <v>175</v>
      </c>
      <c r="P16" s="23">
        <v>175</v>
      </c>
      <c r="Q16" s="67"/>
      <c r="S16" s="75"/>
      <c r="T16" s="30">
        <v>125</v>
      </c>
      <c r="U16" s="30">
        <v>125</v>
      </c>
      <c r="V16" s="31">
        <v>125</v>
      </c>
      <c r="W16" s="32">
        <v>125</v>
      </c>
      <c r="X16" s="30">
        <v>125</v>
      </c>
      <c r="Y16" s="23">
        <v>125</v>
      </c>
      <c r="Z16" s="67"/>
      <c r="AB16" s="75"/>
    </row>
    <row r="17" spans="1:28">
      <c r="A17" s="33" t="s">
        <v>121</v>
      </c>
      <c r="C17" s="30"/>
      <c r="D17" s="31">
        <v>172</v>
      </c>
      <c r="E17" s="32">
        <v>172</v>
      </c>
      <c r="F17" s="30">
        <v>172</v>
      </c>
      <c r="G17" s="23">
        <v>172</v>
      </c>
      <c r="H17" s="67"/>
      <c r="J17" s="75"/>
      <c r="K17" s="30">
        <v>172</v>
      </c>
      <c r="L17" s="30">
        <v>172</v>
      </c>
      <c r="M17" s="31">
        <v>172</v>
      </c>
      <c r="N17" s="32">
        <v>172</v>
      </c>
      <c r="O17" s="30">
        <v>172</v>
      </c>
      <c r="P17" s="23">
        <v>172</v>
      </c>
      <c r="Q17" s="67"/>
      <c r="S17" s="75"/>
      <c r="T17" s="30">
        <v>172</v>
      </c>
      <c r="U17" s="30">
        <v>172</v>
      </c>
      <c r="V17" s="31">
        <v>172</v>
      </c>
      <c r="W17" s="32">
        <v>172</v>
      </c>
      <c r="X17" s="30">
        <v>172</v>
      </c>
      <c r="Y17" s="23">
        <v>172</v>
      </c>
      <c r="Z17" s="67"/>
      <c r="AB17" s="75"/>
    </row>
    <row r="18" spans="1:28">
      <c r="A18" s="33" t="s">
        <v>166</v>
      </c>
      <c r="C18" s="30"/>
      <c r="D18" s="31">
        <v>300</v>
      </c>
      <c r="E18" s="32">
        <v>300</v>
      </c>
      <c r="F18" s="30">
        <v>300</v>
      </c>
      <c r="G18" s="23">
        <v>300</v>
      </c>
      <c r="H18" s="67"/>
      <c r="J18" s="75"/>
      <c r="K18" s="30">
        <v>300</v>
      </c>
      <c r="L18" s="30">
        <v>300</v>
      </c>
      <c r="M18" s="31">
        <v>300</v>
      </c>
      <c r="N18" s="32">
        <v>300</v>
      </c>
      <c r="O18" s="30">
        <v>300</v>
      </c>
      <c r="P18" s="23">
        <v>300</v>
      </c>
      <c r="Q18" s="67"/>
      <c r="S18" s="75"/>
      <c r="T18" s="30">
        <v>300</v>
      </c>
      <c r="U18" s="30">
        <v>300</v>
      </c>
      <c r="V18" s="31">
        <v>300</v>
      </c>
      <c r="W18" s="32">
        <v>300</v>
      </c>
      <c r="X18" s="30">
        <v>300</v>
      </c>
      <c r="Y18" s="23">
        <v>300</v>
      </c>
      <c r="Z18" s="67"/>
      <c r="AB18" s="75"/>
    </row>
    <row r="19" spans="1:28">
      <c r="A19" s="33" t="s">
        <v>167</v>
      </c>
      <c r="C19" s="30"/>
      <c r="D19" s="31">
        <v>75</v>
      </c>
      <c r="E19" s="32">
        <v>75</v>
      </c>
      <c r="F19" s="30">
        <v>75</v>
      </c>
      <c r="G19" s="23">
        <v>75</v>
      </c>
      <c r="H19" s="67"/>
      <c r="J19" s="75"/>
      <c r="K19" s="30">
        <v>75</v>
      </c>
      <c r="L19" s="30">
        <v>75</v>
      </c>
      <c r="M19" s="31">
        <v>75</v>
      </c>
      <c r="N19" s="32">
        <v>75</v>
      </c>
      <c r="O19" s="30">
        <v>75</v>
      </c>
      <c r="P19" s="23">
        <v>75</v>
      </c>
      <c r="Q19" s="67"/>
      <c r="S19" s="75"/>
      <c r="T19" s="30">
        <v>75</v>
      </c>
      <c r="U19" s="30">
        <v>75</v>
      </c>
      <c r="V19" s="31">
        <v>75</v>
      </c>
      <c r="W19" s="32">
        <v>75</v>
      </c>
      <c r="X19" s="30">
        <v>75</v>
      </c>
      <c r="Y19" s="23">
        <v>75</v>
      </c>
      <c r="Z19" s="67"/>
      <c r="AB19" s="75"/>
    </row>
    <row r="20" spans="1:28">
      <c r="A20" s="33" t="s">
        <v>168</v>
      </c>
      <c r="C20" s="30"/>
      <c r="D20" s="31">
        <v>50</v>
      </c>
      <c r="E20" s="32">
        <v>50</v>
      </c>
      <c r="F20" s="30">
        <v>50</v>
      </c>
      <c r="G20" s="23">
        <v>50</v>
      </c>
      <c r="H20" s="67"/>
      <c r="J20" s="75"/>
      <c r="K20" s="30">
        <v>50</v>
      </c>
      <c r="L20" s="30">
        <v>50</v>
      </c>
      <c r="M20" s="31">
        <v>50</v>
      </c>
      <c r="N20" s="32">
        <v>50</v>
      </c>
      <c r="O20" s="30">
        <v>50</v>
      </c>
      <c r="P20" s="23">
        <v>50</v>
      </c>
      <c r="Q20" s="67"/>
      <c r="S20" s="75"/>
      <c r="T20" s="30">
        <v>50</v>
      </c>
      <c r="U20" s="30">
        <v>50</v>
      </c>
      <c r="V20" s="31">
        <v>50</v>
      </c>
      <c r="W20" s="32">
        <v>50</v>
      </c>
      <c r="X20" s="30">
        <v>50</v>
      </c>
      <c r="Y20" s="23">
        <v>50</v>
      </c>
      <c r="Z20" s="67"/>
      <c r="AB20" s="75"/>
    </row>
    <row r="21" spans="1:28">
      <c r="A21" s="33" t="s">
        <v>169</v>
      </c>
      <c r="C21" s="30"/>
      <c r="D21" s="31">
        <v>0</v>
      </c>
      <c r="E21" s="32">
        <v>0</v>
      </c>
      <c r="F21" s="30">
        <v>0</v>
      </c>
      <c r="G21" s="23">
        <v>0</v>
      </c>
      <c r="H21" s="67"/>
      <c r="J21" s="75"/>
      <c r="K21" s="30">
        <v>0</v>
      </c>
      <c r="L21" s="30">
        <v>0</v>
      </c>
      <c r="M21" s="31">
        <v>0</v>
      </c>
      <c r="N21" s="32">
        <v>0</v>
      </c>
      <c r="O21" s="30">
        <v>0</v>
      </c>
      <c r="P21" s="23">
        <v>0</v>
      </c>
      <c r="Q21" s="67"/>
      <c r="S21" s="75"/>
      <c r="T21" s="30">
        <v>0</v>
      </c>
      <c r="U21" s="30">
        <v>0</v>
      </c>
      <c r="V21" s="31">
        <v>0</v>
      </c>
      <c r="W21" s="32">
        <v>0</v>
      </c>
      <c r="X21" s="30">
        <v>0</v>
      </c>
      <c r="Y21" s="23">
        <v>0</v>
      </c>
      <c r="Z21" s="67"/>
      <c r="AB21" s="75"/>
    </row>
    <row r="22" spans="1:28">
      <c r="A22" s="33" t="s">
        <v>170</v>
      </c>
      <c r="C22" s="30"/>
      <c r="D22" s="31">
        <v>1127</v>
      </c>
      <c r="E22" s="32">
        <v>1127</v>
      </c>
      <c r="F22" s="30">
        <v>1127</v>
      </c>
      <c r="G22" s="23">
        <v>1127</v>
      </c>
      <c r="H22" s="67"/>
      <c r="J22" s="75"/>
      <c r="K22" s="30">
        <v>1127</v>
      </c>
      <c r="L22" s="30">
        <v>1127</v>
      </c>
      <c r="M22" s="31">
        <v>1127</v>
      </c>
      <c r="N22" s="32">
        <v>1127</v>
      </c>
      <c r="O22" s="30">
        <v>1127</v>
      </c>
      <c r="P22" s="23">
        <v>1127</v>
      </c>
      <c r="Q22" s="67"/>
      <c r="S22" s="75"/>
      <c r="T22" s="30">
        <v>1127</v>
      </c>
      <c r="U22" s="30">
        <v>1127</v>
      </c>
      <c r="V22" s="31">
        <v>1127</v>
      </c>
      <c r="W22" s="32">
        <v>1127</v>
      </c>
      <c r="X22" s="30">
        <v>1127</v>
      </c>
      <c r="Y22" s="23">
        <v>1127</v>
      </c>
      <c r="Z22" s="67"/>
      <c r="AB22" s="75"/>
    </row>
    <row r="23" spans="1:28">
      <c r="A23" s="33" t="s">
        <v>813</v>
      </c>
      <c r="C23" s="30"/>
      <c r="D23" s="31"/>
      <c r="E23" s="32"/>
      <c r="H23" s="67"/>
      <c r="J23" s="75"/>
      <c r="L23" s="30"/>
      <c r="M23" s="31"/>
      <c r="N23" s="32"/>
      <c r="Q23" s="67"/>
      <c r="S23" s="75"/>
      <c r="T23" s="30">
        <v>60</v>
      </c>
      <c r="U23" s="30">
        <v>60</v>
      </c>
      <c r="V23" s="31">
        <v>60</v>
      </c>
      <c r="W23" s="32">
        <v>60</v>
      </c>
      <c r="X23" s="30">
        <v>60</v>
      </c>
      <c r="Y23" s="23">
        <v>60</v>
      </c>
      <c r="Z23" s="67"/>
      <c r="AB23" s="75"/>
    </row>
    <row r="24" spans="1:28">
      <c r="C24" s="30"/>
      <c r="D24" s="31"/>
      <c r="E24" s="32"/>
      <c r="H24" s="67"/>
      <c r="J24" s="75"/>
      <c r="L24" s="30"/>
      <c r="M24" s="31"/>
      <c r="N24" s="32"/>
      <c r="Q24" s="67"/>
      <c r="S24" s="75"/>
      <c r="U24" s="30"/>
      <c r="V24" s="31"/>
      <c r="W24" s="32"/>
      <c r="Z24" s="67"/>
      <c r="AB24" s="75"/>
    </row>
    <row r="25" spans="1:28">
      <c r="A25" s="29" t="s">
        <v>171</v>
      </c>
      <c r="C25" s="30"/>
      <c r="D25" s="31">
        <f>SUM(D26:D30)</f>
        <v>1185</v>
      </c>
      <c r="E25" s="32">
        <v>1185</v>
      </c>
      <c r="F25" s="30">
        <f>SUM(F26:F30)</f>
        <v>1185</v>
      </c>
      <c r="G25" s="23">
        <v>1185</v>
      </c>
      <c r="H25" s="67"/>
      <c r="J25" s="75"/>
      <c r="K25" s="30">
        <f>SUM(K26:K30)</f>
        <v>1185</v>
      </c>
      <c r="L25" s="30">
        <v>1185</v>
      </c>
      <c r="M25" s="31">
        <f>SUM(M26:M30)</f>
        <v>1185</v>
      </c>
      <c r="N25" s="32">
        <v>1185</v>
      </c>
      <c r="O25" s="30">
        <f>SUM(O26:O30)</f>
        <v>1185</v>
      </c>
      <c r="P25" s="23">
        <v>1185</v>
      </c>
      <c r="Q25" s="67"/>
      <c r="S25" s="75"/>
      <c r="T25" s="30">
        <f>SUM(T26:T30)</f>
        <v>1182</v>
      </c>
      <c r="U25" s="30">
        <v>1185</v>
      </c>
      <c r="V25" s="31">
        <f>SUM(V26:V30)</f>
        <v>1182</v>
      </c>
      <c r="W25" s="32">
        <v>1185</v>
      </c>
      <c r="X25" s="30">
        <f>SUM(X26:X30)</f>
        <v>1182</v>
      </c>
      <c r="Y25" s="23">
        <v>1185</v>
      </c>
      <c r="Z25" s="67"/>
      <c r="AB25" s="75"/>
    </row>
    <row r="26" spans="1:28">
      <c r="A26" s="33" t="s">
        <v>172</v>
      </c>
      <c r="C26" s="30"/>
      <c r="D26" s="31">
        <v>775</v>
      </c>
      <c r="E26" s="32">
        <v>775</v>
      </c>
      <c r="F26" s="30">
        <v>775</v>
      </c>
      <c r="G26" s="23">
        <v>775</v>
      </c>
      <c r="H26" s="67"/>
      <c r="J26" s="75"/>
      <c r="K26" s="30">
        <v>775</v>
      </c>
      <c r="L26" s="30">
        <v>775</v>
      </c>
      <c r="M26" s="31">
        <v>775</v>
      </c>
      <c r="N26" s="32">
        <v>775</v>
      </c>
      <c r="O26" s="30">
        <v>775</v>
      </c>
      <c r="P26" s="23">
        <v>775</v>
      </c>
      <c r="Q26" s="67"/>
      <c r="S26" s="75"/>
      <c r="T26" s="30">
        <v>767</v>
      </c>
      <c r="U26" s="30">
        <v>767</v>
      </c>
      <c r="V26" s="30">
        <v>767</v>
      </c>
      <c r="W26" s="30">
        <v>767</v>
      </c>
      <c r="X26" s="30">
        <v>767</v>
      </c>
      <c r="Y26" s="30">
        <v>767</v>
      </c>
      <c r="Z26" s="67"/>
      <c r="AB26" s="75"/>
    </row>
    <row r="27" spans="1:28">
      <c r="A27" s="33" t="s">
        <v>173</v>
      </c>
      <c r="C27" s="30"/>
      <c r="D27" s="31">
        <v>140</v>
      </c>
      <c r="E27" s="32">
        <v>140</v>
      </c>
      <c r="F27" s="30">
        <v>140</v>
      </c>
      <c r="G27" s="23">
        <v>140</v>
      </c>
      <c r="H27" s="67"/>
      <c r="J27" s="75"/>
      <c r="K27" s="30">
        <v>140</v>
      </c>
      <c r="L27" s="30">
        <v>140</v>
      </c>
      <c r="M27" s="31">
        <v>140</v>
      </c>
      <c r="N27" s="32">
        <v>140</v>
      </c>
      <c r="O27" s="30">
        <v>140</v>
      </c>
      <c r="P27" s="23">
        <v>140</v>
      </c>
      <c r="Q27" s="67"/>
      <c r="S27" s="75"/>
      <c r="T27" s="30">
        <v>145</v>
      </c>
      <c r="U27" s="30">
        <v>145</v>
      </c>
      <c r="V27" s="31">
        <v>145</v>
      </c>
      <c r="W27" s="32">
        <v>145</v>
      </c>
      <c r="X27" s="30">
        <v>145</v>
      </c>
      <c r="Y27" s="23">
        <v>145</v>
      </c>
      <c r="Z27" s="67"/>
      <c r="AB27" s="75"/>
    </row>
    <row r="28" spans="1:28">
      <c r="A28" s="33" t="s">
        <v>174</v>
      </c>
      <c r="C28" s="30"/>
      <c r="D28" s="31">
        <v>40</v>
      </c>
      <c r="E28" s="32">
        <v>40</v>
      </c>
      <c r="F28" s="30">
        <v>40</v>
      </c>
      <c r="G28" s="23">
        <v>40</v>
      </c>
      <c r="H28" s="67"/>
      <c r="J28" s="75"/>
      <c r="K28" s="30">
        <v>40</v>
      </c>
      <c r="L28" s="30">
        <v>40</v>
      </c>
      <c r="M28" s="31">
        <v>40</v>
      </c>
      <c r="N28" s="32">
        <v>40</v>
      </c>
      <c r="O28" s="30">
        <v>40</v>
      </c>
      <c r="P28" s="23">
        <v>40</v>
      </c>
      <c r="Q28" s="67"/>
      <c r="S28" s="75"/>
      <c r="T28" s="30">
        <v>40</v>
      </c>
      <c r="U28" s="30">
        <v>40</v>
      </c>
      <c r="V28" s="31">
        <v>40</v>
      </c>
      <c r="W28" s="32">
        <v>40</v>
      </c>
      <c r="X28" s="30">
        <v>40</v>
      </c>
      <c r="Y28" s="23">
        <v>40</v>
      </c>
      <c r="Z28" s="67"/>
      <c r="AB28" s="75"/>
    </row>
    <row r="29" spans="1:28">
      <c r="A29" s="33" t="s">
        <v>175</v>
      </c>
      <c r="C29" s="30"/>
      <c r="D29" s="31">
        <v>180</v>
      </c>
      <c r="E29" s="32">
        <v>180</v>
      </c>
      <c r="F29" s="30">
        <v>180</v>
      </c>
      <c r="G29" s="23">
        <v>180</v>
      </c>
      <c r="H29" s="67"/>
      <c r="J29" s="75"/>
      <c r="K29" s="30">
        <v>180</v>
      </c>
      <c r="L29" s="30">
        <v>180</v>
      </c>
      <c r="M29" s="31">
        <v>180</v>
      </c>
      <c r="N29" s="32">
        <v>180</v>
      </c>
      <c r="O29" s="30">
        <v>180</v>
      </c>
      <c r="P29" s="23">
        <v>180</v>
      </c>
      <c r="Q29" s="67"/>
      <c r="S29" s="75"/>
      <c r="T29" s="30">
        <v>180</v>
      </c>
      <c r="U29" s="30">
        <v>180</v>
      </c>
      <c r="V29" s="31">
        <v>180</v>
      </c>
      <c r="W29" s="32">
        <v>180</v>
      </c>
      <c r="X29" s="30">
        <v>180</v>
      </c>
      <c r="Y29" s="23">
        <v>180</v>
      </c>
      <c r="Z29" s="67"/>
      <c r="AB29" s="75"/>
    </row>
    <row r="30" spans="1:28">
      <c r="A30" s="33" t="s">
        <v>22</v>
      </c>
      <c r="C30" s="30"/>
      <c r="D30" s="31">
        <v>50</v>
      </c>
      <c r="E30" s="32">
        <v>50</v>
      </c>
      <c r="F30" s="30">
        <v>50</v>
      </c>
      <c r="G30" s="23">
        <v>50</v>
      </c>
      <c r="H30" s="67"/>
      <c r="J30" s="75"/>
      <c r="K30" s="30">
        <v>50</v>
      </c>
      <c r="L30" s="30">
        <v>50</v>
      </c>
      <c r="M30" s="31">
        <v>50</v>
      </c>
      <c r="N30" s="32">
        <v>50</v>
      </c>
      <c r="O30" s="30">
        <v>50</v>
      </c>
      <c r="P30" s="23">
        <v>50</v>
      </c>
      <c r="Q30" s="67"/>
      <c r="S30" s="75"/>
      <c r="T30" s="30">
        <v>50</v>
      </c>
      <c r="U30" s="30">
        <v>50</v>
      </c>
      <c r="V30" s="31">
        <v>50</v>
      </c>
      <c r="W30" s="32">
        <v>50</v>
      </c>
      <c r="X30" s="30">
        <v>50</v>
      </c>
      <c r="Y30" s="23">
        <v>50</v>
      </c>
      <c r="Z30" s="67"/>
      <c r="AB30" s="75"/>
    </row>
    <row r="31" spans="1:28">
      <c r="A31" s="29" t="s">
        <v>176</v>
      </c>
      <c r="C31" s="30"/>
      <c r="D31" s="31">
        <f>SUM(D32:D34)</f>
        <v>1500</v>
      </c>
      <c r="E31" s="32">
        <v>1500</v>
      </c>
      <c r="F31" s="30">
        <f>SUM(F32:F34)</f>
        <v>1300</v>
      </c>
      <c r="G31" s="23">
        <v>1500</v>
      </c>
      <c r="H31" s="67"/>
      <c r="J31" s="75"/>
      <c r="K31" s="30">
        <f>SUM(K32:K34)</f>
        <v>1500</v>
      </c>
      <c r="L31" s="30">
        <v>1500</v>
      </c>
      <c r="M31" s="31">
        <f>SUM(M32:M34)</f>
        <v>1500</v>
      </c>
      <c r="N31" s="32">
        <v>1500</v>
      </c>
      <c r="O31" s="30">
        <f>SUM(O32:O34)</f>
        <v>1300</v>
      </c>
      <c r="P31" s="23">
        <v>1500</v>
      </c>
      <c r="Q31" s="67"/>
      <c r="S31" s="75"/>
      <c r="T31" s="30">
        <f>SUM(T32:T34)</f>
        <v>1500</v>
      </c>
      <c r="U31" s="30">
        <v>1500</v>
      </c>
      <c r="V31" s="31">
        <f>SUM(V32:V34)</f>
        <v>1500</v>
      </c>
      <c r="W31" s="32">
        <v>1500</v>
      </c>
      <c r="X31" s="30">
        <f>SUM(X32:X34)</f>
        <v>1300</v>
      </c>
      <c r="Y31" s="23">
        <v>1500</v>
      </c>
      <c r="Z31" s="67"/>
      <c r="AB31" s="75"/>
    </row>
    <row r="32" spans="1:28">
      <c r="A32" s="33" t="s">
        <v>2</v>
      </c>
      <c r="C32" s="30"/>
      <c r="D32" s="31">
        <v>1200</v>
      </c>
      <c r="E32" s="32">
        <v>1200</v>
      </c>
      <c r="F32" s="30">
        <v>1000</v>
      </c>
      <c r="G32" s="23">
        <v>1200</v>
      </c>
      <c r="H32" s="67"/>
      <c r="J32" s="75"/>
      <c r="K32" s="30">
        <v>1200</v>
      </c>
      <c r="L32" s="30">
        <v>1200</v>
      </c>
      <c r="M32" s="31">
        <v>1200</v>
      </c>
      <c r="N32" s="32">
        <v>1200</v>
      </c>
      <c r="O32" s="30">
        <v>1000</v>
      </c>
      <c r="P32" s="23">
        <v>1200</v>
      </c>
      <c r="Q32" s="67"/>
      <c r="S32" s="75"/>
      <c r="T32" s="30">
        <v>1200</v>
      </c>
      <c r="U32" s="30">
        <v>1200</v>
      </c>
      <c r="V32" s="31">
        <v>1200</v>
      </c>
      <c r="W32" s="32">
        <v>1200</v>
      </c>
      <c r="X32" s="30">
        <v>1000</v>
      </c>
      <c r="Y32" s="23">
        <v>1200</v>
      </c>
      <c r="Z32" s="67"/>
      <c r="AB32" s="75"/>
    </row>
    <row r="33" spans="1:28">
      <c r="A33" s="33" t="s">
        <v>177</v>
      </c>
      <c r="C33" s="30"/>
      <c r="D33" s="31">
        <v>200</v>
      </c>
      <c r="E33" s="32">
        <v>200</v>
      </c>
      <c r="F33" s="30">
        <v>200</v>
      </c>
      <c r="G33" s="23">
        <v>200</v>
      </c>
      <c r="H33" s="67"/>
      <c r="J33" s="75"/>
      <c r="K33" s="30">
        <v>200</v>
      </c>
      <c r="L33" s="30">
        <v>200</v>
      </c>
      <c r="M33" s="31">
        <v>200</v>
      </c>
      <c r="N33" s="32">
        <v>200</v>
      </c>
      <c r="O33" s="30">
        <v>200</v>
      </c>
      <c r="P33" s="23">
        <v>200</v>
      </c>
      <c r="Q33" s="67"/>
      <c r="S33" s="75"/>
      <c r="T33" s="30">
        <v>200</v>
      </c>
      <c r="U33" s="30">
        <v>200</v>
      </c>
      <c r="V33" s="31">
        <v>200</v>
      </c>
      <c r="W33" s="32">
        <v>200</v>
      </c>
      <c r="X33" s="30">
        <v>200</v>
      </c>
      <c r="Y33" s="23">
        <v>200</v>
      </c>
      <c r="Z33" s="67"/>
      <c r="AB33" s="75"/>
    </row>
    <row r="34" spans="1:28">
      <c r="A34" s="33" t="s">
        <v>178</v>
      </c>
      <c r="C34" s="30"/>
      <c r="D34" s="31">
        <v>100</v>
      </c>
      <c r="E34" s="32">
        <v>100</v>
      </c>
      <c r="F34" s="30">
        <v>100</v>
      </c>
      <c r="G34" s="23">
        <v>100</v>
      </c>
      <c r="H34" s="67"/>
      <c r="J34" s="75"/>
      <c r="K34" s="30">
        <v>100</v>
      </c>
      <c r="L34" s="30">
        <v>100</v>
      </c>
      <c r="M34" s="31">
        <v>100</v>
      </c>
      <c r="N34" s="32">
        <v>100</v>
      </c>
      <c r="O34" s="30">
        <v>100</v>
      </c>
      <c r="P34" s="23">
        <v>100</v>
      </c>
      <c r="Q34" s="67"/>
      <c r="S34" s="75"/>
      <c r="T34" s="30">
        <v>100</v>
      </c>
      <c r="U34" s="30">
        <v>100</v>
      </c>
      <c r="V34" s="31">
        <v>100</v>
      </c>
      <c r="W34" s="32">
        <v>100</v>
      </c>
      <c r="X34" s="30">
        <v>100</v>
      </c>
      <c r="Y34" s="23">
        <v>100</v>
      </c>
      <c r="Z34" s="67"/>
      <c r="AB34" s="75"/>
    </row>
    <row r="35" spans="1:28">
      <c r="A35" s="29" t="s">
        <v>179</v>
      </c>
      <c r="C35" s="30"/>
      <c r="D35" s="31">
        <f>SUM(D36:D39)</f>
        <v>374</v>
      </c>
      <c r="E35" s="32">
        <v>312</v>
      </c>
      <c r="F35" s="30">
        <f>SUM(F36:F39)</f>
        <v>312</v>
      </c>
      <c r="G35" s="23">
        <v>312</v>
      </c>
      <c r="H35" s="67"/>
      <c r="J35" s="75"/>
      <c r="K35" s="30">
        <f>SUM(K36:K39)</f>
        <v>312</v>
      </c>
      <c r="L35" s="30">
        <v>312</v>
      </c>
      <c r="M35" s="31">
        <f>SUM(M36:M39)</f>
        <v>312</v>
      </c>
      <c r="N35" s="32">
        <v>312</v>
      </c>
      <c r="O35" s="30">
        <f>SUM(O36:O39)</f>
        <v>312</v>
      </c>
      <c r="P35" s="23">
        <v>312</v>
      </c>
      <c r="Q35" s="67"/>
      <c r="S35" s="75"/>
      <c r="T35" s="30">
        <f>SUM(T36:T39)</f>
        <v>380</v>
      </c>
      <c r="U35" s="30">
        <v>312</v>
      </c>
      <c r="V35" s="31">
        <f>SUM(V36:V39)</f>
        <v>380</v>
      </c>
      <c r="W35" s="32">
        <v>312</v>
      </c>
      <c r="X35" s="30">
        <f>SUM(X36:X39)</f>
        <v>380</v>
      </c>
      <c r="Y35" s="23">
        <v>312</v>
      </c>
      <c r="Z35" s="67"/>
      <c r="AB35" s="75"/>
    </row>
    <row r="36" spans="1:28">
      <c r="A36" s="33" t="s">
        <v>68</v>
      </c>
      <c r="C36" s="30"/>
      <c r="D36" s="31">
        <v>187</v>
      </c>
      <c r="E36" s="32">
        <v>187</v>
      </c>
      <c r="F36" s="30">
        <v>187</v>
      </c>
      <c r="G36" s="23">
        <v>187</v>
      </c>
      <c r="H36" s="67"/>
      <c r="J36" s="75"/>
      <c r="K36" s="30">
        <v>187</v>
      </c>
      <c r="L36" s="30">
        <v>187</v>
      </c>
      <c r="M36" s="31">
        <v>187</v>
      </c>
      <c r="N36" s="32">
        <v>187</v>
      </c>
      <c r="O36" s="30">
        <v>187</v>
      </c>
      <c r="P36" s="23">
        <v>187</v>
      </c>
      <c r="Q36" s="67"/>
      <c r="S36" s="75"/>
      <c r="T36" s="30">
        <v>187</v>
      </c>
      <c r="U36" s="30">
        <v>187</v>
      </c>
      <c r="V36" s="31">
        <v>187</v>
      </c>
      <c r="W36" s="32">
        <v>187</v>
      </c>
      <c r="X36" s="30">
        <v>187</v>
      </c>
      <c r="Y36" s="23">
        <v>187</v>
      </c>
      <c r="Z36" s="67"/>
      <c r="AB36" s="75"/>
    </row>
    <row r="37" spans="1:28">
      <c r="A37" s="33" t="s">
        <v>180</v>
      </c>
      <c r="C37" s="30"/>
      <c r="D37" s="31">
        <v>0</v>
      </c>
      <c r="E37" s="32">
        <v>0</v>
      </c>
      <c r="F37" s="30">
        <v>0</v>
      </c>
      <c r="G37" s="23">
        <v>0</v>
      </c>
      <c r="H37" s="67"/>
      <c r="J37" s="75"/>
      <c r="K37" s="30">
        <v>0</v>
      </c>
      <c r="L37" s="30">
        <v>0</v>
      </c>
      <c r="M37" s="31">
        <v>0</v>
      </c>
      <c r="N37" s="32">
        <v>0</v>
      </c>
      <c r="O37" s="30">
        <v>0</v>
      </c>
      <c r="P37" s="23">
        <v>0</v>
      </c>
      <c r="Q37" s="67"/>
      <c r="S37" s="75"/>
      <c r="T37" s="30">
        <v>0</v>
      </c>
      <c r="U37" s="30">
        <v>0</v>
      </c>
      <c r="V37" s="31">
        <v>0</v>
      </c>
      <c r="W37" s="32">
        <v>0</v>
      </c>
      <c r="X37" s="30">
        <v>0</v>
      </c>
      <c r="Y37" s="23">
        <v>0</v>
      </c>
      <c r="Z37" s="67"/>
      <c r="AB37" s="75"/>
    </row>
    <row r="38" spans="1:28">
      <c r="A38" s="33" t="s">
        <v>181</v>
      </c>
      <c r="C38" s="30"/>
      <c r="D38" s="31">
        <v>62</v>
      </c>
      <c r="E38" s="32">
        <v>0</v>
      </c>
      <c r="F38" s="30">
        <v>0</v>
      </c>
      <c r="G38" s="23">
        <v>0</v>
      </c>
      <c r="H38" s="67"/>
      <c r="J38" s="75"/>
      <c r="K38" s="30">
        <v>0</v>
      </c>
      <c r="L38" s="30">
        <v>0</v>
      </c>
      <c r="M38" s="31">
        <v>0</v>
      </c>
      <c r="N38" s="32">
        <v>0</v>
      </c>
      <c r="O38" s="30">
        <v>0</v>
      </c>
      <c r="P38" s="23">
        <v>0</v>
      </c>
      <c r="Q38" s="67"/>
      <c r="S38" s="75"/>
      <c r="T38" s="30">
        <v>68</v>
      </c>
      <c r="U38" s="30">
        <v>68</v>
      </c>
      <c r="V38" s="31">
        <v>68</v>
      </c>
      <c r="W38" s="32">
        <v>68</v>
      </c>
      <c r="X38" s="30">
        <v>68</v>
      </c>
      <c r="Y38" s="23">
        <v>68</v>
      </c>
      <c r="Z38" s="67"/>
      <c r="AB38" s="75"/>
    </row>
    <row r="39" spans="1:28">
      <c r="A39" s="33" t="s">
        <v>182</v>
      </c>
      <c r="C39" s="30"/>
      <c r="D39" s="31">
        <v>125</v>
      </c>
      <c r="E39" s="32">
        <v>125</v>
      </c>
      <c r="F39" s="30">
        <v>125</v>
      </c>
      <c r="G39" s="23">
        <v>125</v>
      </c>
      <c r="H39" s="67"/>
      <c r="J39" s="75"/>
      <c r="K39" s="30">
        <v>125</v>
      </c>
      <c r="L39" s="30">
        <v>125</v>
      </c>
      <c r="M39" s="31">
        <v>125</v>
      </c>
      <c r="N39" s="32">
        <v>125</v>
      </c>
      <c r="O39" s="30">
        <v>125</v>
      </c>
      <c r="P39" s="23">
        <v>125</v>
      </c>
      <c r="Q39" s="67"/>
      <c r="S39" s="75"/>
      <c r="T39" s="30">
        <v>125</v>
      </c>
      <c r="U39" s="30">
        <v>125</v>
      </c>
      <c r="V39" s="31">
        <v>125</v>
      </c>
      <c r="W39" s="32">
        <v>125</v>
      </c>
      <c r="X39" s="30">
        <v>125</v>
      </c>
      <c r="Y39" s="23">
        <v>125</v>
      </c>
      <c r="Z39" s="67"/>
      <c r="AB39" s="75"/>
    </row>
    <row r="40" spans="1:28">
      <c r="A40" s="29" t="s">
        <v>183</v>
      </c>
      <c r="C40" s="30"/>
      <c r="D40" s="31">
        <f>SUM(D41:D44)</f>
        <v>165</v>
      </c>
      <c r="E40" s="32">
        <v>165</v>
      </c>
      <c r="F40" s="30">
        <f>SUM(F41:F44)</f>
        <v>165</v>
      </c>
      <c r="G40" s="23">
        <v>165</v>
      </c>
      <c r="H40" s="67"/>
      <c r="J40" s="75"/>
      <c r="K40" s="30">
        <f>SUM(K41:K44)</f>
        <v>165</v>
      </c>
      <c r="L40" s="30">
        <v>165</v>
      </c>
      <c r="M40" s="31">
        <f>SUM(M41:M44)</f>
        <v>165</v>
      </c>
      <c r="N40" s="32">
        <v>165</v>
      </c>
      <c r="O40" s="30">
        <f>SUM(O41:O44)</f>
        <v>165</v>
      </c>
      <c r="P40" s="23">
        <v>165</v>
      </c>
      <c r="Q40" s="67"/>
      <c r="S40" s="75"/>
      <c r="T40" s="30">
        <f>SUM(T41:T44)</f>
        <v>165</v>
      </c>
      <c r="U40" s="30">
        <v>165</v>
      </c>
      <c r="V40" s="31">
        <f>SUM(V41:V44)</f>
        <v>165</v>
      </c>
      <c r="W40" s="32">
        <v>165</v>
      </c>
      <c r="X40" s="30">
        <f>SUM(X41:X44)</f>
        <v>165</v>
      </c>
      <c r="Y40" s="23">
        <v>165</v>
      </c>
      <c r="Z40" s="67"/>
      <c r="AB40" s="75"/>
    </row>
    <row r="41" spans="1:28">
      <c r="A41" s="33" t="s">
        <v>184</v>
      </c>
      <c r="C41" s="30"/>
      <c r="D41" s="31">
        <v>65</v>
      </c>
      <c r="E41" s="32">
        <v>65</v>
      </c>
      <c r="F41" s="30">
        <v>65</v>
      </c>
      <c r="G41" s="23">
        <v>65</v>
      </c>
      <c r="H41" s="67"/>
      <c r="J41" s="75"/>
      <c r="K41" s="30">
        <v>65</v>
      </c>
      <c r="L41" s="30">
        <v>65</v>
      </c>
      <c r="M41" s="31">
        <v>65</v>
      </c>
      <c r="N41" s="32">
        <v>65</v>
      </c>
      <c r="O41" s="30">
        <v>65</v>
      </c>
      <c r="P41" s="23">
        <v>65</v>
      </c>
      <c r="Q41" s="67"/>
      <c r="S41" s="75"/>
      <c r="T41" s="30">
        <v>65</v>
      </c>
      <c r="U41" s="30">
        <v>65</v>
      </c>
      <c r="V41" s="31">
        <v>65</v>
      </c>
      <c r="W41" s="32">
        <v>65</v>
      </c>
      <c r="X41" s="30">
        <v>65</v>
      </c>
      <c r="Y41" s="23">
        <v>65</v>
      </c>
      <c r="Z41" s="67"/>
      <c r="AB41" s="75"/>
    </row>
    <row r="42" spans="1:28">
      <c r="A42" s="33" t="s">
        <v>185</v>
      </c>
      <c r="C42" s="30"/>
      <c r="D42" s="31">
        <v>10</v>
      </c>
      <c r="E42" s="32">
        <v>10</v>
      </c>
      <c r="F42" s="30">
        <v>10</v>
      </c>
      <c r="G42" s="23">
        <v>10</v>
      </c>
      <c r="H42" s="67"/>
      <c r="J42" s="75"/>
      <c r="K42" s="30">
        <v>10</v>
      </c>
      <c r="L42" s="30">
        <v>10</v>
      </c>
      <c r="M42" s="31">
        <v>10</v>
      </c>
      <c r="N42" s="32">
        <v>10</v>
      </c>
      <c r="O42" s="30">
        <v>10</v>
      </c>
      <c r="P42" s="23">
        <v>10</v>
      </c>
      <c r="Q42" s="67"/>
      <c r="S42" s="75"/>
      <c r="T42" s="30">
        <v>10</v>
      </c>
      <c r="U42" s="30">
        <v>10</v>
      </c>
      <c r="V42" s="31">
        <v>10</v>
      </c>
      <c r="W42" s="32">
        <v>10</v>
      </c>
      <c r="X42" s="30">
        <v>10</v>
      </c>
      <c r="Y42" s="23">
        <v>10</v>
      </c>
      <c r="Z42" s="67"/>
      <c r="AB42" s="75"/>
    </row>
    <row r="43" spans="1:28">
      <c r="A43" s="33" t="s">
        <v>186</v>
      </c>
      <c r="C43" s="30"/>
      <c r="D43" s="31">
        <v>20</v>
      </c>
      <c r="E43" s="32">
        <v>20</v>
      </c>
      <c r="F43" s="30">
        <v>20</v>
      </c>
      <c r="G43" s="23">
        <v>20</v>
      </c>
      <c r="H43" s="67"/>
      <c r="J43" s="75"/>
      <c r="K43" s="30">
        <v>20</v>
      </c>
      <c r="L43" s="30">
        <v>20</v>
      </c>
      <c r="M43" s="31">
        <v>20</v>
      </c>
      <c r="N43" s="32">
        <v>20</v>
      </c>
      <c r="O43" s="30">
        <v>20</v>
      </c>
      <c r="P43" s="23">
        <v>20</v>
      </c>
      <c r="Q43" s="67"/>
      <c r="S43" s="75"/>
      <c r="T43" s="30">
        <v>20</v>
      </c>
      <c r="U43" s="30">
        <v>20</v>
      </c>
      <c r="V43" s="31">
        <v>20</v>
      </c>
      <c r="W43" s="32">
        <v>20</v>
      </c>
      <c r="X43" s="30">
        <v>20</v>
      </c>
      <c r="Y43" s="23">
        <v>20</v>
      </c>
      <c r="Z43" s="67"/>
      <c r="AB43" s="75"/>
    </row>
    <row r="44" spans="1:28">
      <c r="A44" s="33" t="s">
        <v>187</v>
      </c>
      <c r="C44" s="30"/>
      <c r="D44" s="31">
        <v>70</v>
      </c>
      <c r="E44" s="32">
        <v>70</v>
      </c>
      <c r="F44" s="30">
        <v>70</v>
      </c>
      <c r="G44" s="23">
        <v>70</v>
      </c>
      <c r="H44" s="67"/>
      <c r="J44" s="75"/>
      <c r="K44" s="30">
        <v>70</v>
      </c>
      <c r="L44" s="30">
        <v>70</v>
      </c>
      <c r="M44" s="31">
        <v>70</v>
      </c>
      <c r="N44" s="32">
        <v>70</v>
      </c>
      <c r="O44" s="30">
        <v>70</v>
      </c>
      <c r="P44" s="23">
        <v>70</v>
      </c>
      <c r="Q44" s="67"/>
      <c r="S44" s="75"/>
      <c r="T44" s="30">
        <v>70</v>
      </c>
      <c r="U44" s="30">
        <v>70</v>
      </c>
      <c r="V44" s="31">
        <v>70</v>
      </c>
      <c r="W44" s="32">
        <v>70</v>
      </c>
      <c r="X44" s="30">
        <v>70</v>
      </c>
      <c r="Y44" s="23">
        <v>70</v>
      </c>
      <c r="Z44" s="67"/>
      <c r="AB44" s="75"/>
    </row>
    <row r="45" spans="1:28">
      <c r="A45" s="29" t="s">
        <v>188</v>
      </c>
      <c r="C45" s="30"/>
      <c r="D45" s="31">
        <f>SUM(D46:D48)</f>
        <v>300</v>
      </c>
      <c r="E45" s="32">
        <v>300</v>
      </c>
      <c r="F45" s="30">
        <f>SUM(F46:F48)</f>
        <v>300</v>
      </c>
      <c r="G45" s="23">
        <v>300</v>
      </c>
      <c r="H45" s="67"/>
      <c r="J45" s="75"/>
      <c r="K45" s="30">
        <f>SUM(K46:K48)</f>
        <v>300</v>
      </c>
      <c r="L45" s="30">
        <v>300</v>
      </c>
      <c r="M45" s="31">
        <f>SUM(M46:M48)</f>
        <v>300</v>
      </c>
      <c r="N45" s="32">
        <v>300</v>
      </c>
      <c r="O45" s="30">
        <f>SUM(O46:O48)</f>
        <v>300</v>
      </c>
      <c r="P45" s="23">
        <v>300</v>
      </c>
      <c r="Q45" s="67"/>
      <c r="S45" s="75"/>
      <c r="T45" s="30">
        <f>SUM(T46:T48)</f>
        <v>3000</v>
      </c>
      <c r="U45" s="30">
        <v>300</v>
      </c>
      <c r="V45" s="31">
        <f>SUM(V46:V48)</f>
        <v>3000</v>
      </c>
      <c r="W45" s="32">
        <v>300</v>
      </c>
      <c r="X45" s="30">
        <f>SUM(X46:X48)</f>
        <v>3000</v>
      </c>
      <c r="Y45" s="23">
        <v>300</v>
      </c>
      <c r="Z45" s="67"/>
      <c r="AB45" s="75"/>
    </row>
    <row r="46" spans="1:28">
      <c r="A46" s="33" t="s">
        <v>189</v>
      </c>
      <c r="C46" s="30"/>
      <c r="D46" s="31">
        <v>0</v>
      </c>
      <c r="E46" s="32">
        <v>0</v>
      </c>
      <c r="F46" s="30">
        <v>0</v>
      </c>
      <c r="G46" s="23">
        <v>0</v>
      </c>
      <c r="H46" s="67"/>
      <c r="J46" s="75"/>
      <c r="K46" s="30">
        <v>0</v>
      </c>
      <c r="L46" s="30">
        <v>0</v>
      </c>
      <c r="M46" s="31">
        <v>0</v>
      </c>
      <c r="N46" s="32">
        <v>0</v>
      </c>
      <c r="O46" s="30">
        <v>0</v>
      </c>
      <c r="P46" s="23">
        <v>0</v>
      </c>
      <c r="Q46" s="67"/>
      <c r="S46" s="75"/>
      <c r="T46" s="30">
        <v>0</v>
      </c>
      <c r="U46" s="30">
        <v>0</v>
      </c>
      <c r="V46" s="31">
        <v>0</v>
      </c>
      <c r="W46" s="32">
        <v>0</v>
      </c>
      <c r="X46" s="30">
        <v>0</v>
      </c>
      <c r="Y46" s="23">
        <v>0</v>
      </c>
      <c r="Z46" s="67"/>
      <c r="AB46" s="75"/>
    </row>
    <row r="47" spans="1:28">
      <c r="A47" s="33" t="s">
        <v>190</v>
      </c>
      <c r="C47" s="30"/>
      <c r="D47" s="31">
        <v>100</v>
      </c>
      <c r="E47" s="32">
        <v>100</v>
      </c>
      <c r="F47" s="30">
        <v>100</v>
      </c>
      <c r="G47" s="23">
        <v>100</v>
      </c>
      <c r="H47" s="67"/>
      <c r="J47" s="75"/>
      <c r="K47" s="30">
        <v>100</v>
      </c>
      <c r="L47" s="30">
        <v>100</v>
      </c>
      <c r="M47" s="31">
        <v>100</v>
      </c>
      <c r="N47" s="32">
        <v>100</v>
      </c>
      <c r="O47" s="30">
        <v>100</v>
      </c>
      <c r="P47" s="23">
        <v>100</v>
      </c>
      <c r="Q47" s="67"/>
      <c r="S47" s="75"/>
      <c r="T47" s="30">
        <v>2800</v>
      </c>
      <c r="U47" s="30">
        <v>2800</v>
      </c>
      <c r="V47" s="31">
        <v>2800</v>
      </c>
      <c r="W47" s="32">
        <v>2800</v>
      </c>
      <c r="X47" s="30">
        <v>2800</v>
      </c>
      <c r="Y47" s="23">
        <v>2800</v>
      </c>
      <c r="Z47" s="67"/>
      <c r="AB47" s="75"/>
    </row>
    <row r="48" spans="1:28">
      <c r="A48" s="33" t="s">
        <v>191</v>
      </c>
      <c r="C48" s="30"/>
      <c r="D48" s="31">
        <v>200</v>
      </c>
      <c r="E48" s="32">
        <v>200</v>
      </c>
      <c r="F48" s="30">
        <v>200</v>
      </c>
      <c r="G48" s="23">
        <v>200</v>
      </c>
      <c r="H48" s="67"/>
      <c r="J48" s="75"/>
      <c r="K48" s="30">
        <v>200</v>
      </c>
      <c r="L48" s="30">
        <v>200</v>
      </c>
      <c r="M48" s="31">
        <v>200</v>
      </c>
      <c r="N48" s="32">
        <v>200</v>
      </c>
      <c r="O48" s="30">
        <v>200</v>
      </c>
      <c r="P48" s="23">
        <v>200</v>
      </c>
      <c r="Q48" s="67"/>
      <c r="S48" s="75"/>
      <c r="T48" s="30">
        <v>200</v>
      </c>
      <c r="U48" s="30">
        <v>200</v>
      </c>
      <c r="V48" s="31">
        <v>200</v>
      </c>
      <c r="W48" s="32">
        <v>200</v>
      </c>
      <c r="X48" s="30">
        <v>200</v>
      </c>
      <c r="Y48" s="23">
        <v>200</v>
      </c>
      <c r="Z48" s="67"/>
      <c r="AB48" s="75"/>
    </row>
    <row r="49" spans="1:28">
      <c r="A49" s="29" t="s">
        <v>192</v>
      </c>
      <c r="C49" s="30"/>
      <c r="D49" s="31">
        <f>SUM(D50:D52)</f>
        <v>5472</v>
      </c>
      <c r="E49" s="32">
        <v>5472</v>
      </c>
      <c r="F49" s="30">
        <f>SUM(F50:F52)</f>
        <v>5472</v>
      </c>
      <c r="G49" s="23">
        <v>5472</v>
      </c>
      <c r="H49" s="67"/>
      <c r="J49" s="75"/>
      <c r="K49" s="30">
        <f>SUM(K50:K52)</f>
        <v>5472</v>
      </c>
      <c r="L49" s="30">
        <v>5472</v>
      </c>
      <c r="M49" s="31">
        <f>SUM(M50:M52)</f>
        <v>5472</v>
      </c>
      <c r="N49" s="32">
        <v>5472</v>
      </c>
      <c r="O49" s="30">
        <f>SUM(O50:O52)</f>
        <v>5472</v>
      </c>
      <c r="P49" s="23">
        <v>5472</v>
      </c>
      <c r="Q49" s="67"/>
      <c r="S49" s="75"/>
      <c r="T49" s="30">
        <f>SUM(T50:T52)</f>
        <v>5472</v>
      </c>
      <c r="U49" s="30">
        <v>5472</v>
      </c>
      <c r="V49" s="31">
        <f>SUM(V50:V52)</f>
        <v>5472</v>
      </c>
      <c r="W49" s="32">
        <v>5472</v>
      </c>
      <c r="X49" s="30">
        <f>SUM(X50:X52)</f>
        <v>5472</v>
      </c>
      <c r="Y49" s="23">
        <v>5472</v>
      </c>
      <c r="Z49" s="67"/>
      <c r="AB49" s="75"/>
    </row>
    <row r="50" spans="1:28">
      <c r="A50" s="33" t="s">
        <v>193</v>
      </c>
      <c r="C50" s="30"/>
      <c r="D50" s="31">
        <v>4320</v>
      </c>
      <c r="E50" s="32">
        <v>4320</v>
      </c>
      <c r="F50" s="30">
        <v>4320</v>
      </c>
      <c r="G50" s="23">
        <v>4320</v>
      </c>
      <c r="H50" s="67"/>
      <c r="J50" s="75"/>
      <c r="K50" s="30">
        <v>4320</v>
      </c>
      <c r="L50" s="30">
        <v>4320</v>
      </c>
      <c r="M50" s="31">
        <v>4320</v>
      </c>
      <c r="N50" s="32">
        <v>4320</v>
      </c>
      <c r="O50" s="30">
        <v>4320</v>
      </c>
      <c r="P50" s="23">
        <v>4320</v>
      </c>
      <c r="Q50" s="67"/>
      <c r="S50" s="75"/>
      <c r="T50" s="30">
        <v>4320</v>
      </c>
      <c r="U50" s="30">
        <v>4320</v>
      </c>
      <c r="V50" s="31">
        <v>4320</v>
      </c>
      <c r="W50" s="32">
        <v>4320</v>
      </c>
      <c r="X50" s="30">
        <v>4320</v>
      </c>
      <c r="Y50" s="23">
        <v>4320</v>
      </c>
      <c r="Z50" s="67"/>
      <c r="AB50" s="75"/>
    </row>
    <row r="51" spans="1:28">
      <c r="A51" s="33" t="s">
        <v>194</v>
      </c>
      <c r="C51" s="30"/>
      <c r="D51" s="31">
        <v>891</v>
      </c>
      <c r="E51" s="32">
        <v>891</v>
      </c>
      <c r="F51" s="30">
        <v>891</v>
      </c>
      <c r="G51" s="23">
        <v>891</v>
      </c>
      <c r="H51" s="67"/>
      <c r="J51" s="75"/>
      <c r="K51" s="30">
        <v>891</v>
      </c>
      <c r="L51" s="30">
        <v>891</v>
      </c>
      <c r="M51" s="31">
        <v>891</v>
      </c>
      <c r="N51" s="32">
        <v>891</v>
      </c>
      <c r="O51" s="30">
        <v>891</v>
      </c>
      <c r="P51" s="23">
        <v>891</v>
      </c>
      <c r="Q51" s="67"/>
      <c r="S51" s="75"/>
      <c r="T51" s="30">
        <v>891</v>
      </c>
      <c r="U51" s="30">
        <v>891</v>
      </c>
      <c r="V51" s="31">
        <v>891</v>
      </c>
      <c r="W51" s="32">
        <v>891</v>
      </c>
      <c r="X51" s="30">
        <v>891</v>
      </c>
      <c r="Y51" s="23">
        <v>891</v>
      </c>
      <c r="Z51" s="67"/>
      <c r="AB51" s="75"/>
    </row>
    <row r="52" spans="1:28">
      <c r="A52" s="33" t="s">
        <v>195</v>
      </c>
      <c r="C52" s="30"/>
      <c r="D52" s="31">
        <v>261</v>
      </c>
      <c r="E52" s="32">
        <v>261</v>
      </c>
      <c r="F52" s="30">
        <v>261</v>
      </c>
      <c r="G52" s="23">
        <v>261</v>
      </c>
      <c r="H52" s="67"/>
      <c r="J52" s="75"/>
      <c r="K52" s="30">
        <v>261</v>
      </c>
      <c r="L52" s="30">
        <v>261</v>
      </c>
      <c r="M52" s="31">
        <v>261</v>
      </c>
      <c r="N52" s="32">
        <v>261</v>
      </c>
      <c r="O52" s="30">
        <v>261</v>
      </c>
      <c r="P52" s="23">
        <v>261</v>
      </c>
      <c r="Q52" s="67"/>
      <c r="S52" s="75"/>
      <c r="T52" s="30">
        <v>261</v>
      </c>
      <c r="U52" s="30">
        <v>261</v>
      </c>
      <c r="V52" s="31">
        <v>261</v>
      </c>
      <c r="W52" s="32">
        <v>261</v>
      </c>
      <c r="X52" s="30">
        <v>261</v>
      </c>
      <c r="Y52" s="23">
        <v>261</v>
      </c>
      <c r="Z52" s="67"/>
      <c r="AB52" s="75"/>
    </row>
    <row r="53" spans="1:28">
      <c r="C53" s="30"/>
      <c r="D53" s="31"/>
      <c r="E53" s="32"/>
      <c r="H53" s="67"/>
      <c r="J53" s="75"/>
      <c r="L53" s="30"/>
      <c r="M53" s="31"/>
      <c r="N53" s="32"/>
      <c r="Q53" s="67"/>
      <c r="S53" s="75"/>
      <c r="U53" s="30"/>
      <c r="V53" s="31"/>
      <c r="W53" s="32"/>
      <c r="Z53" s="67"/>
      <c r="AB53" s="75"/>
    </row>
    <row r="54" spans="1:28">
      <c r="A54" s="35" t="s">
        <v>196</v>
      </c>
      <c r="C54" s="30"/>
      <c r="D54" s="31">
        <f>SUM(D55+D60)</f>
        <v>2440</v>
      </c>
      <c r="E54" s="32">
        <v>2440</v>
      </c>
      <c r="F54" s="30">
        <f>SUM(F55+F60)</f>
        <v>2440</v>
      </c>
      <c r="G54" s="23">
        <v>2440</v>
      </c>
      <c r="H54" s="67"/>
      <c r="J54" s="75"/>
      <c r="K54" s="30">
        <f>SUM(K55+K60)</f>
        <v>2440</v>
      </c>
      <c r="L54" s="30">
        <v>2440</v>
      </c>
      <c r="M54" s="31">
        <f>SUM(M55+M60)</f>
        <v>2440</v>
      </c>
      <c r="N54" s="32">
        <v>2440</v>
      </c>
      <c r="O54" s="30">
        <f>SUM(O55+O60)</f>
        <v>2440</v>
      </c>
      <c r="P54" s="23">
        <v>2440</v>
      </c>
      <c r="Q54" s="67"/>
      <c r="S54" s="75"/>
      <c r="T54" s="30">
        <f>SUM(T55+T60)</f>
        <v>2040</v>
      </c>
      <c r="U54" s="30">
        <v>2440</v>
      </c>
      <c r="V54" s="31">
        <f>SUM(V55+V60)</f>
        <v>2040</v>
      </c>
      <c r="W54" s="32">
        <v>2440</v>
      </c>
      <c r="X54" s="30">
        <f>SUM(X55+X60)</f>
        <v>2040</v>
      </c>
      <c r="Y54" s="23">
        <v>2440</v>
      </c>
      <c r="Z54" s="67"/>
      <c r="AB54" s="75"/>
    </row>
    <row r="55" spans="1:28">
      <c r="A55" s="29" t="s">
        <v>197</v>
      </c>
      <c r="C55" s="30"/>
      <c r="D55" s="31">
        <f>SUM(D56:D59)</f>
        <v>240</v>
      </c>
      <c r="E55" s="32">
        <v>240</v>
      </c>
      <c r="F55" s="30">
        <f>SUM(F56:F59)</f>
        <v>240</v>
      </c>
      <c r="G55" s="23">
        <v>240</v>
      </c>
      <c r="H55" s="67"/>
      <c r="J55" s="75"/>
      <c r="K55" s="30">
        <f>SUM(K56:K59)</f>
        <v>240</v>
      </c>
      <c r="L55" s="30">
        <v>240</v>
      </c>
      <c r="M55" s="31">
        <f>SUM(M56:M59)</f>
        <v>240</v>
      </c>
      <c r="N55" s="32">
        <v>240</v>
      </c>
      <c r="O55" s="30">
        <f>SUM(O56:O59)</f>
        <v>240</v>
      </c>
      <c r="P55" s="23">
        <v>240</v>
      </c>
      <c r="Q55" s="67"/>
      <c r="S55" s="75"/>
      <c r="T55" s="30">
        <f>SUM(T56:T59)</f>
        <v>240</v>
      </c>
      <c r="U55" s="30">
        <v>240</v>
      </c>
      <c r="V55" s="31">
        <f>SUM(V56:V59)</f>
        <v>240</v>
      </c>
      <c r="W55" s="32">
        <v>240</v>
      </c>
      <c r="X55" s="30">
        <f>SUM(X56:X59)</f>
        <v>240</v>
      </c>
      <c r="Y55" s="23">
        <v>240</v>
      </c>
      <c r="Z55" s="67"/>
      <c r="AB55" s="75"/>
    </row>
    <row r="56" spans="1:28">
      <c r="A56" s="33" t="s">
        <v>198</v>
      </c>
      <c r="C56" s="30"/>
      <c r="D56" s="31">
        <v>100</v>
      </c>
      <c r="E56" s="32">
        <v>100</v>
      </c>
      <c r="F56" s="30">
        <v>100</v>
      </c>
      <c r="G56" s="23">
        <v>100</v>
      </c>
      <c r="H56" s="67"/>
      <c r="J56" s="75"/>
      <c r="K56" s="30">
        <v>100</v>
      </c>
      <c r="L56" s="30">
        <v>100</v>
      </c>
      <c r="M56" s="31">
        <v>100</v>
      </c>
      <c r="N56" s="32">
        <v>100</v>
      </c>
      <c r="O56" s="30">
        <v>100</v>
      </c>
      <c r="P56" s="23">
        <v>100</v>
      </c>
      <c r="Q56" s="67"/>
      <c r="S56" s="75"/>
      <c r="T56" s="30">
        <v>100</v>
      </c>
      <c r="U56" s="30">
        <v>100</v>
      </c>
      <c r="V56" s="31">
        <v>100</v>
      </c>
      <c r="W56" s="32">
        <v>100</v>
      </c>
      <c r="X56" s="30">
        <v>100</v>
      </c>
      <c r="Y56" s="23">
        <v>100</v>
      </c>
      <c r="Z56" s="67"/>
      <c r="AB56" s="75"/>
    </row>
    <row r="57" spans="1:28">
      <c r="A57" s="33" t="s">
        <v>199</v>
      </c>
      <c r="C57" s="30"/>
      <c r="D57" s="31">
        <v>85</v>
      </c>
      <c r="E57" s="32">
        <v>85</v>
      </c>
      <c r="F57" s="30">
        <v>85</v>
      </c>
      <c r="G57" s="23">
        <v>85</v>
      </c>
      <c r="H57" s="67"/>
      <c r="J57" s="75"/>
      <c r="K57" s="30">
        <v>85</v>
      </c>
      <c r="L57" s="30">
        <v>85</v>
      </c>
      <c r="M57" s="31">
        <v>85</v>
      </c>
      <c r="N57" s="32">
        <v>85</v>
      </c>
      <c r="O57" s="30">
        <v>85</v>
      </c>
      <c r="P57" s="23">
        <v>85</v>
      </c>
      <c r="Q57" s="67"/>
      <c r="S57" s="75"/>
      <c r="T57" s="30">
        <v>85</v>
      </c>
      <c r="U57" s="30">
        <v>85</v>
      </c>
      <c r="V57" s="31">
        <v>85</v>
      </c>
      <c r="W57" s="32">
        <v>85</v>
      </c>
      <c r="X57" s="30">
        <v>85</v>
      </c>
      <c r="Y57" s="23">
        <v>85</v>
      </c>
      <c r="Z57" s="67"/>
      <c r="AB57" s="75"/>
    </row>
    <row r="58" spans="1:28">
      <c r="A58" s="33" t="s">
        <v>200</v>
      </c>
      <c r="C58" s="30"/>
      <c r="D58" s="31">
        <v>40</v>
      </c>
      <c r="E58" s="32">
        <v>40</v>
      </c>
      <c r="F58" s="30">
        <v>40</v>
      </c>
      <c r="G58" s="23">
        <v>40</v>
      </c>
      <c r="H58" s="67"/>
      <c r="J58" s="75"/>
      <c r="K58" s="30">
        <v>40</v>
      </c>
      <c r="L58" s="30">
        <v>40</v>
      </c>
      <c r="M58" s="31">
        <v>40</v>
      </c>
      <c r="N58" s="32">
        <v>40</v>
      </c>
      <c r="O58" s="30">
        <v>40</v>
      </c>
      <c r="P58" s="23">
        <v>40</v>
      </c>
      <c r="Q58" s="67"/>
      <c r="S58" s="75"/>
      <c r="T58" s="30">
        <v>40</v>
      </c>
      <c r="U58" s="30">
        <v>40</v>
      </c>
      <c r="V58" s="31">
        <v>40</v>
      </c>
      <c r="W58" s="32">
        <v>40</v>
      </c>
      <c r="X58" s="30">
        <v>40</v>
      </c>
      <c r="Y58" s="23">
        <v>40</v>
      </c>
      <c r="Z58" s="67"/>
      <c r="AB58" s="75"/>
    </row>
    <row r="59" spans="1:28">
      <c r="A59" s="33" t="s">
        <v>0</v>
      </c>
      <c r="C59" s="30"/>
      <c r="D59" s="31">
        <v>15</v>
      </c>
      <c r="E59" s="32">
        <v>15</v>
      </c>
      <c r="F59" s="30">
        <v>15</v>
      </c>
      <c r="G59" s="23">
        <v>15</v>
      </c>
      <c r="H59" s="67"/>
      <c r="J59" s="75"/>
      <c r="K59" s="30">
        <v>15</v>
      </c>
      <c r="L59" s="30">
        <v>15</v>
      </c>
      <c r="M59" s="31">
        <v>15</v>
      </c>
      <c r="N59" s="32">
        <v>15</v>
      </c>
      <c r="O59" s="30">
        <v>15</v>
      </c>
      <c r="P59" s="23">
        <v>15</v>
      </c>
      <c r="Q59" s="67"/>
      <c r="S59" s="75"/>
      <c r="T59" s="30">
        <v>15</v>
      </c>
      <c r="U59" s="30">
        <v>15</v>
      </c>
      <c r="V59" s="31">
        <v>15</v>
      </c>
      <c r="W59" s="32">
        <v>15</v>
      </c>
      <c r="X59" s="30">
        <v>15</v>
      </c>
      <c r="Y59" s="23">
        <v>15</v>
      </c>
      <c r="Z59" s="67"/>
      <c r="AB59" s="75"/>
    </row>
    <row r="60" spans="1:28">
      <c r="A60" s="29" t="s">
        <v>201</v>
      </c>
      <c r="C60" s="30"/>
      <c r="D60" s="31">
        <f>SUM(D61:D63)</f>
        <v>2200</v>
      </c>
      <c r="E60" s="32">
        <v>2200</v>
      </c>
      <c r="F60" s="30">
        <f>SUM(F61:F63)</f>
        <v>2200</v>
      </c>
      <c r="G60" s="23">
        <v>2200</v>
      </c>
      <c r="H60" s="67"/>
      <c r="J60" s="75"/>
      <c r="K60" s="30">
        <f>SUM(K61:K63)</f>
        <v>2200</v>
      </c>
      <c r="L60" s="30">
        <v>2200</v>
      </c>
      <c r="M60" s="31">
        <f>SUM(M61:M63)</f>
        <v>2200</v>
      </c>
      <c r="N60" s="32">
        <v>2200</v>
      </c>
      <c r="O60" s="30">
        <f>SUM(O61:O63)</f>
        <v>2200</v>
      </c>
      <c r="P60" s="23">
        <v>2200</v>
      </c>
      <c r="Q60" s="67"/>
      <c r="S60" s="75"/>
      <c r="T60" s="30">
        <f>SUM(T61:T63)</f>
        <v>1800</v>
      </c>
      <c r="U60" s="30">
        <v>2200</v>
      </c>
      <c r="V60" s="31">
        <f>SUM(V61:V63)</f>
        <v>1800</v>
      </c>
      <c r="W60" s="32">
        <v>2200</v>
      </c>
      <c r="X60" s="30">
        <f>SUM(X61:X63)</f>
        <v>1800</v>
      </c>
      <c r="Y60" s="23">
        <v>2200</v>
      </c>
      <c r="Z60" s="67"/>
      <c r="AB60" s="75"/>
    </row>
    <row r="61" spans="1:28">
      <c r="A61" s="33" t="s">
        <v>202</v>
      </c>
      <c r="C61" s="30"/>
      <c r="D61" s="32">
        <v>800</v>
      </c>
      <c r="E61" s="32">
        <v>800</v>
      </c>
      <c r="F61" s="30">
        <v>800</v>
      </c>
      <c r="G61" s="23">
        <v>800</v>
      </c>
      <c r="H61" s="67"/>
      <c r="J61" s="75"/>
      <c r="K61" s="30">
        <v>800</v>
      </c>
      <c r="L61" s="30">
        <v>800</v>
      </c>
      <c r="M61" s="31">
        <v>800</v>
      </c>
      <c r="N61" s="32">
        <v>800</v>
      </c>
      <c r="O61" s="30">
        <v>800</v>
      </c>
      <c r="P61" s="23">
        <v>800</v>
      </c>
      <c r="Q61" s="67"/>
      <c r="S61" s="75"/>
      <c r="T61" s="30">
        <v>500</v>
      </c>
      <c r="U61" s="30">
        <v>500</v>
      </c>
      <c r="V61" s="30">
        <v>500</v>
      </c>
      <c r="W61" s="30">
        <v>500</v>
      </c>
      <c r="X61" s="30">
        <v>500</v>
      </c>
      <c r="Y61" s="30">
        <v>500</v>
      </c>
      <c r="Z61" s="67"/>
      <c r="AB61" s="75"/>
    </row>
    <row r="62" spans="1:28">
      <c r="A62" s="33" t="s">
        <v>78</v>
      </c>
      <c r="C62" s="30"/>
      <c r="D62" s="32">
        <v>800</v>
      </c>
      <c r="E62" s="32">
        <v>800</v>
      </c>
      <c r="F62" s="30">
        <v>800</v>
      </c>
      <c r="G62" s="23">
        <v>800</v>
      </c>
      <c r="H62" s="67"/>
      <c r="J62" s="75"/>
      <c r="K62" s="30">
        <v>800</v>
      </c>
      <c r="L62" s="30">
        <v>800</v>
      </c>
      <c r="M62" s="31">
        <v>800</v>
      </c>
      <c r="N62" s="32">
        <v>800</v>
      </c>
      <c r="O62" s="30">
        <v>800</v>
      </c>
      <c r="P62" s="23">
        <v>800</v>
      </c>
      <c r="Q62" s="67"/>
      <c r="S62" s="75"/>
      <c r="T62" s="30">
        <v>600</v>
      </c>
      <c r="U62" s="30">
        <v>600</v>
      </c>
      <c r="V62" s="30">
        <v>600</v>
      </c>
      <c r="W62" s="30">
        <v>600</v>
      </c>
      <c r="X62" s="30">
        <v>600</v>
      </c>
      <c r="Y62" s="30">
        <v>600</v>
      </c>
      <c r="Z62" s="67"/>
      <c r="AB62" s="75"/>
    </row>
    <row r="63" spans="1:28" ht="13.5" thickBot="1">
      <c r="A63" s="36" t="s">
        <v>203</v>
      </c>
      <c r="B63" s="37"/>
      <c r="C63" s="37"/>
      <c r="D63" s="38">
        <v>600</v>
      </c>
      <c r="E63" s="38">
        <v>600</v>
      </c>
      <c r="F63" s="37">
        <v>600</v>
      </c>
      <c r="G63" s="38">
        <v>600</v>
      </c>
      <c r="H63" s="67"/>
      <c r="J63" s="75"/>
      <c r="K63" s="39">
        <v>600</v>
      </c>
      <c r="L63" s="37">
        <v>600</v>
      </c>
      <c r="M63" s="40">
        <v>600</v>
      </c>
      <c r="N63" s="38">
        <v>600</v>
      </c>
      <c r="O63" s="37">
        <v>600</v>
      </c>
      <c r="P63" s="38">
        <v>600</v>
      </c>
      <c r="Q63" s="67"/>
      <c r="S63" s="75"/>
      <c r="T63" s="39">
        <v>700</v>
      </c>
      <c r="U63" s="37">
        <v>700</v>
      </c>
      <c r="V63" s="40">
        <v>700</v>
      </c>
      <c r="W63" s="38">
        <v>700</v>
      </c>
      <c r="X63" s="37">
        <v>700</v>
      </c>
      <c r="Y63" s="38">
        <v>700</v>
      </c>
      <c r="Z63" s="67"/>
      <c r="AB63" s="75"/>
    </row>
    <row r="64" spans="1:28" ht="38.25">
      <c r="A64" s="41" t="s">
        <v>204</v>
      </c>
      <c r="H64" s="63" t="s">
        <v>140</v>
      </c>
      <c r="I64" s="64" t="s">
        <v>141</v>
      </c>
      <c r="J64" s="74" t="s">
        <v>142</v>
      </c>
      <c r="Q64" s="63" t="s">
        <v>149</v>
      </c>
      <c r="R64" s="64" t="s">
        <v>150</v>
      </c>
      <c r="S64" s="74" t="s">
        <v>142</v>
      </c>
      <c r="Z64" s="63" t="s">
        <v>149</v>
      </c>
      <c r="AA64" s="64" t="s">
        <v>150</v>
      </c>
      <c r="AB64" s="74" t="s">
        <v>142</v>
      </c>
    </row>
    <row r="65" spans="1:31">
      <c r="A65" s="41"/>
      <c r="H65" s="67"/>
      <c r="J65" s="75"/>
      <c r="Q65" s="67"/>
      <c r="S65" s="75"/>
      <c r="Z65" s="67"/>
      <c r="AB65" s="75"/>
    </row>
    <row r="66" spans="1:31">
      <c r="A66" s="42" t="s">
        <v>205</v>
      </c>
      <c r="B66" s="43"/>
      <c r="C66" s="44"/>
      <c r="D66" s="43"/>
      <c r="E66" s="44"/>
      <c r="F66" s="43"/>
      <c r="G66" s="44"/>
      <c r="H66" s="68"/>
      <c r="I66" s="69"/>
      <c r="J66" s="76"/>
      <c r="K66" s="43"/>
      <c r="L66" s="44"/>
      <c r="M66" s="43"/>
      <c r="N66" s="44"/>
      <c r="O66" s="43"/>
      <c r="P66" s="44"/>
      <c r="Q66" s="68"/>
      <c r="R66" s="69"/>
      <c r="S66" s="76"/>
      <c r="T66" s="43"/>
      <c r="U66" s="44"/>
      <c r="V66" s="43"/>
      <c r="W66" s="44"/>
      <c r="X66" s="43"/>
      <c r="Y66" s="44"/>
      <c r="Z66" s="68"/>
      <c r="AA66" s="69"/>
      <c r="AB66" s="76"/>
    </row>
    <row r="67" spans="1:31">
      <c r="A67" s="45" t="s">
        <v>206</v>
      </c>
      <c r="H67" s="70">
        <v>27249</v>
      </c>
      <c r="J67" s="75"/>
      <c r="Q67" s="70">
        <v>27249</v>
      </c>
      <c r="S67" s="75"/>
      <c r="Z67" s="70">
        <v>27249</v>
      </c>
      <c r="AB67" s="75"/>
    </row>
    <row r="68" spans="1:31">
      <c r="A68" s="45" t="s">
        <v>207</v>
      </c>
      <c r="H68" s="70">
        <f>H67*0.22</f>
        <v>5994.78</v>
      </c>
      <c r="J68" s="75"/>
      <c r="Q68" s="70">
        <f>Q67*0.22</f>
        <v>5994.78</v>
      </c>
      <c r="S68" s="75"/>
      <c r="Z68" s="70">
        <f>Z67*0.22</f>
        <v>5994.78</v>
      </c>
      <c r="AB68" s="75"/>
    </row>
    <row r="69" spans="1:31">
      <c r="A69" s="45" t="s">
        <v>208</v>
      </c>
      <c r="H69" s="70">
        <f>H67-H68</f>
        <v>21254.22</v>
      </c>
      <c r="J69" s="75"/>
      <c r="Q69" s="70">
        <f>Q67-Q68</f>
        <v>21254.22</v>
      </c>
      <c r="S69" s="75"/>
      <c r="Z69" s="70">
        <f>Z67-Z68</f>
        <v>21254.22</v>
      </c>
      <c r="AB69" s="75"/>
    </row>
    <row r="70" spans="1:31">
      <c r="A70" s="45" t="s">
        <v>209</v>
      </c>
      <c r="G70" s="46"/>
      <c r="H70" s="70">
        <f>B10+D10+F10</f>
        <v>15442</v>
      </c>
      <c r="J70" s="75"/>
      <c r="P70" s="46"/>
      <c r="Q70" s="70">
        <f>K10+M10+O10</f>
        <v>5456</v>
      </c>
      <c r="S70" s="75"/>
      <c r="Y70" s="46"/>
      <c r="Z70" s="70">
        <f>T10+V10+X10</f>
        <v>-2494</v>
      </c>
      <c r="AB70" s="75"/>
    </row>
    <row r="71" spans="1:31" ht="25.5">
      <c r="A71" s="45" t="s">
        <v>210</v>
      </c>
      <c r="G71" s="46">
        <f>G72+G73</f>
        <v>1</v>
      </c>
      <c r="H71" s="70">
        <f>H69+H70</f>
        <v>36696.22</v>
      </c>
      <c r="J71" s="75"/>
      <c r="P71" s="46">
        <f>P72+P73</f>
        <v>1</v>
      </c>
      <c r="Q71" s="70">
        <f>Q69+Q70</f>
        <v>26710.22</v>
      </c>
      <c r="S71" s="75"/>
      <c r="U71" s="23">
        <v>10</v>
      </c>
      <c r="V71" s="30" t="s">
        <v>818</v>
      </c>
      <c r="Y71" s="46">
        <f>Y72+Y73</f>
        <v>1</v>
      </c>
      <c r="Z71" s="70">
        <f>Z69+Z70</f>
        <v>18760.22</v>
      </c>
      <c r="AB71" s="75"/>
    </row>
    <row r="72" spans="1:31" ht="25.5">
      <c r="A72" s="45" t="s">
        <v>211</v>
      </c>
      <c r="G72" s="47">
        <v>1</v>
      </c>
      <c r="H72" s="70">
        <f>H71*G72</f>
        <v>36696.22</v>
      </c>
      <c r="J72" s="77"/>
      <c r="P72" s="47">
        <v>1</v>
      </c>
      <c r="Q72" s="70">
        <f>Q71*P72</f>
        <v>26710.22</v>
      </c>
      <c r="S72" s="77"/>
      <c r="U72" s="23">
        <v>8</v>
      </c>
      <c r="V72" s="30" t="s">
        <v>817</v>
      </c>
      <c r="Y72" s="47">
        <v>1</v>
      </c>
      <c r="Z72" s="70">
        <f>Z71*Y72</f>
        <v>18760.22</v>
      </c>
      <c r="AB72" s="77"/>
    </row>
    <row r="73" spans="1:31">
      <c r="A73" s="48" t="s">
        <v>212</v>
      </c>
      <c r="B73" s="37"/>
      <c r="C73" s="49"/>
      <c r="D73" s="37"/>
      <c r="E73" s="49"/>
      <c r="F73" s="37"/>
      <c r="G73" s="50">
        <v>0</v>
      </c>
      <c r="H73" s="71">
        <f>H71-H72</f>
        <v>0</v>
      </c>
      <c r="I73" s="72"/>
      <c r="J73" s="78"/>
      <c r="K73" s="37"/>
      <c r="L73" s="49"/>
      <c r="M73" s="37"/>
      <c r="N73" s="49"/>
      <c r="O73" s="37"/>
      <c r="P73" s="50">
        <v>0</v>
      </c>
      <c r="Q73" s="71">
        <f>Q71-Q72</f>
        <v>0</v>
      </c>
      <c r="R73" s="72"/>
      <c r="S73" s="78"/>
      <c r="T73" s="37"/>
      <c r="U73" s="49">
        <v>8</v>
      </c>
      <c r="V73" s="37" t="s">
        <v>816</v>
      </c>
      <c r="W73" s="49"/>
      <c r="X73" s="37"/>
      <c r="Y73" s="50">
        <v>0</v>
      </c>
      <c r="Z73" s="71">
        <f>Z71-Z72</f>
        <v>0</v>
      </c>
      <c r="AA73" s="72"/>
      <c r="AB73" s="78"/>
    </row>
    <row r="74" spans="1:31">
      <c r="G74" s="46"/>
      <c r="H74" s="70"/>
      <c r="J74" s="75"/>
      <c r="P74" s="46"/>
      <c r="Q74" s="70"/>
      <c r="S74" s="75"/>
      <c r="U74" s="23">
        <v>10</v>
      </c>
      <c r="V74" s="30" t="s">
        <v>491</v>
      </c>
      <c r="Y74" s="46"/>
      <c r="Z74" s="70"/>
      <c r="AB74" s="75"/>
    </row>
    <row r="75" spans="1:31" ht="25.5">
      <c r="A75" s="42" t="s">
        <v>213</v>
      </c>
      <c r="B75" s="43"/>
      <c r="C75" s="44"/>
      <c r="D75" s="43"/>
      <c r="E75" s="44"/>
      <c r="F75" s="43"/>
      <c r="G75" s="51">
        <f>G76+G77+G78+G79</f>
        <v>1</v>
      </c>
      <c r="H75" s="73">
        <f>H72</f>
        <v>36696.22</v>
      </c>
      <c r="I75" s="69"/>
      <c r="J75" s="79">
        <f>H75-I75</f>
        <v>36696.22</v>
      </c>
      <c r="K75" s="43"/>
      <c r="L75" s="44"/>
      <c r="M75" s="43"/>
      <c r="N75" s="44"/>
      <c r="O75" s="43"/>
      <c r="P75" s="51">
        <f>P76+P77+P78+P79</f>
        <v>1</v>
      </c>
      <c r="Q75" s="73">
        <f>Q72</f>
        <v>26710.22</v>
      </c>
      <c r="R75" s="69">
        <f>SUM(R76:R79)</f>
        <v>49000</v>
      </c>
      <c r="S75" s="79">
        <f>SUM(S76:S79)</f>
        <v>14406.440000000002</v>
      </c>
      <c r="T75" s="43"/>
      <c r="U75" s="44"/>
      <c r="V75" s="43"/>
      <c r="W75" s="44"/>
      <c r="X75" s="43"/>
      <c r="Y75" s="51">
        <f>Y76+Y77+Y78+Y79</f>
        <v>1</v>
      </c>
      <c r="Z75" s="73">
        <f>Z72</f>
        <v>18760.22</v>
      </c>
      <c r="AA75" s="69">
        <f>SUM(AA76:AA79)</f>
        <v>0</v>
      </c>
      <c r="AB75" s="79">
        <f>SUM(AB76:AB79)</f>
        <v>33166.660000000003</v>
      </c>
    </row>
    <row r="76" spans="1:31">
      <c r="A76" s="45" t="s">
        <v>214</v>
      </c>
      <c r="C76" s="46"/>
      <c r="E76" s="46"/>
      <c r="G76" s="46">
        <v>1</v>
      </c>
      <c r="H76" s="70">
        <f>G76*$H$72</f>
        <v>36696.22</v>
      </c>
      <c r="I76" s="66">
        <v>0</v>
      </c>
      <c r="J76" s="77">
        <f>H76-I76</f>
        <v>36696.22</v>
      </c>
      <c r="L76" s="46"/>
      <c r="N76" s="46"/>
      <c r="O76" s="52">
        <f>Q75</f>
        <v>26710.22</v>
      </c>
      <c r="P76" s="46">
        <v>1</v>
      </c>
      <c r="Q76" s="70">
        <f>P76*O76</f>
        <v>26710.22</v>
      </c>
      <c r="R76" s="66">
        <v>49000</v>
      </c>
      <c r="S76" s="77">
        <f>Q76-R76+J76</f>
        <v>14406.440000000002</v>
      </c>
      <c r="U76" s="46"/>
      <c r="W76" s="46"/>
      <c r="X76" s="52">
        <f>Z75</f>
        <v>18760.22</v>
      </c>
      <c r="Y76" s="46">
        <v>1</v>
      </c>
      <c r="Z76" s="70">
        <f>Y76*X76</f>
        <v>18760.22</v>
      </c>
      <c r="AA76" s="66">
        <v>0</v>
      </c>
      <c r="AB76" s="77">
        <f>Z76-AA76+S76</f>
        <v>33166.660000000003</v>
      </c>
      <c r="AD76" s="23">
        <v>6</v>
      </c>
      <c r="AE76" s="23" t="s">
        <v>819</v>
      </c>
    </row>
    <row r="77" spans="1:31">
      <c r="A77" s="45" t="s">
        <v>215</v>
      </c>
      <c r="C77" s="46"/>
      <c r="E77" s="46"/>
      <c r="G77" s="46">
        <v>0</v>
      </c>
      <c r="H77" s="70">
        <f>G77*$H$72</f>
        <v>0</v>
      </c>
      <c r="I77" s="66">
        <v>0</v>
      </c>
      <c r="J77" s="77">
        <f>H77-I77</f>
        <v>0</v>
      </c>
      <c r="L77" s="46"/>
      <c r="N77" s="46"/>
      <c r="O77" s="52">
        <f>Q75</f>
        <v>26710.22</v>
      </c>
      <c r="P77" s="46">
        <v>0</v>
      </c>
      <c r="Q77" s="70">
        <f>P77*O77</f>
        <v>0</v>
      </c>
      <c r="R77" s="66">
        <v>0</v>
      </c>
      <c r="S77" s="77">
        <f>Q77-R77+J77</f>
        <v>0</v>
      </c>
      <c r="U77" s="46"/>
      <c r="W77" s="46"/>
      <c r="X77" s="52">
        <f>Z75</f>
        <v>18760.22</v>
      </c>
      <c r="Y77" s="46">
        <v>0</v>
      </c>
      <c r="Z77" s="70">
        <f>Y77*X77</f>
        <v>0</v>
      </c>
      <c r="AA77" s="66">
        <v>0</v>
      </c>
      <c r="AB77" s="77">
        <f>Z77-AA77+S77</f>
        <v>0</v>
      </c>
      <c r="AD77" s="23">
        <v>5</v>
      </c>
      <c r="AE77" s="23" t="s">
        <v>820</v>
      </c>
    </row>
    <row r="78" spans="1:31">
      <c r="A78" s="45" t="s">
        <v>216</v>
      </c>
      <c r="C78" s="46"/>
      <c r="E78" s="46"/>
      <c r="G78" s="46">
        <v>0</v>
      </c>
      <c r="H78" s="70">
        <f>G78*$H$72</f>
        <v>0</v>
      </c>
      <c r="I78" s="66">
        <v>0</v>
      </c>
      <c r="J78" s="77">
        <f>H78-I78</f>
        <v>0</v>
      </c>
      <c r="L78" s="46"/>
      <c r="N78" s="46"/>
      <c r="O78" s="52">
        <f>Q75</f>
        <v>26710.22</v>
      </c>
      <c r="P78" s="46">
        <v>0</v>
      </c>
      <c r="Q78" s="70">
        <f>P78*O78</f>
        <v>0</v>
      </c>
      <c r="R78" s="66">
        <v>0</v>
      </c>
      <c r="S78" s="77">
        <f>Q78-R78+J78</f>
        <v>0</v>
      </c>
      <c r="U78" s="46"/>
      <c r="W78" s="46"/>
      <c r="X78" s="52">
        <f>Z75</f>
        <v>18760.22</v>
      </c>
      <c r="Y78" s="46">
        <v>0</v>
      </c>
      <c r="Z78" s="70">
        <f>Y78*X78</f>
        <v>0</v>
      </c>
      <c r="AA78" s="66">
        <v>0</v>
      </c>
      <c r="AB78" s="77">
        <f>Z78-AA78+S78</f>
        <v>0</v>
      </c>
      <c r="AD78" s="23">
        <v>1</v>
      </c>
      <c r="AE78" s="23" t="s">
        <v>821</v>
      </c>
    </row>
    <row r="79" spans="1:31">
      <c r="A79" s="48" t="s">
        <v>217</v>
      </c>
      <c r="B79" s="37"/>
      <c r="C79" s="50"/>
      <c r="D79" s="37"/>
      <c r="E79" s="50"/>
      <c r="F79" s="37"/>
      <c r="G79" s="50">
        <v>0</v>
      </c>
      <c r="H79" s="71">
        <f>G79*$H$72</f>
        <v>0</v>
      </c>
      <c r="I79" s="72">
        <v>0</v>
      </c>
      <c r="J79" s="80">
        <f>H79-I79</f>
        <v>0</v>
      </c>
      <c r="K79" s="37"/>
      <c r="L79" s="50"/>
      <c r="M79" s="37"/>
      <c r="N79" s="50"/>
      <c r="O79" s="53">
        <f>Q75</f>
        <v>26710.22</v>
      </c>
      <c r="P79" s="50">
        <v>0</v>
      </c>
      <c r="Q79" s="71">
        <f>P79*O79</f>
        <v>0</v>
      </c>
      <c r="R79" s="72">
        <v>0</v>
      </c>
      <c r="S79" s="80">
        <f>Q79-R79+J79</f>
        <v>0</v>
      </c>
      <c r="T79" s="37"/>
      <c r="U79" s="50"/>
      <c r="V79" s="37"/>
      <c r="W79" s="50"/>
      <c r="X79" s="53">
        <f>Z75</f>
        <v>18760.22</v>
      </c>
      <c r="Y79" s="50">
        <v>0</v>
      </c>
      <c r="Z79" s="71">
        <f>Y79*X79</f>
        <v>0</v>
      </c>
      <c r="AA79" s="72">
        <v>0</v>
      </c>
      <c r="AB79" s="80">
        <f>Z79-AA79+S79</f>
        <v>0</v>
      </c>
      <c r="AD79" s="23">
        <v>2</v>
      </c>
      <c r="AE79" s="23" t="s">
        <v>822</v>
      </c>
    </row>
    <row r="80" spans="1:31">
      <c r="C80" s="46"/>
      <c r="E80" s="46"/>
      <c r="G80" s="46"/>
      <c r="H80" s="70"/>
      <c r="J80" s="75"/>
      <c r="L80" s="46"/>
      <c r="N80" s="46"/>
      <c r="O80" s="52"/>
      <c r="P80" s="46"/>
      <c r="Q80" s="70"/>
      <c r="S80" s="75"/>
      <c r="U80" s="46"/>
      <c r="W80" s="46"/>
      <c r="X80" s="52"/>
      <c r="Y80" s="46"/>
      <c r="Z80" s="70"/>
      <c r="AB80" s="75"/>
      <c r="AD80" s="23">
        <v>10</v>
      </c>
      <c r="AE80" s="23" t="s">
        <v>823</v>
      </c>
    </row>
    <row r="81" spans="1:32" ht="25.5">
      <c r="A81" s="42" t="s">
        <v>218</v>
      </c>
      <c r="B81" s="43"/>
      <c r="C81" s="44"/>
      <c r="D81" s="43"/>
      <c r="E81" s="44"/>
      <c r="F81" s="43"/>
      <c r="G81" s="51">
        <f>G82+G83+G84+G85+G86</f>
        <v>1</v>
      </c>
      <c r="H81" s="73">
        <f>H73</f>
        <v>0</v>
      </c>
      <c r="I81" s="69"/>
      <c r="J81" s="76"/>
      <c r="K81" s="43"/>
      <c r="L81" s="44"/>
      <c r="M81" s="43"/>
      <c r="N81" s="44"/>
      <c r="O81" s="54"/>
      <c r="P81" s="51">
        <f>P82+P83+P84+P85+P86</f>
        <v>1</v>
      </c>
      <c r="Q81" s="73">
        <f>Q73</f>
        <v>0</v>
      </c>
      <c r="R81" s="69">
        <f>SUM(R82:R86)</f>
        <v>0</v>
      </c>
      <c r="S81" s="79">
        <f>SUM(S82:S86)</f>
        <v>0</v>
      </c>
      <c r="T81" s="43"/>
      <c r="U81" s="44"/>
      <c r="V81" s="43"/>
      <c r="W81" s="44"/>
      <c r="X81" s="54"/>
      <c r="Y81" s="51">
        <f>Y82+Y83+Y84+Y85+Y86</f>
        <v>1</v>
      </c>
      <c r="Z81" s="73">
        <f>Z73</f>
        <v>0</v>
      </c>
      <c r="AA81" s="69">
        <f>SUM(AA82:AA86)</f>
        <v>0</v>
      </c>
      <c r="AB81" s="79">
        <f>SUM(AB82:AB86)</f>
        <v>0</v>
      </c>
      <c r="AD81" s="23">
        <v>3</v>
      </c>
      <c r="AE81" s="23" t="s">
        <v>824</v>
      </c>
    </row>
    <row r="82" spans="1:32">
      <c r="A82" s="45" t="s">
        <v>219</v>
      </c>
      <c r="C82" s="46"/>
      <c r="E82" s="46"/>
      <c r="G82" s="46">
        <v>0.85</v>
      </c>
      <c r="H82" s="70">
        <f>G82*$H$73</f>
        <v>0</v>
      </c>
      <c r="I82" s="66">
        <v>0</v>
      </c>
      <c r="J82" s="77">
        <f>H82-I82</f>
        <v>0</v>
      </c>
      <c r="L82" s="46"/>
      <c r="N82" s="46"/>
      <c r="O82" s="52">
        <f>Q81</f>
        <v>0</v>
      </c>
      <c r="P82" s="46">
        <v>0</v>
      </c>
      <c r="Q82" s="70">
        <f>P82*O82</f>
        <v>0</v>
      </c>
      <c r="R82" s="66">
        <v>0</v>
      </c>
      <c r="S82" s="77">
        <f>Q82-R82+J82</f>
        <v>0</v>
      </c>
      <c r="U82" s="46"/>
      <c r="W82" s="46"/>
      <c r="X82" s="52">
        <f>Z81</f>
        <v>0</v>
      </c>
      <c r="Y82" s="46">
        <v>0</v>
      </c>
      <c r="Z82" s="70">
        <f>Y82*X82</f>
        <v>0</v>
      </c>
      <c r="AA82" s="66">
        <v>0</v>
      </c>
      <c r="AB82" s="77">
        <f>Z82-AA82+S82</f>
        <v>0</v>
      </c>
      <c r="AD82" s="23">
        <v>3</v>
      </c>
      <c r="AE82" s="23" t="s">
        <v>79</v>
      </c>
    </row>
    <row r="83" spans="1:32">
      <c r="A83" s="45" t="s">
        <v>220</v>
      </c>
      <c r="C83" s="46"/>
      <c r="E83" s="46"/>
      <c r="G83" s="46">
        <v>0</v>
      </c>
      <c r="H83" s="70">
        <f>G83*$H$73</f>
        <v>0</v>
      </c>
      <c r="I83" s="66">
        <v>0</v>
      </c>
      <c r="J83" s="77">
        <f>H83-I83</f>
        <v>0</v>
      </c>
      <c r="L83" s="46"/>
      <c r="N83" s="46"/>
      <c r="O83" s="52">
        <f>Q81</f>
        <v>0</v>
      </c>
      <c r="P83" s="46">
        <v>0</v>
      </c>
      <c r="Q83" s="70">
        <f>P83*O83</f>
        <v>0</v>
      </c>
      <c r="R83" s="66">
        <v>0</v>
      </c>
      <c r="S83" s="77">
        <f>Q83-R83+J83</f>
        <v>0</v>
      </c>
      <c r="U83" s="46"/>
      <c r="W83" s="46"/>
      <c r="X83" s="52">
        <f>Z81</f>
        <v>0</v>
      </c>
      <c r="Y83" s="46">
        <v>0</v>
      </c>
      <c r="Z83" s="70">
        <f>Y83*X83</f>
        <v>0</v>
      </c>
      <c r="AA83" s="66">
        <v>0</v>
      </c>
      <c r="AB83" s="77">
        <f>Z83-AA83+S83</f>
        <v>0</v>
      </c>
      <c r="AD83" s="23">
        <v>3</v>
      </c>
      <c r="AE83" s="23" t="s">
        <v>78</v>
      </c>
    </row>
    <row r="84" spans="1:32">
      <c r="A84" s="45" t="s">
        <v>221</v>
      </c>
      <c r="C84" s="46"/>
      <c r="E84" s="46"/>
      <c r="G84" s="46">
        <v>0</v>
      </c>
      <c r="H84" s="70">
        <f>G84*$H$73</f>
        <v>0</v>
      </c>
      <c r="I84" s="66">
        <v>0</v>
      </c>
      <c r="J84" s="77">
        <f>H84-I84</f>
        <v>0</v>
      </c>
      <c r="L84" s="46"/>
      <c r="N84" s="46"/>
      <c r="O84" s="52">
        <f>Q81</f>
        <v>0</v>
      </c>
      <c r="P84" s="46">
        <v>0</v>
      </c>
      <c r="Q84" s="70">
        <f>P84*O84</f>
        <v>0</v>
      </c>
      <c r="R84" s="66">
        <v>0</v>
      </c>
      <c r="S84" s="77">
        <f>Q84-R84+J84</f>
        <v>0</v>
      </c>
      <c r="U84" s="46"/>
      <c r="W84" s="46"/>
      <c r="X84" s="52">
        <f>Z81</f>
        <v>0</v>
      </c>
      <c r="Y84" s="46">
        <v>0</v>
      </c>
      <c r="Z84" s="70">
        <f>Y84*X84</f>
        <v>0</v>
      </c>
      <c r="AA84" s="66">
        <v>0</v>
      </c>
      <c r="AB84" s="77">
        <f>Z84-AA84+S84</f>
        <v>0</v>
      </c>
      <c r="AD84" s="23">
        <f>SUM(AD76:AD83)</f>
        <v>33</v>
      </c>
    </row>
    <row r="85" spans="1:32">
      <c r="A85" s="45" t="s">
        <v>222</v>
      </c>
      <c r="C85" s="46"/>
      <c r="E85" s="46"/>
      <c r="G85" s="46">
        <v>0</v>
      </c>
      <c r="H85" s="70">
        <f>G85*$H$73</f>
        <v>0</v>
      </c>
      <c r="I85" s="66">
        <v>0</v>
      </c>
      <c r="J85" s="77">
        <f>H85-I85</f>
        <v>0</v>
      </c>
      <c r="L85" s="46"/>
      <c r="N85" s="46"/>
      <c r="O85" s="52">
        <f>Q81</f>
        <v>0</v>
      </c>
      <c r="P85" s="46">
        <v>0</v>
      </c>
      <c r="Q85" s="70">
        <f>P85*O85</f>
        <v>0</v>
      </c>
      <c r="R85" s="66">
        <v>0</v>
      </c>
      <c r="S85" s="77">
        <f>Q85-R85+J85</f>
        <v>0</v>
      </c>
      <c r="U85" s="46"/>
      <c r="W85" s="46"/>
      <c r="X85" s="52">
        <f>Z81</f>
        <v>0</v>
      </c>
      <c r="Y85" s="46">
        <v>0</v>
      </c>
      <c r="Z85" s="70">
        <f>Y85*X85</f>
        <v>0</v>
      </c>
      <c r="AA85" s="66">
        <v>0</v>
      </c>
      <c r="AB85" s="77">
        <f>Z85-AA85+S85</f>
        <v>0</v>
      </c>
      <c r="AF85" s="55"/>
    </row>
    <row r="86" spans="1:32" ht="25.5">
      <c r="A86" s="48" t="s">
        <v>223</v>
      </c>
      <c r="B86" s="37"/>
      <c r="C86" s="50"/>
      <c r="D86" s="37"/>
      <c r="E86" s="50"/>
      <c r="F86" s="37"/>
      <c r="G86" s="50">
        <v>0.15</v>
      </c>
      <c r="H86" s="71">
        <f>G86*$H$73</f>
        <v>0</v>
      </c>
      <c r="I86" s="72"/>
      <c r="J86" s="80">
        <f>H86-I86</f>
        <v>0</v>
      </c>
      <c r="K86" s="37"/>
      <c r="L86" s="50"/>
      <c r="M86" s="37"/>
      <c r="N86" s="50"/>
      <c r="O86" s="53">
        <f>Q81</f>
        <v>0</v>
      </c>
      <c r="P86" s="50">
        <v>1</v>
      </c>
      <c r="Q86" s="71">
        <f>P86*O86</f>
        <v>0</v>
      </c>
      <c r="R86" s="72"/>
      <c r="S86" s="80">
        <f>Q86-R86+J86</f>
        <v>0</v>
      </c>
      <c r="T86" s="37"/>
      <c r="U86" s="50"/>
      <c r="V86" s="37"/>
      <c r="W86" s="50"/>
      <c r="X86" s="53">
        <f>Z81</f>
        <v>0</v>
      </c>
      <c r="Y86" s="50">
        <v>1</v>
      </c>
      <c r="Z86" s="71">
        <f>Y86*X86</f>
        <v>0</v>
      </c>
      <c r="AA86" s="72"/>
      <c r="AB86" s="80">
        <f>Z86-AA86+S86</f>
        <v>0</v>
      </c>
    </row>
    <row r="88" spans="1:32" ht="47.25">
      <c r="A88" s="56" t="s">
        <v>224</v>
      </c>
    </row>
    <row r="90" spans="1:32">
      <c r="A90" s="33" t="s">
        <v>814</v>
      </c>
      <c r="B90" s="82" t="s">
        <v>815</v>
      </c>
    </row>
    <row r="91" spans="1:32">
      <c r="A91" s="33" t="s">
        <v>882</v>
      </c>
      <c r="B91" s="82" t="s">
        <v>883</v>
      </c>
    </row>
    <row r="94" spans="1:32">
      <c r="N94" s="23" t="s">
        <v>165</v>
      </c>
      <c r="W94" s="23" t="s">
        <v>165</v>
      </c>
    </row>
  </sheetData>
  <phoneticPr fontId="4"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05E15-6C98-4030-8DB3-FF3F533B1CA1}">
  <sheetPr>
    <tabColor theme="3" tint="0.79998168889431442"/>
  </sheetPr>
  <dimension ref="A1:AO180"/>
  <sheetViews>
    <sheetView zoomScale="70" zoomScaleNormal="70" workbookViewId="0">
      <pane ySplit="1" topLeftCell="A9" activePane="bottomLeft" state="frozen"/>
      <selection pane="bottomLeft" activeCell="S30" sqref="S30"/>
    </sheetView>
  </sheetViews>
  <sheetFormatPr defaultColWidth="8.625" defaultRowHeight="15.75"/>
  <cols>
    <col min="1" max="1" width="17.625" style="3" customWidth="1"/>
    <col min="2" max="3" width="8.625" style="2"/>
    <col min="4" max="5" width="8.625" style="107"/>
    <col min="6" max="7" width="8.625" style="2"/>
    <col min="8" max="8" width="4.875" style="2" customWidth="1"/>
    <col min="9" max="11" width="4.625" style="2" customWidth="1"/>
    <col min="12" max="18" width="8.625" style="2"/>
    <col min="19" max="19" width="8.625" style="3"/>
    <col min="20" max="20" width="8.625" style="2"/>
    <col min="21" max="21" width="14.625" style="172" customWidth="1"/>
    <col min="22" max="23" width="8.625" style="172"/>
    <col min="25" max="25" width="8.625" style="2"/>
    <col min="26" max="26" width="19.75" style="91" customWidth="1"/>
    <col min="27" max="27" width="62.5" style="3" customWidth="1"/>
    <col min="28" max="31" width="8.625" style="2"/>
    <col min="32" max="32" width="21.375" style="5" customWidth="1"/>
    <col min="33" max="33" width="16.5" style="2" customWidth="1"/>
    <col min="34" max="34" width="17" style="2" customWidth="1"/>
    <col min="35" max="37" width="8.625" style="2"/>
    <col min="38" max="38" width="8.625" style="5"/>
    <col min="39" max="16384" width="8.625" style="2"/>
  </cols>
  <sheetData>
    <row r="1" spans="1:41" s="112" customFormat="1" ht="48" thickBot="1">
      <c r="A1" s="307" t="s">
        <v>1521</v>
      </c>
      <c r="B1" s="112" t="s">
        <v>1522</v>
      </c>
      <c r="C1" s="114" t="s">
        <v>8780</v>
      </c>
      <c r="D1" s="308" t="s">
        <v>86</v>
      </c>
      <c r="E1" s="308" t="s">
        <v>1512</v>
      </c>
      <c r="F1" s="114" t="s">
        <v>1511</v>
      </c>
      <c r="G1" s="114" t="s">
        <v>1519</v>
      </c>
      <c r="H1" s="114" t="s">
        <v>492</v>
      </c>
      <c r="I1" s="112" t="s">
        <v>818</v>
      </c>
      <c r="J1" s="112" t="s">
        <v>2136</v>
      </c>
      <c r="K1" s="112" t="s">
        <v>492</v>
      </c>
      <c r="L1" s="114" t="s">
        <v>1513</v>
      </c>
      <c r="M1" s="114" t="s">
        <v>1514</v>
      </c>
      <c r="N1" s="114" t="s">
        <v>1515</v>
      </c>
      <c r="O1" s="114" t="s">
        <v>1516</v>
      </c>
      <c r="P1" s="114" t="s">
        <v>1517</v>
      </c>
      <c r="Q1" s="114" t="s">
        <v>1518</v>
      </c>
      <c r="R1" s="114" t="s">
        <v>2047</v>
      </c>
      <c r="S1" s="309" t="s">
        <v>1520</v>
      </c>
      <c r="U1" s="341" t="s">
        <v>8004</v>
      </c>
      <c r="V1" s="341"/>
      <c r="W1" s="341"/>
      <c r="Z1" s="342" t="s">
        <v>8775</v>
      </c>
      <c r="AA1" s="343"/>
      <c r="AF1" s="315"/>
      <c r="AL1" s="315"/>
    </row>
    <row r="2" spans="1:41">
      <c r="A2" s="105">
        <v>44970</v>
      </c>
      <c r="B2" s="2">
        <v>-4</v>
      </c>
      <c r="D2" s="107">
        <v>260.60000000000002</v>
      </c>
      <c r="E2" s="107">
        <v>64.3</v>
      </c>
      <c r="F2" s="2">
        <v>35.299999999999997</v>
      </c>
      <c r="G2" s="106">
        <v>0.27</v>
      </c>
      <c r="H2" s="108">
        <f>SUM(I2:K2)</f>
        <v>90</v>
      </c>
      <c r="I2" s="2">
        <v>21</v>
      </c>
      <c r="J2" s="2">
        <v>36</v>
      </c>
      <c r="K2" s="2">
        <v>33</v>
      </c>
      <c r="L2" s="2" t="s">
        <v>1473</v>
      </c>
      <c r="M2" s="2" t="s">
        <v>1472</v>
      </c>
      <c r="N2" s="2" t="s">
        <v>1473</v>
      </c>
      <c r="O2" s="2" t="s">
        <v>1474</v>
      </c>
      <c r="P2" s="2" t="s">
        <v>1475</v>
      </c>
      <c r="Q2" s="2" t="s">
        <v>1476</v>
      </c>
      <c r="R2" s="107"/>
      <c r="U2" s="173" t="s">
        <v>3821</v>
      </c>
      <c r="V2" s="173"/>
      <c r="W2" s="173"/>
      <c r="X2" s="237"/>
      <c r="Z2" s="91" t="s">
        <v>3897</v>
      </c>
      <c r="AA2" s="166" t="s">
        <v>8777</v>
      </c>
    </row>
    <row r="3" spans="1:41">
      <c r="A3" s="105">
        <v>44977</v>
      </c>
      <c r="B3" s="2">
        <v>-3</v>
      </c>
      <c r="D3" s="107">
        <v>264.2</v>
      </c>
      <c r="E3" s="107">
        <v>64</v>
      </c>
      <c r="F3" s="2">
        <v>35.799999999999997</v>
      </c>
      <c r="G3" s="106">
        <v>0.27</v>
      </c>
      <c r="H3" s="108">
        <f t="shared" ref="H3:H29" si="0">SUM(I3:K3)</f>
        <v>89</v>
      </c>
      <c r="I3" s="2">
        <v>21</v>
      </c>
      <c r="J3" s="2">
        <v>36</v>
      </c>
      <c r="K3" s="2">
        <v>32</v>
      </c>
      <c r="L3" s="2" t="s">
        <v>1654</v>
      </c>
      <c r="M3" s="2" t="s">
        <v>1652</v>
      </c>
      <c r="N3" s="2" t="s">
        <v>1653</v>
      </c>
      <c r="O3" s="2" t="s">
        <v>1655</v>
      </c>
      <c r="P3" s="2" t="s">
        <v>1656</v>
      </c>
      <c r="Q3" s="2" t="s">
        <v>1476</v>
      </c>
      <c r="R3" s="107"/>
      <c r="U3" s="172" t="s">
        <v>79</v>
      </c>
      <c r="V3" s="172">
        <v>0.97840000000000005</v>
      </c>
      <c r="Z3" s="337">
        <v>45292</v>
      </c>
      <c r="AA3" s="3" t="s">
        <v>9270</v>
      </c>
    </row>
    <row r="4" spans="1:41">
      <c r="A4" s="105">
        <v>44984</v>
      </c>
      <c r="B4" s="2">
        <v>-1</v>
      </c>
      <c r="D4" s="107">
        <v>262</v>
      </c>
      <c r="E4" s="107">
        <f>(63+63+65+64+64+64+65)/7</f>
        <v>64</v>
      </c>
      <c r="F4" s="2">
        <v>35.5</v>
      </c>
      <c r="G4" s="106">
        <v>0.27</v>
      </c>
      <c r="H4" s="108">
        <f t="shared" si="0"/>
        <v>87</v>
      </c>
      <c r="I4" s="2">
        <v>20</v>
      </c>
      <c r="J4" s="2">
        <v>36</v>
      </c>
      <c r="K4" s="2">
        <v>31</v>
      </c>
      <c r="L4" s="2" t="s">
        <v>1841</v>
      </c>
      <c r="M4" s="2" t="s">
        <v>1842</v>
      </c>
      <c r="N4" s="2" t="s">
        <v>1843</v>
      </c>
      <c r="O4" s="2" t="s">
        <v>1844</v>
      </c>
      <c r="P4" s="2" t="s">
        <v>1845</v>
      </c>
      <c r="Q4" s="2" t="s">
        <v>1476</v>
      </c>
      <c r="R4" s="107"/>
      <c r="U4" s="172" t="s">
        <v>3804</v>
      </c>
      <c r="V4" s="172">
        <v>0.97889999999999999</v>
      </c>
    </row>
    <row r="5" spans="1:41">
      <c r="A5" s="105">
        <v>44991</v>
      </c>
      <c r="B5" s="2">
        <v>-7</v>
      </c>
      <c r="D5" s="107">
        <v>260.39999999999998</v>
      </c>
      <c r="E5" s="107">
        <v>63.5</v>
      </c>
      <c r="F5" s="2">
        <v>35.299999999999997</v>
      </c>
      <c r="G5" s="106">
        <v>0.27</v>
      </c>
      <c r="H5" s="108">
        <f t="shared" si="0"/>
        <v>87</v>
      </c>
      <c r="I5" s="2">
        <v>19</v>
      </c>
      <c r="J5" s="2">
        <v>35</v>
      </c>
      <c r="K5" s="2">
        <v>33</v>
      </c>
      <c r="L5" s="2" t="s">
        <v>1841</v>
      </c>
      <c r="M5" s="2" t="s">
        <v>2003</v>
      </c>
      <c r="N5" s="2" t="s">
        <v>2004</v>
      </c>
      <c r="O5" s="2" t="s">
        <v>1474</v>
      </c>
      <c r="P5" s="2" t="s">
        <v>1845</v>
      </c>
      <c r="Q5" s="2" t="s">
        <v>2005</v>
      </c>
      <c r="R5" s="107"/>
      <c r="U5" s="172" t="s">
        <v>191</v>
      </c>
      <c r="V5" s="172">
        <v>0.98850000000000005</v>
      </c>
      <c r="Z5" s="91" t="s">
        <v>8778</v>
      </c>
      <c r="AA5" s="3" t="s">
        <v>8779</v>
      </c>
    </row>
    <row r="6" spans="1:41">
      <c r="A6" s="105">
        <v>44998</v>
      </c>
      <c r="B6" s="2">
        <v>-4</v>
      </c>
      <c r="D6" s="107">
        <v>262.8</v>
      </c>
      <c r="E6" s="107">
        <v>63.2</v>
      </c>
      <c r="F6" s="2">
        <v>35.6</v>
      </c>
      <c r="G6" s="106">
        <v>0.27</v>
      </c>
      <c r="H6" s="108">
        <f t="shared" si="0"/>
        <v>88.5</v>
      </c>
      <c r="I6" s="2">
        <v>20</v>
      </c>
      <c r="J6" s="2">
        <v>36.5</v>
      </c>
      <c r="K6" s="2">
        <v>32</v>
      </c>
      <c r="L6" s="2" t="s">
        <v>2137</v>
      </c>
      <c r="M6" s="2" t="s">
        <v>2138</v>
      </c>
      <c r="N6" s="2" t="s">
        <v>2137</v>
      </c>
      <c r="O6" s="2" t="s">
        <v>1474</v>
      </c>
      <c r="P6" s="2" t="s">
        <v>2139</v>
      </c>
      <c r="Q6" s="2" t="s">
        <v>1476</v>
      </c>
      <c r="R6" s="107"/>
      <c r="U6" s="172" t="s">
        <v>78</v>
      </c>
      <c r="V6" s="172">
        <v>0.98860000000000003</v>
      </c>
      <c r="AE6" s="2" t="s">
        <v>2971</v>
      </c>
      <c r="AF6" s="5" t="s">
        <v>9120</v>
      </c>
      <c r="AG6" s="5" t="s">
        <v>9105</v>
      </c>
      <c r="AH6" s="5" t="s">
        <v>9102</v>
      </c>
    </row>
    <row r="7" spans="1:41">
      <c r="A7" s="105">
        <v>45005</v>
      </c>
      <c r="B7" s="2">
        <v>-1</v>
      </c>
      <c r="D7" s="107">
        <v>262</v>
      </c>
      <c r="E7" s="107">
        <f>AVERAGE(64, 64, 65, 66, 66, 66, 66)</f>
        <v>65.285714285714292</v>
      </c>
      <c r="F7" s="2">
        <v>35.5</v>
      </c>
      <c r="G7" s="106">
        <v>0.26</v>
      </c>
      <c r="H7" s="108">
        <f t="shared" si="0"/>
        <v>86</v>
      </c>
      <c r="I7" s="2">
        <v>20</v>
      </c>
      <c r="J7" s="2">
        <v>36</v>
      </c>
      <c r="K7" s="2">
        <v>30</v>
      </c>
      <c r="L7" s="2" t="s">
        <v>2274</v>
      </c>
      <c r="M7" s="2" t="s">
        <v>1652</v>
      </c>
      <c r="N7" s="2" t="s">
        <v>1843</v>
      </c>
      <c r="O7" s="2" t="s">
        <v>1474</v>
      </c>
      <c r="P7" s="2" t="s">
        <v>2275</v>
      </c>
      <c r="Q7" s="2" t="s">
        <v>2276</v>
      </c>
      <c r="R7" s="107"/>
      <c r="U7" s="172" t="s">
        <v>3803</v>
      </c>
      <c r="V7" s="174">
        <v>1</v>
      </c>
      <c r="AE7" s="2" t="s">
        <v>492</v>
      </c>
      <c r="AF7" s="5" t="s">
        <v>9121</v>
      </c>
      <c r="AG7" s="5" t="s">
        <v>9113</v>
      </c>
      <c r="AH7" s="5" t="s">
        <v>9101</v>
      </c>
      <c r="AL7" s="5" t="s">
        <v>9122</v>
      </c>
    </row>
    <row r="8" spans="1:41">
      <c r="A8" s="105">
        <v>45012</v>
      </c>
      <c r="B8" s="2" t="s">
        <v>62</v>
      </c>
      <c r="D8" s="107">
        <v>262</v>
      </c>
      <c r="E8" s="107" t="s">
        <v>62</v>
      </c>
      <c r="F8" s="2" t="s">
        <v>62</v>
      </c>
      <c r="G8" s="2" t="s">
        <v>62</v>
      </c>
      <c r="H8" s="108" t="s">
        <v>62</v>
      </c>
      <c r="I8" s="2" t="s">
        <v>62</v>
      </c>
      <c r="J8" s="2" t="s">
        <v>62</v>
      </c>
      <c r="K8" s="2" t="s">
        <v>62</v>
      </c>
      <c r="L8" s="2" t="s">
        <v>62</v>
      </c>
      <c r="M8" s="2" t="s">
        <v>62</v>
      </c>
      <c r="N8" s="2" t="s">
        <v>62</v>
      </c>
      <c r="O8" s="2" t="s">
        <v>62</v>
      </c>
      <c r="P8" s="2" t="s">
        <v>62</v>
      </c>
      <c r="Q8" s="2" t="s">
        <v>62</v>
      </c>
      <c r="R8" s="107"/>
      <c r="AE8" s="2" t="s">
        <v>2557</v>
      </c>
      <c r="AF8" s="5" t="s">
        <v>9119</v>
      </c>
      <c r="AG8" s="5" t="s">
        <v>9116</v>
      </c>
      <c r="AH8" s="5" t="s">
        <v>9100</v>
      </c>
      <c r="AL8" s="5" t="s">
        <v>9125</v>
      </c>
    </row>
    <row r="9" spans="1:41">
      <c r="A9" s="105">
        <v>45019</v>
      </c>
      <c r="B9" s="2">
        <v>-6</v>
      </c>
      <c r="D9" s="107">
        <v>265</v>
      </c>
      <c r="E9" s="107">
        <f>AVERAGE(68, 68, 66, 67, 68, 67, 67)</f>
        <v>67.285714285714292</v>
      </c>
      <c r="F9" s="2">
        <v>35.9</v>
      </c>
      <c r="G9" s="106">
        <v>0.26</v>
      </c>
      <c r="H9" s="108">
        <f t="shared" si="0"/>
        <v>86</v>
      </c>
      <c r="I9" s="2">
        <v>20</v>
      </c>
      <c r="J9" s="2">
        <v>35</v>
      </c>
      <c r="K9" s="2">
        <v>31</v>
      </c>
      <c r="L9" s="2" t="s">
        <v>2420</v>
      </c>
      <c r="M9" s="2" t="s">
        <v>2138</v>
      </c>
      <c r="N9" s="2" t="s">
        <v>1473</v>
      </c>
      <c r="O9" s="2" t="s">
        <v>1474</v>
      </c>
      <c r="P9" s="2" t="s">
        <v>2421</v>
      </c>
      <c r="Q9" s="2" t="s">
        <v>1476</v>
      </c>
      <c r="R9" s="107" t="s">
        <v>2422</v>
      </c>
      <c r="U9" s="172" t="s">
        <v>3805</v>
      </c>
      <c r="AE9" s="2" t="s">
        <v>492</v>
      </c>
      <c r="AF9" s="5" t="s">
        <v>9119</v>
      </c>
      <c r="AG9" s="5" t="s">
        <v>9112</v>
      </c>
      <c r="AH9" s="5" t="s">
        <v>9115</v>
      </c>
      <c r="AL9" s="5" t="s">
        <v>9123</v>
      </c>
    </row>
    <row r="10" spans="1:41">
      <c r="A10" s="105">
        <v>45026</v>
      </c>
      <c r="B10" s="2">
        <v>-5</v>
      </c>
      <c r="D10" s="107">
        <v>268</v>
      </c>
      <c r="E10" s="107">
        <f>AVERAGE(67, 67, 67, 67, 67, 66, 66)</f>
        <v>66.714285714285708</v>
      </c>
      <c r="F10" s="2">
        <v>36.299999999999997</v>
      </c>
      <c r="G10" s="106">
        <v>0.27</v>
      </c>
      <c r="H10" s="108">
        <f t="shared" si="0"/>
        <v>89</v>
      </c>
      <c r="I10" s="2">
        <v>21</v>
      </c>
      <c r="J10" s="2">
        <v>40</v>
      </c>
      <c r="K10" s="2">
        <v>28</v>
      </c>
      <c r="L10" s="2" t="s">
        <v>2701</v>
      </c>
      <c r="M10" s="2" t="s">
        <v>2138</v>
      </c>
      <c r="N10" s="2" t="s">
        <v>1843</v>
      </c>
      <c r="O10" s="2" t="s">
        <v>1476</v>
      </c>
      <c r="P10" s="2" t="s">
        <v>2702</v>
      </c>
      <c r="Q10" s="2" t="s">
        <v>2276</v>
      </c>
      <c r="R10" s="107" t="s">
        <v>62</v>
      </c>
      <c r="S10" s="3" t="s">
        <v>62</v>
      </c>
      <c r="U10" s="172" t="s">
        <v>79</v>
      </c>
      <c r="V10" s="171">
        <v>5</v>
      </c>
      <c r="AE10" s="2" t="s">
        <v>3041</v>
      </c>
      <c r="AF10" s="5" t="s">
        <v>9120</v>
      </c>
      <c r="AG10" s="5" t="s">
        <v>9114</v>
      </c>
      <c r="AH10" s="5" t="s">
        <v>9104</v>
      </c>
      <c r="AL10" s="5" t="s">
        <v>9124</v>
      </c>
    </row>
    <row r="11" spans="1:41">
      <c r="A11" s="105">
        <v>45033</v>
      </c>
      <c r="B11" s="2">
        <v>1</v>
      </c>
      <c r="D11" s="107">
        <f>AVERAGE(268, 264.8, 265)</f>
        <v>265.93333333333334</v>
      </c>
      <c r="E11" s="107">
        <f>AVERAGE(65,64,64,64,63,64,65)</f>
        <v>64.142857142857139</v>
      </c>
      <c r="F11" s="2">
        <v>36.1</v>
      </c>
      <c r="G11" s="106">
        <v>0.26</v>
      </c>
      <c r="H11" s="108">
        <f t="shared" si="0"/>
        <v>86</v>
      </c>
      <c r="I11" s="2">
        <v>20</v>
      </c>
      <c r="J11" s="2">
        <v>37</v>
      </c>
      <c r="K11" s="2">
        <v>29</v>
      </c>
      <c r="L11" s="2" t="s">
        <v>1653</v>
      </c>
      <c r="M11" s="2" t="s">
        <v>3567</v>
      </c>
      <c r="N11" s="2" t="s">
        <v>2701</v>
      </c>
      <c r="O11" s="2" t="s">
        <v>2809</v>
      </c>
      <c r="P11" s="2" t="s">
        <v>2810</v>
      </c>
      <c r="Q11" s="2" t="s">
        <v>1476</v>
      </c>
      <c r="R11" s="107" t="s">
        <v>62</v>
      </c>
      <c r="S11" s="3" t="s">
        <v>62</v>
      </c>
      <c r="U11" s="172" t="s">
        <v>3804</v>
      </c>
      <c r="V11" s="171">
        <v>3</v>
      </c>
      <c r="AE11" s="2" t="s">
        <v>491</v>
      </c>
      <c r="AF11" s="5" t="s">
        <v>9098</v>
      </c>
    </row>
    <row r="12" spans="1:41">
      <c r="A12" s="105">
        <v>45040</v>
      </c>
      <c r="B12" s="2">
        <v>-1</v>
      </c>
      <c r="D12" s="107">
        <f>AVERAGE(265, 262.6, 263.6, 265.8, 264.8, 266)</f>
        <v>264.63333333333333</v>
      </c>
      <c r="E12" s="107">
        <f xml:space="preserve"> AVERAGE(65, 65, 65, 66, 66, 65)</f>
        <v>65.333333333333329</v>
      </c>
      <c r="F12" s="2">
        <v>35.9</v>
      </c>
      <c r="G12" s="106">
        <v>0.26</v>
      </c>
      <c r="H12" s="108">
        <f t="shared" si="0"/>
        <v>85</v>
      </c>
      <c r="I12" s="2">
        <v>19</v>
      </c>
      <c r="J12" s="2">
        <v>37</v>
      </c>
      <c r="K12" s="2">
        <v>29</v>
      </c>
      <c r="L12" s="2" t="s">
        <v>1843</v>
      </c>
      <c r="M12" s="2" t="s">
        <v>1842</v>
      </c>
      <c r="N12" s="2" t="s">
        <v>1653</v>
      </c>
      <c r="O12" s="2" t="s">
        <v>2276</v>
      </c>
      <c r="P12" s="2" t="s">
        <v>2702</v>
      </c>
      <c r="Q12" s="2" t="s">
        <v>1476</v>
      </c>
      <c r="R12" s="107" t="s">
        <v>2422</v>
      </c>
      <c r="S12" s="3" t="s">
        <v>3568</v>
      </c>
      <c r="U12" s="172" t="s">
        <v>191</v>
      </c>
      <c r="V12" s="171">
        <v>1</v>
      </c>
      <c r="AE12" s="2" t="s">
        <v>491</v>
      </c>
      <c r="AF12" s="5" t="s">
        <v>9099</v>
      </c>
    </row>
    <row r="13" spans="1:41">
      <c r="A13" s="105">
        <v>45047</v>
      </c>
      <c r="B13" s="2">
        <v>1</v>
      </c>
      <c r="D13" s="107">
        <f>AVERAGE(264.8, 264.6, 261.6,261.6)</f>
        <v>263.15000000000003</v>
      </c>
      <c r="E13" s="107">
        <f>AVERAGE(65, 64, 64, 64, 65, 65, 64)</f>
        <v>64.428571428571431</v>
      </c>
      <c r="F13" s="2">
        <v>35.700000000000003</v>
      </c>
      <c r="G13" s="106">
        <v>0.27</v>
      </c>
      <c r="H13" s="108">
        <f t="shared" si="0"/>
        <v>89</v>
      </c>
      <c r="I13" s="2">
        <v>21</v>
      </c>
      <c r="J13" s="2">
        <v>40</v>
      </c>
      <c r="K13" s="2">
        <v>28</v>
      </c>
      <c r="L13" s="2" t="s">
        <v>1473</v>
      </c>
      <c r="M13" s="2" t="s">
        <v>1842</v>
      </c>
      <c r="N13" s="2" t="s">
        <v>861</v>
      </c>
      <c r="O13" s="2" t="s">
        <v>1476</v>
      </c>
      <c r="P13" s="2" t="s">
        <v>3723</v>
      </c>
      <c r="Q13" s="2" t="s">
        <v>1476</v>
      </c>
      <c r="R13" s="107"/>
      <c r="U13" s="172" t="s">
        <v>78</v>
      </c>
      <c r="V13" s="171">
        <v>0</v>
      </c>
      <c r="AE13" s="2" t="s">
        <v>2971</v>
      </c>
      <c r="AF13" s="5" t="s">
        <v>9121</v>
      </c>
      <c r="AG13" s="5" t="s">
        <v>9108</v>
      </c>
      <c r="AH13" s="5" t="s">
        <v>9102</v>
      </c>
    </row>
    <row r="14" spans="1:41">
      <c r="A14" s="105">
        <v>45054</v>
      </c>
      <c r="B14" s="2">
        <v>-3</v>
      </c>
      <c r="D14" s="107">
        <f>AVERAGE(262.6, 262, 262.2, 263.4, 262, 263.4, 260.8)</f>
        <v>262.3428571428571</v>
      </c>
      <c r="E14" s="107">
        <f>AVERAGE(64, 64, 63)</f>
        <v>63.666666666666664</v>
      </c>
      <c r="F14" s="2">
        <v>35.6</v>
      </c>
      <c r="G14" s="106">
        <v>0.26</v>
      </c>
      <c r="H14" s="108">
        <f t="shared" si="0"/>
        <v>86</v>
      </c>
      <c r="I14" s="2">
        <v>20</v>
      </c>
      <c r="J14" s="2">
        <v>38</v>
      </c>
      <c r="K14" s="2">
        <v>28</v>
      </c>
      <c r="L14" s="2" t="s">
        <v>3981</v>
      </c>
      <c r="M14" s="2" t="s">
        <v>3982</v>
      </c>
      <c r="N14" s="2" t="s">
        <v>3983</v>
      </c>
      <c r="O14" s="2" t="s">
        <v>1476</v>
      </c>
      <c r="P14" s="2" t="s">
        <v>1475</v>
      </c>
      <c r="Q14" s="2" t="s">
        <v>3984</v>
      </c>
      <c r="R14" s="107"/>
      <c r="U14" s="172" t="s">
        <v>3803</v>
      </c>
      <c r="V14" s="171">
        <v>0</v>
      </c>
      <c r="AE14" s="2" t="s">
        <v>492</v>
      </c>
      <c r="AF14" s="5" t="s">
        <v>9119</v>
      </c>
      <c r="AG14" s="5" t="s">
        <v>9107</v>
      </c>
      <c r="AH14" s="5" t="s">
        <v>9100</v>
      </c>
    </row>
    <row r="15" spans="1:41">
      <c r="A15" s="105">
        <v>45061</v>
      </c>
      <c r="B15" s="2">
        <v>-6</v>
      </c>
      <c r="D15" s="107">
        <f>AVERAGE(260.8, 263, 261.4, 260.8)</f>
        <v>261.5</v>
      </c>
      <c r="E15" s="107">
        <v>63</v>
      </c>
      <c r="F15" s="2">
        <v>35.5</v>
      </c>
      <c r="G15" s="106">
        <v>0.26</v>
      </c>
      <c r="H15" s="108">
        <f t="shared" si="0"/>
        <v>86</v>
      </c>
      <c r="I15" s="2">
        <v>21</v>
      </c>
      <c r="J15" s="2">
        <v>38</v>
      </c>
      <c r="K15" s="2">
        <v>27</v>
      </c>
      <c r="L15" s="2" t="s">
        <v>2274</v>
      </c>
      <c r="M15" s="2" t="s">
        <v>3982</v>
      </c>
      <c r="N15" s="2" t="s">
        <v>4468</v>
      </c>
      <c r="O15" s="2" t="s">
        <v>2276</v>
      </c>
      <c r="P15" s="2" t="s">
        <v>4469</v>
      </c>
      <c r="Q15" s="2" t="s">
        <v>1476</v>
      </c>
      <c r="R15" s="107"/>
      <c r="V15" s="171"/>
      <c r="AE15" s="2" t="s">
        <v>2557</v>
      </c>
      <c r="AF15" s="5" t="s">
        <v>9120</v>
      </c>
      <c r="AG15" s="5" t="s">
        <v>9111</v>
      </c>
      <c r="AH15" s="5" t="s">
        <v>9103</v>
      </c>
      <c r="AO15" s="5"/>
    </row>
    <row r="16" spans="1:41">
      <c r="A16" s="105">
        <v>45068</v>
      </c>
      <c r="B16" s="2">
        <v>-4</v>
      </c>
      <c r="D16" s="107">
        <f>AVERAGE(262.8, 260.6, 260.6, 261.4)</f>
        <v>261.35000000000002</v>
      </c>
      <c r="E16" s="107">
        <v>64</v>
      </c>
      <c r="F16" s="2">
        <v>35.5</v>
      </c>
      <c r="G16" s="106">
        <v>0.27</v>
      </c>
      <c r="H16" s="108">
        <f t="shared" si="0"/>
        <v>89</v>
      </c>
      <c r="I16" s="2">
        <v>21</v>
      </c>
      <c r="J16" s="2">
        <v>39</v>
      </c>
      <c r="K16" s="2">
        <v>29</v>
      </c>
      <c r="L16" s="2" t="s">
        <v>1473</v>
      </c>
      <c r="M16" s="2" t="s">
        <v>3984</v>
      </c>
      <c r="N16" s="2" t="s">
        <v>3983</v>
      </c>
      <c r="O16" s="2" t="s">
        <v>2276</v>
      </c>
      <c r="P16" s="2" t="s">
        <v>4584</v>
      </c>
      <c r="Q16" s="2" t="s">
        <v>1476</v>
      </c>
      <c r="R16" s="107"/>
      <c r="U16" s="172" t="s">
        <v>3820</v>
      </c>
      <c r="AE16" s="2" t="s">
        <v>492</v>
      </c>
      <c r="AF16" s="5" t="s">
        <v>9120</v>
      </c>
      <c r="AG16" s="5" t="s">
        <v>9117</v>
      </c>
      <c r="AH16" s="5" t="s">
        <v>9104</v>
      </c>
    </row>
    <row r="17" spans="1:34">
      <c r="A17" s="105">
        <v>45075</v>
      </c>
      <c r="B17" s="2">
        <v>3</v>
      </c>
      <c r="D17" s="107">
        <f>(262.8+256.6)/2</f>
        <v>259.70000000000005</v>
      </c>
      <c r="E17" s="107">
        <v>65</v>
      </c>
      <c r="F17" s="2">
        <v>35.200000000000003</v>
      </c>
      <c r="G17" s="106">
        <v>0.26</v>
      </c>
      <c r="H17" s="108">
        <f t="shared" si="0"/>
        <v>86</v>
      </c>
      <c r="I17" s="2">
        <v>20</v>
      </c>
      <c r="J17" s="2">
        <v>39</v>
      </c>
      <c r="K17" s="2">
        <v>27</v>
      </c>
      <c r="L17" s="2" t="s">
        <v>4694</v>
      </c>
      <c r="M17" s="2" t="s">
        <v>4695</v>
      </c>
      <c r="N17" s="2" t="s">
        <v>1473</v>
      </c>
      <c r="O17" s="2" t="s">
        <v>2276</v>
      </c>
      <c r="P17" s="2" t="s">
        <v>4584</v>
      </c>
      <c r="Q17" s="2" t="s">
        <v>2005</v>
      </c>
      <c r="R17" s="2" t="s">
        <v>2422</v>
      </c>
      <c r="S17" s="3" t="s">
        <v>4696</v>
      </c>
      <c r="U17" s="172" t="s">
        <v>3804</v>
      </c>
      <c r="V17" s="172">
        <v>0.98270000000000002</v>
      </c>
      <c r="W17" s="172">
        <v>5</v>
      </c>
      <c r="AE17" s="2" t="s">
        <v>3041</v>
      </c>
      <c r="AF17" s="5" t="s">
        <v>9119</v>
      </c>
      <c r="AG17" s="5" t="s">
        <v>9112</v>
      </c>
      <c r="AH17" s="5" t="s">
        <v>9115</v>
      </c>
    </row>
    <row r="18" spans="1:34">
      <c r="A18" s="105">
        <v>45082</v>
      </c>
      <c r="B18" s="2">
        <v>4</v>
      </c>
      <c r="D18" s="107">
        <f>AVERAGE(262.4,260.8, 263.4, 262.2)</f>
        <v>262.2</v>
      </c>
      <c r="E18" s="107">
        <f>AVERAGE(66, 66, 65, 65, 65, 63, 63)</f>
        <v>64.714285714285708</v>
      </c>
      <c r="F18" s="2">
        <v>35.6</v>
      </c>
      <c r="G18" s="106">
        <v>0.26</v>
      </c>
      <c r="H18" s="108">
        <f t="shared" si="0"/>
        <v>86</v>
      </c>
      <c r="I18" s="2">
        <v>20</v>
      </c>
      <c r="J18" s="2">
        <v>39</v>
      </c>
      <c r="K18" s="2">
        <v>27</v>
      </c>
      <c r="L18" s="2" t="s">
        <v>4760</v>
      </c>
      <c r="M18" s="2" t="s">
        <v>4761</v>
      </c>
      <c r="N18" s="2" t="s">
        <v>4760</v>
      </c>
      <c r="O18" s="2" t="s">
        <v>2276</v>
      </c>
      <c r="P18" s="2" t="s">
        <v>4762</v>
      </c>
      <c r="Q18" s="2" t="s">
        <v>2276</v>
      </c>
      <c r="R18" s="2" t="s">
        <v>62</v>
      </c>
      <c r="S18" s="3" t="s">
        <v>62</v>
      </c>
      <c r="U18" s="172" t="s">
        <v>78</v>
      </c>
      <c r="V18" s="172">
        <v>0.99509999999999998</v>
      </c>
      <c r="W18" s="172">
        <v>3</v>
      </c>
      <c r="AE18" s="2" t="s">
        <v>491</v>
      </c>
      <c r="AF18" s="5" t="s">
        <v>9096</v>
      </c>
    </row>
    <row r="19" spans="1:34">
      <c r="A19" s="105">
        <v>45089</v>
      </c>
      <c r="B19" s="2">
        <v>0</v>
      </c>
      <c r="D19" s="107">
        <f>AVERAGE(257.2, 260.6, 259.4, 258)</f>
        <v>258.79999999999995</v>
      </c>
      <c r="E19" s="107">
        <f>AVERAGE(66, 66, 64)</f>
        <v>65.333333333333329</v>
      </c>
      <c r="F19" s="2">
        <v>35.1</v>
      </c>
      <c r="G19" s="106">
        <v>0.24</v>
      </c>
      <c r="H19" s="108">
        <f t="shared" si="0"/>
        <v>83</v>
      </c>
      <c r="I19" s="2">
        <v>19</v>
      </c>
      <c r="J19" s="2">
        <v>38</v>
      </c>
      <c r="K19" s="2">
        <v>26</v>
      </c>
      <c r="L19" s="2" t="s">
        <v>7544</v>
      </c>
      <c r="M19" s="2" t="s">
        <v>1842</v>
      </c>
      <c r="N19" s="2" t="s">
        <v>7544</v>
      </c>
      <c r="O19" s="2" t="s">
        <v>2276</v>
      </c>
      <c r="P19" s="2" t="s">
        <v>4584</v>
      </c>
      <c r="Q19" s="2" t="s">
        <v>2276</v>
      </c>
      <c r="R19" s="2" t="s">
        <v>62</v>
      </c>
      <c r="S19" s="3" t="s">
        <v>62</v>
      </c>
      <c r="U19" s="172" t="s">
        <v>3803</v>
      </c>
      <c r="V19" s="174">
        <v>0.99670000000000003</v>
      </c>
      <c r="W19" s="172">
        <v>1</v>
      </c>
      <c r="AE19" s="2" t="s">
        <v>491</v>
      </c>
      <c r="AF19" s="5" t="s">
        <v>9099</v>
      </c>
    </row>
    <row r="20" spans="1:34">
      <c r="A20" s="105">
        <v>45117</v>
      </c>
      <c r="B20" s="2" t="s">
        <v>62</v>
      </c>
      <c r="D20" s="107">
        <f>255.5</f>
        <v>255.5</v>
      </c>
      <c r="E20" s="107">
        <f>AVERAGE(67, 68, 67, 70)</f>
        <v>68</v>
      </c>
      <c r="F20" s="2">
        <v>34.6</v>
      </c>
      <c r="G20" s="106">
        <v>0.25</v>
      </c>
      <c r="H20" s="108">
        <f t="shared" si="0"/>
        <v>82</v>
      </c>
      <c r="I20" s="2">
        <v>20</v>
      </c>
      <c r="J20" s="2">
        <v>36</v>
      </c>
      <c r="K20" s="2">
        <v>26</v>
      </c>
      <c r="L20" s="2" t="s">
        <v>4760</v>
      </c>
      <c r="M20" s="2" t="s">
        <v>4695</v>
      </c>
      <c r="N20" s="2" t="s">
        <v>7794</v>
      </c>
      <c r="O20" s="2" t="s">
        <v>7795</v>
      </c>
      <c r="P20" s="2" t="s">
        <v>7796</v>
      </c>
      <c r="Q20" s="2" t="s">
        <v>1476</v>
      </c>
      <c r="R20" s="2" t="s">
        <v>62</v>
      </c>
      <c r="S20" s="3" t="s">
        <v>62</v>
      </c>
      <c r="U20" s="172" t="s">
        <v>191</v>
      </c>
      <c r="V20" s="172">
        <v>1</v>
      </c>
      <c r="W20" s="172">
        <v>0</v>
      </c>
      <c r="AE20" s="2" t="s">
        <v>2971</v>
      </c>
      <c r="AF20" s="5" t="s">
        <v>9121</v>
      </c>
      <c r="AG20" s="5" t="s">
        <v>9105</v>
      </c>
      <c r="AH20" s="5" t="s">
        <v>9102</v>
      </c>
    </row>
    <row r="21" spans="1:34">
      <c r="A21" s="105">
        <v>45124</v>
      </c>
      <c r="B21" s="2">
        <v>0</v>
      </c>
      <c r="D21" s="107">
        <f>AVERAGE(257.2, 257, 253.8, 250.4)</f>
        <v>254.6</v>
      </c>
      <c r="E21" s="107" t="s">
        <v>62</v>
      </c>
      <c r="F21" s="2">
        <v>34.5</v>
      </c>
      <c r="G21" s="106">
        <v>0.23</v>
      </c>
      <c r="H21" s="108">
        <f t="shared" si="0"/>
        <v>77</v>
      </c>
      <c r="I21" s="2">
        <v>17</v>
      </c>
      <c r="J21" s="2">
        <v>37</v>
      </c>
      <c r="K21" s="2">
        <v>23</v>
      </c>
      <c r="L21" s="2" t="s">
        <v>7899</v>
      </c>
      <c r="M21" s="2" t="s">
        <v>1842</v>
      </c>
      <c r="N21" s="2" t="s">
        <v>7900</v>
      </c>
      <c r="O21" s="2" t="s">
        <v>7795</v>
      </c>
      <c r="P21" s="2" t="s">
        <v>2275</v>
      </c>
      <c r="Q21" s="2" t="s">
        <v>2005</v>
      </c>
      <c r="R21" s="2" t="s">
        <v>62</v>
      </c>
      <c r="S21" s="3" t="s">
        <v>62</v>
      </c>
      <c r="U21" s="172" t="s">
        <v>79</v>
      </c>
      <c r="V21" s="172">
        <v>1.0069999999999999</v>
      </c>
      <c r="W21" s="172">
        <v>0</v>
      </c>
      <c r="AE21" s="2" t="s">
        <v>492</v>
      </c>
      <c r="AF21" s="5" t="s">
        <v>9119</v>
      </c>
      <c r="AG21" s="5" t="s">
        <v>9113</v>
      </c>
      <c r="AH21" s="5" t="s">
        <v>9104</v>
      </c>
    </row>
    <row r="22" spans="1:34">
      <c r="A22" s="105">
        <v>45131</v>
      </c>
      <c r="B22" s="2">
        <v>0</v>
      </c>
      <c r="D22" s="107">
        <f>AVERAGE(255.2, 250, 251.2, 254.4)</f>
        <v>252.7</v>
      </c>
      <c r="E22" s="107">
        <f>AVERAGE(67, 66, 67, 67, 66)</f>
        <v>66.599999999999994</v>
      </c>
      <c r="F22" s="2">
        <v>34.299999999999997</v>
      </c>
      <c r="G22" s="106">
        <v>0.23</v>
      </c>
      <c r="H22" s="108">
        <f t="shared" si="0"/>
        <v>77</v>
      </c>
      <c r="I22" s="2">
        <v>18</v>
      </c>
      <c r="J22" s="2">
        <v>36</v>
      </c>
      <c r="K22" s="2">
        <v>23</v>
      </c>
      <c r="L22" s="2" t="s">
        <v>4760</v>
      </c>
      <c r="M22" s="2" t="s">
        <v>3982</v>
      </c>
      <c r="N22" s="2" t="s">
        <v>7900</v>
      </c>
      <c r="O22" s="2" t="s">
        <v>1474</v>
      </c>
      <c r="P22" s="2" t="s">
        <v>4584</v>
      </c>
      <c r="Q22" s="2" t="s">
        <v>2276</v>
      </c>
      <c r="R22" s="2" t="s">
        <v>62</v>
      </c>
      <c r="S22" s="3" t="s">
        <v>62</v>
      </c>
      <c r="AE22" s="2" t="s">
        <v>2557</v>
      </c>
      <c r="AF22" s="5" t="s">
        <v>9120</v>
      </c>
      <c r="AG22" s="5" t="s">
        <v>9106</v>
      </c>
      <c r="AH22" s="5" t="s">
        <v>9101</v>
      </c>
    </row>
    <row r="23" spans="1:34">
      <c r="A23" s="105">
        <v>45138</v>
      </c>
      <c r="B23" s="2">
        <v>1</v>
      </c>
      <c r="D23" s="107">
        <f>AVERAGE(253.6, 249.6, 248.6, 247.4, 248.8, 250.2, 252.8)</f>
        <v>250.14285714285714</v>
      </c>
      <c r="E23" s="107">
        <f>AVERAGE(64, 63, 63, 63, 62, 62, 62)</f>
        <v>62.714285714285715</v>
      </c>
      <c r="F23" s="2">
        <v>33.9</v>
      </c>
      <c r="G23" s="106">
        <v>0.22</v>
      </c>
      <c r="H23" s="108">
        <f t="shared" si="0"/>
        <v>76</v>
      </c>
      <c r="I23" s="2">
        <v>19</v>
      </c>
      <c r="J23" s="2">
        <v>36</v>
      </c>
      <c r="K23" s="2">
        <v>21</v>
      </c>
      <c r="L23" s="2" t="s">
        <v>8062</v>
      </c>
      <c r="M23" s="2" t="s">
        <v>3982</v>
      </c>
      <c r="N23" s="2" t="s">
        <v>4760</v>
      </c>
      <c r="O23" s="2" t="s">
        <v>8063</v>
      </c>
      <c r="P23" s="2" t="s">
        <v>8064</v>
      </c>
      <c r="Q23" s="2" t="s">
        <v>1844</v>
      </c>
      <c r="R23" s="2" t="s">
        <v>62</v>
      </c>
      <c r="S23" s="3" t="s">
        <v>62</v>
      </c>
      <c r="U23" s="172" t="s">
        <v>3805</v>
      </c>
      <c r="AE23" s="2" t="s">
        <v>492</v>
      </c>
      <c r="AF23" s="5" t="s">
        <v>9119</v>
      </c>
      <c r="AG23" s="5" t="s">
        <v>9112</v>
      </c>
      <c r="AH23" s="5" t="s">
        <v>9115</v>
      </c>
    </row>
    <row r="24" spans="1:34">
      <c r="A24" s="105">
        <v>45145</v>
      </c>
      <c r="B24" s="2">
        <v>-4</v>
      </c>
      <c r="D24" s="107">
        <f>AVERAGE(253)</f>
        <v>253</v>
      </c>
      <c r="E24" s="107">
        <f>AVERAGE(62, 62, 65)</f>
        <v>63</v>
      </c>
      <c r="F24" s="2">
        <v>34.4</v>
      </c>
      <c r="G24" s="106">
        <v>0.24</v>
      </c>
      <c r="H24" s="108">
        <f t="shared" si="0"/>
        <v>78</v>
      </c>
      <c r="I24" s="2">
        <v>20</v>
      </c>
      <c r="J24" s="2">
        <v>37</v>
      </c>
      <c r="K24" s="2">
        <v>21</v>
      </c>
      <c r="L24" s="2" t="s">
        <v>8101</v>
      </c>
      <c r="M24" s="2" t="s">
        <v>8102</v>
      </c>
      <c r="N24" s="2" t="s">
        <v>4760</v>
      </c>
      <c r="O24" s="2" t="s">
        <v>1844</v>
      </c>
      <c r="P24" s="2" t="s">
        <v>8064</v>
      </c>
      <c r="Q24" s="2" t="s">
        <v>2276</v>
      </c>
      <c r="R24" s="2" t="s">
        <v>62</v>
      </c>
      <c r="S24" s="3" t="s">
        <v>62</v>
      </c>
      <c r="U24" s="172" t="s">
        <v>3804</v>
      </c>
      <c r="V24" s="171">
        <f>V11+W17</f>
        <v>8</v>
      </c>
      <c r="AE24" s="2" t="s">
        <v>3041</v>
      </c>
      <c r="AF24" s="5" t="s">
        <v>9120</v>
      </c>
      <c r="AG24" s="5" t="s">
        <v>9110</v>
      </c>
      <c r="AH24" s="5" t="s">
        <v>9103</v>
      </c>
    </row>
    <row r="25" spans="1:34">
      <c r="A25" s="105">
        <v>45152</v>
      </c>
      <c r="B25" s="2">
        <v>6</v>
      </c>
      <c r="D25" s="107">
        <f>AVERAGE(251.4, 249.4, 249.4, 248.2, 248.2, 250.8)</f>
        <v>249.56666666666669</v>
      </c>
      <c r="E25" s="107">
        <f>AVERAGE(65, 65, 65, 64, 64, 64, 65)</f>
        <v>64.571428571428569</v>
      </c>
      <c r="F25" s="2">
        <v>33.799999999999997</v>
      </c>
      <c r="G25" s="106">
        <v>0.24</v>
      </c>
      <c r="H25" s="108">
        <f t="shared" si="0"/>
        <v>80</v>
      </c>
      <c r="I25" s="2">
        <v>20</v>
      </c>
      <c r="J25" s="2">
        <v>39</v>
      </c>
      <c r="K25" s="2">
        <v>21</v>
      </c>
      <c r="L25" s="2" t="s">
        <v>8466</v>
      </c>
      <c r="M25" s="2" t="s">
        <v>8102</v>
      </c>
      <c r="N25" s="2" t="s">
        <v>8467</v>
      </c>
      <c r="O25" s="2" t="s">
        <v>1844</v>
      </c>
      <c r="P25" s="2" t="s">
        <v>4584</v>
      </c>
      <c r="Q25" s="2" t="s">
        <v>1476</v>
      </c>
      <c r="R25" s="2" t="s">
        <v>62</v>
      </c>
      <c r="S25" s="3" t="s">
        <v>62</v>
      </c>
      <c r="U25" s="172" t="s">
        <v>79</v>
      </c>
      <c r="V25" s="171">
        <f>V10+W21</f>
        <v>5</v>
      </c>
      <c r="AE25" s="2" t="s">
        <v>491</v>
      </c>
      <c r="AF25" s="5" t="s">
        <v>9095</v>
      </c>
    </row>
    <row r="26" spans="1:34">
      <c r="A26" s="105">
        <v>45159</v>
      </c>
      <c r="B26" s="2">
        <v>-4</v>
      </c>
      <c r="D26" s="107">
        <f>AVERAGE(251.6, 250.4, 250.8, 247.4, 251.8)</f>
        <v>250.4</v>
      </c>
      <c r="E26" s="107">
        <f>AVERAGE(64, 64, 65, 65, 65)</f>
        <v>64.599999999999994</v>
      </c>
      <c r="F26" s="2">
        <v>33.9</v>
      </c>
      <c r="G26" s="106">
        <v>0.24</v>
      </c>
      <c r="H26" s="108">
        <f t="shared" si="0"/>
        <v>80</v>
      </c>
      <c r="I26" s="2">
        <v>21</v>
      </c>
      <c r="J26" s="2">
        <v>38</v>
      </c>
      <c r="K26" s="2">
        <v>21</v>
      </c>
      <c r="L26" s="2" t="s">
        <v>8101</v>
      </c>
      <c r="M26" s="2" t="s">
        <v>1842</v>
      </c>
      <c r="N26" s="2" t="s">
        <v>8710</v>
      </c>
      <c r="O26" s="2" t="s">
        <v>7795</v>
      </c>
      <c r="P26" s="2" t="s">
        <v>4762</v>
      </c>
      <c r="Q26" s="2" t="s">
        <v>2005</v>
      </c>
      <c r="R26" s="2" t="s">
        <v>62</v>
      </c>
      <c r="S26" s="3" t="s">
        <v>62</v>
      </c>
      <c r="U26" s="172" t="s">
        <v>78</v>
      </c>
      <c r="V26" s="171">
        <f>V13+W18</f>
        <v>3</v>
      </c>
      <c r="AE26" s="2" t="s">
        <v>491</v>
      </c>
      <c r="AF26" s="5" t="s">
        <v>9099</v>
      </c>
    </row>
    <row r="27" spans="1:34">
      <c r="A27" s="105">
        <v>45166</v>
      </c>
      <c r="B27" s="2">
        <v>0</v>
      </c>
      <c r="C27" s="2">
        <v>0</v>
      </c>
      <c r="D27" s="107">
        <f>AVERAGE(251.8, 249.8, 251.4, 251.4, 249.6, 250.4)</f>
        <v>250.73333333333335</v>
      </c>
      <c r="E27" s="107">
        <f>AVERAGE(65, 64, 64, 63, 63, 64, 64)</f>
        <v>63.857142857142854</v>
      </c>
      <c r="F27" s="2">
        <v>33.9</v>
      </c>
      <c r="G27" s="106">
        <v>0.27</v>
      </c>
      <c r="H27" s="108">
        <f t="shared" si="0"/>
        <v>84</v>
      </c>
      <c r="I27" s="2">
        <v>22</v>
      </c>
      <c r="J27" s="2">
        <v>40</v>
      </c>
      <c r="K27" s="2">
        <v>22</v>
      </c>
      <c r="L27" s="2" t="s">
        <v>9016</v>
      </c>
      <c r="M27" s="2" t="s">
        <v>3982</v>
      </c>
      <c r="N27" s="2" t="s">
        <v>7544</v>
      </c>
      <c r="O27" s="2" t="s">
        <v>9017</v>
      </c>
      <c r="P27" s="2" t="s">
        <v>2810</v>
      </c>
      <c r="Q27" s="2" t="s">
        <v>1476</v>
      </c>
      <c r="R27" s="2" t="s">
        <v>62</v>
      </c>
      <c r="S27" s="3" t="s">
        <v>62</v>
      </c>
      <c r="U27" s="172" t="s">
        <v>191</v>
      </c>
      <c r="V27" s="171">
        <f>V12+W20</f>
        <v>1</v>
      </c>
      <c r="AE27" s="2" t="s">
        <v>2971</v>
      </c>
      <c r="AF27" s="5" t="s">
        <v>9119</v>
      </c>
      <c r="AG27" s="5" t="s">
        <v>9105</v>
      </c>
      <c r="AH27" s="5" t="s">
        <v>9102</v>
      </c>
    </row>
    <row r="28" spans="1:34">
      <c r="A28" s="105">
        <v>45174</v>
      </c>
      <c r="B28" s="2">
        <v>-2</v>
      </c>
      <c r="C28" s="2">
        <v>1</v>
      </c>
      <c r="D28" s="107">
        <v>0</v>
      </c>
      <c r="E28" s="107" t="s">
        <v>62</v>
      </c>
      <c r="F28" s="107" t="s">
        <v>62</v>
      </c>
      <c r="G28" s="107" t="s">
        <v>62</v>
      </c>
      <c r="H28" s="108">
        <f t="shared" si="0"/>
        <v>0</v>
      </c>
      <c r="I28" s="107" t="s">
        <v>62</v>
      </c>
      <c r="J28" s="107" t="s">
        <v>62</v>
      </c>
      <c r="K28" s="107" t="s">
        <v>62</v>
      </c>
      <c r="L28" s="107" t="s">
        <v>62</v>
      </c>
      <c r="M28" s="107" t="s">
        <v>62</v>
      </c>
      <c r="N28" s="107" t="s">
        <v>62</v>
      </c>
      <c r="O28" s="107" t="s">
        <v>62</v>
      </c>
      <c r="P28" s="107" t="s">
        <v>62</v>
      </c>
      <c r="Q28" s="107" t="s">
        <v>62</v>
      </c>
      <c r="R28" s="107" t="s">
        <v>62</v>
      </c>
      <c r="S28" s="107" t="s">
        <v>62</v>
      </c>
      <c r="U28" s="172" t="s">
        <v>3803</v>
      </c>
      <c r="V28" s="171">
        <v>0</v>
      </c>
      <c r="AE28" s="2" t="s">
        <v>492</v>
      </c>
      <c r="AF28" s="5" t="s">
        <v>9120</v>
      </c>
      <c r="AG28" s="5" t="s">
        <v>9114</v>
      </c>
      <c r="AH28" s="5" t="s">
        <v>9104</v>
      </c>
    </row>
    <row r="29" spans="1:34">
      <c r="A29" s="105">
        <v>45299</v>
      </c>
      <c r="B29" s="2">
        <v>0</v>
      </c>
      <c r="C29" s="2">
        <v>2</v>
      </c>
      <c r="D29" s="107">
        <v>265.2</v>
      </c>
      <c r="E29" s="107">
        <f>AVERAGE(69,68, 69, 69, 68)</f>
        <v>68.599999999999994</v>
      </c>
      <c r="F29" s="2">
        <v>36</v>
      </c>
      <c r="G29" s="106">
        <v>0.28999999999999998</v>
      </c>
      <c r="H29" s="108">
        <f t="shared" si="0"/>
        <v>96</v>
      </c>
      <c r="I29" s="2">
        <v>27</v>
      </c>
      <c r="J29" s="2">
        <v>42</v>
      </c>
      <c r="K29" s="2">
        <v>27</v>
      </c>
      <c r="L29" s="2" t="s">
        <v>7544</v>
      </c>
      <c r="M29" s="2" t="s">
        <v>3982</v>
      </c>
      <c r="N29" s="2" t="s">
        <v>3983</v>
      </c>
      <c r="O29" s="2" t="s">
        <v>3984</v>
      </c>
      <c r="P29" s="2" t="s">
        <v>4762</v>
      </c>
      <c r="Q29" s="2" t="s">
        <v>2276</v>
      </c>
      <c r="R29" s="2" t="s">
        <v>62</v>
      </c>
      <c r="S29" s="3" t="s">
        <v>62</v>
      </c>
      <c r="U29" s="172" t="s">
        <v>3819</v>
      </c>
      <c r="AE29" s="2" t="s">
        <v>2557</v>
      </c>
      <c r="AF29" s="5" t="s">
        <v>9119</v>
      </c>
      <c r="AG29" s="5" t="s">
        <v>9107</v>
      </c>
      <c r="AH29" s="5" t="s">
        <v>9101</v>
      </c>
    </row>
    <row r="30" spans="1:34">
      <c r="U30" s="172" t="s">
        <v>191</v>
      </c>
      <c r="V30" s="172">
        <v>0.98829999999999996</v>
      </c>
      <c r="W30" s="172">
        <v>5</v>
      </c>
      <c r="X30" s="5" t="s">
        <v>3810</v>
      </c>
      <c r="AE30" s="2" t="s">
        <v>492</v>
      </c>
      <c r="AF30" s="5" t="s">
        <v>9120</v>
      </c>
      <c r="AG30" s="5" t="s">
        <v>9109</v>
      </c>
      <c r="AH30" s="5" t="s">
        <v>9103</v>
      </c>
    </row>
    <row r="31" spans="1:34">
      <c r="U31" s="172" t="s">
        <v>79</v>
      </c>
      <c r="V31" s="172">
        <v>0.98909999999999998</v>
      </c>
      <c r="W31" s="172">
        <v>3</v>
      </c>
      <c r="X31" s="5" t="s">
        <v>3810</v>
      </c>
      <c r="AE31" s="2" t="s">
        <v>3041</v>
      </c>
      <c r="AF31" s="5" t="s">
        <v>9121</v>
      </c>
      <c r="AG31" s="5" t="s">
        <v>9118</v>
      </c>
      <c r="AH31" s="5" t="s">
        <v>9115</v>
      </c>
    </row>
    <row r="32" spans="1:34">
      <c r="U32" s="172" t="s">
        <v>3804</v>
      </c>
      <c r="V32" s="172">
        <v>0.99360000000000004</v>
      </c>
      <c r="W32" s="172">
        <v>1</v>
      </c>
      <c r="X32" s="5" t="s">
        <v>3810</v>
      </c>
      <c r="AE32" s="2" t="s">
        <v>491</v>
      </c>
      <c r="AF32" s="5" t="s">
        <v>9097</v>
      </c>
    </row>
    <row r="33" spans="21:32">
      <c r="U33" s="172" t="s">
        <v>3803</v>
      </c>
      <c r="V33" s="174">
        <v>1.002</v>
      </c>
      <c r="W33" s="172">
        <v>0</v>
      </c>
      <c r="X33" s="5" t="s">
        <v>3810</v>
      </c>
      <c r="AE33" s="2" t="s">
        <v>491</v>
      </c>
      <c r="AF33" s="5" t="s">
        <v>9099</v>
      </c>
    </row>
    <row r="34" spans="21:32">
      <c r="U34" s="172" t="s">
        <v>78</v>
      </c>
      <c r="V34" s="172">
        <v>1.004</v>
      </c>
      <c r="W34" s="172">
        <v>0</v>
      </c>
      <c r="X34" s="5" t="s">
        <v>3810</v>
      </c>
    </row>
    <row r="36" spans="21:32">
      <c r="U36" s="172" t="s">
        <v>3805</v>
      </c>
    </row>
    <row r="37" spans="21:32">
      <c r="U37" s="172" t="s">
        <v>3804</v>
      </c>
      <c r="V37" s="171">
        <v>9</v>
      </c>
    </row>
    <row r="38" spans="21:32">
      <c r="U38" s="172" t="s">
        <v>79</v>
      </c>
      <c r="V38" s="171">
        <v>8</v>
      </c>
    </row>
    <row r="39" spans="21:32">
      <c r="U39" s="172" t="s">
        <v>191</v>
      </c>
      <c r="V39" s="171">
        <v>6</v>
      </c>
    </row>
    <row r="40" spans="21:32">
      <c r="U40" s="172" t="s">
        <v>78</v>
      </c>
      <c r="V40" s="171">
        <v>3</v>
      </c>
    </row>
    <row r="41" spans="21:32">
      <c r="U41" s="172" t="s">
        <v>3803</v>
      </c>
      <c r="V41" s="171">
        <v>0</v>
      </c>
    </row>
    <row r="42" spans="21:32">
      <c r="U42" s="172" t="s">
        <v>3818</v>
      </c>
    </row>
    <row r="43" spans="21:32">
      <c r="U43" s="172" t="s">
        <v>191</v>
      </c>
      <c r="W43" s="172">
        <v>5</v>
      </c>
      <c r="X43" s="5" t="s">
        <v>3810</v>
      </c>
    </row>
    <row r="44" spans="21:32">
      <c r="U44" s="172" t="s">
        <v>79</v>
      </c>
      <c r="W44" s="172">
        <v>3</v>
      </c>
      <c r="X44" s="5" t="s">
        <v>3810</v>
      </c>
    </row>
    <row r="45" spans="21:32">
      <c r="U45" s="172" t="s">
        <v>3804</v>
      </c>
      <c r="W45" s="172">
        <v>1</v>
      </c>
      <c r="X45" s="5" t="s">
        <v>3810</v>
      </c>
    </row>
    <row r="46" spans="21:32">
      <c r="U46" s="172" t="s">
        <v>3803</v>
      </c>
      <c r="V46" s="174"/>
      <c r="W46" s="172">
        <v>0</v>
      </c>
      <c r="X46" s="5" t="s">
        <v>3810</v>
      </c>
    </row>
    <row r="47" spans="21:32">
      <c r="U47" s="172" t="s">
        <v>78</v>
      </c>
      <c r="V47" s="172">
        <v>0.99619999999999997</v>
      </c>
      <c r="W47" s="172">
        <v>0</v>
      </c>
      <c r="X47" s="5" t="s">
        <v>3810</v>
      </c>
    </row>
    <row r="49" spans="21:24">
      <c r="U49" s="172" t="s">
        <v>3805</v>
      </c>
    </row>
    <row r="50" spans="21:24">
      <c r="U50" s="172" t="s">
        <v>3804</v>
      </c>
      <c r="V50" s="171">
        <v>9</v>
      </c>
    </row>
    <row r="51" spans="21:24">
      <c r="U51" s="172" t="s">
        <v>79</v>
      </c>
      <c r="V51" s="171">
        <v>8</v>
      </c>
    </row>
    <row r="52" spans="21:24">
      <c r="U52" s="172" t="s">
        <v>191</v>
      </c>
      <c r="V52" s="171">
        <v>6</v>
      </c>
    </row>
    <row r="53" spans="21:24">
      <c r="U53" s="172" t="s">
        <v>78</v>
      </c>
      <c r="V53" s="171">
        <v>3</v>
      </c>
    </row>
    <row r="54" spans="21:24">
      <c r="U54" s="172" t="s">
        <v>3803</v>
      </c>
      <c r="V54" s="171">
        <v>0</v>
      </c>
    </row>
    <row r="56" spans="21:24">
      <c r="U56" s="172" t="s">
        <v>3817</v>
      </c>
    </row>
    <row r="57" spans="21:24">
      <c r="U57" s="172" t="s">
        <v>78</v>
      </c>
      <c r="V57" s="172">
        <v>0.9879</v>
      </c>
      <c r="W57" s="172">
        <v>5</v>
      </c>
      <c r="X57" s="5" t="s">
        <v>3810</v>
      </c>
    </row>
    <row r="58" spans="21:24">
      <c r="U58" s="172" t="s">
        <v>3804</v>
      </c>
      <c r="V58" s="172">
        <v>0.99360000000000004</v>
      </c>
      <c r="W58" s="172">
        <v>3</v>
      </c>
      <c r="X58" s="5" t="s">
        <v>3810</v>
      </c>
    </row>
    <row r="59" spans="21:24">
      <c r="U59" s="172" t="s">
        <v>3803</v>
      </c>
      <c r="V59" s="174">
        <v>1.002</v>
      </c>
      <c r="W59" s="172">
        <v>1</v>
      </c>
      <c r="X59" s="5" t="s">
        <v>3810</v>
      </c>
    </row>
    <row r="60" spans="21:24">
      <c r="U60" s="172" t="s">
        <v>79</v>
      </c>
      <c r="V60" s="172">
        <v>1.0029999999999999</v>
      </c>
      <c r="W60" s="172">
        <v>0</v>
      </c>
      <c r="X60" s="5" t="s">
        <v>3810</v>
      </c>
    </row>
    <row r="61" spans="21:24">
      <c r="U61" s="172" t="s">
        <v>191</v>
      </c>
      <c r="V61" s="172">
        <v>1.0049999999999999</v>
      </c>
      <c r="W61" s="172">
        <v>0</v>
      </c>
      <c r="X61" s="5" t="s">
        <v>3810</v>
      </c>
    </row>
    <row r="63" spans="21:24">
      <c r="U63" s="172" t="s">
        <v>3805</v>
      </c>
    </row>
    <row r="64" spans="21:24">
      <c r="U64" s="172" t="s">
        <v>3804</v>
      </c>
      <c r="V64" s="171">
        <v>12</v>
      </c>
    </row>
    <row r="65" spans="21:24">
      <c r="U65" s="172" t="s">
        <v>79</v>
      </c>
      <c r="V65" s="171">
        <v>8</v>
      </c>
    </row>
    <row r="66" spans="21:24">
      <c r="U66" s="172" t="s">
        <v>78</v>
      </c>
      <c r="V66" s="171">
        <v>8</v>
      </c>
    </row>
    <row r="67" spans="21:24">
      <c r="U67" s="172" t="s">
        <v>191</v>
      </c>
      <c r="V67" s="171">
        <v>6</v>
      </c>
    </row>
    <row r="68" spans="21:24">
      <c r="U68" s="172" t="s">
        <v>3803</v>
      </c>
      <c r="V68" s="171">
        <v>1</v>
      </c>
    </row>
    <row r="70" spans="21:24">
      <c r="U70" s="172" t="s">
        <v>3817</v>
      </c>
    </row>
    <row r="71" spans="21:24">
      <c r="U71" s="172" t="s">
        <v>79</v>
      </c>
      <c r="V71" s="172">
        <v>0.9889</v>
      </c>
      <c r="W71" s="172">
        <v>5</v>
      </c>
      <c r="X71" s="5" t="s">
        <v>3810</v>
      </c>
    </row>
    <row r="72" spans="21:24">
      <c r="U72" s="172" t="s">
        <v>3804</v>
      </c>
      <c r="V72" s="172">
        <v>0.99099999999999999</v>
      </c>
      <c r="W72" s="172">
        <v>3</v>
      </c>
      <c r="X72" s="5" t="s">
        <v>3810</v>
      </c>
    </row>
    <row r="73" spans="21:24">
      <c r="U73" s="172" t="s">
        <v>191</v>
      </c>
      <c r="V73" s="172">
        <v>1.0009999999999999</v>
      </c>
      <c r="W73" s="172">
        <v>1</v>
      </c>
      <c r="X73" s="5" t="s">
        <v>3810</v>
      </c>
    </row>
    <row r="74" spans="21:24">
      <c r="U74" s="172" t="s">
        <v>78</v>
      </c>
      <c r="V74" s="172">
        <v>1.002</v>
      </c>
      <c r="W74" s="172">
        <v>0</v>
      </c>
      <c r="X74" s="5" t="s">
        <v>3810</v>
      </c>
    </row>
    <row r="75" spans="21:24">
      <c r="U75" s="172" t="s">
        <v>3803</v>
      </c>
      <c r="V75" s="174">
        <v>1.002</v>
      </c>
      <c r="W75" s="172">
        <v>0</v>
      </c>
      <c r="X75" s="5" t="s">
        <v>3810</v>
      </c>
    </row>
    <row r="77" spans="21:24">
      <c r="U77" s="172" t="s">
        <v>3805</v>
      </c>
    </row>
    <row r="78" spans="21:24">
      <c r="U78" s="172" t="s">
        <v>3804</v>
      </c>
      <c r="V78" s="171">
        <f>V64+W72</f>
        <v>15</v>
      </c>
    </row>
    <row r="79" spans="21:24">
      <c r="U79" s="172" t="s">
        <v>79</v>
      </c>
      <c r="V79" s="171">
        <f>V65+W71</f>
        <v>13</v>
      </c>
    </row>
    <row r="80" spans="21:24">
      <c r="U80" s="172" t="s">
        <v>78</v>
      </c>
      <c r="V80" s="171">
        <v>8</v>
      </c>
    </row>
    <row r="81" spans="21:24">
      <c r="U81" s="172" t="s">
        <v>191</v>
      </c>
      <c r="V81" s="171">
        <v>7</v>
      </c>
    </row>
    <row r="82" spans="21:24">
      <c r="U82" s="172" t="s">
        <v>3803</v>
      </c>
      <c r="V82" s="171">
        <v>1</v>
      </c>
    </row>
    <row r="84" spans="21:24">
      <c r="U84" s="172" t="s">
        <v>1123</v>
      </c>
    </row>
    <row r="85" spans="21:24">
      <c r="U85" s="172" t="s">
        <v>3804</v>
      </c>
      <c r="V85" s="172">
        <v>0.99460000000000004</v>
      </c>
      <c r="W85" s="172">
        <v>5</v>
      </c>
      <c r="X85" s="5" t="s">
        <v>3810</v>
      </c>
    </row>
    <row r="86" spans="21:24">
      <c r="U86" s="172" t="s">
        <v>191</v>
      </c>
      <c r="V86" s="172">
        <v>1</v>
      </c>
      <c r="W86" s="172">
        <v>3</v>
      </c>
      <c r="X86" s="5" t="s">
        <v>3810</v>
      </c>
    </row>
    <row r="87" spans="21:24">
      <c r="U87" s="172" t="s">
        <v>3803</v>
      </c>
      <c r="V87" s="174">
        <v>1</v>
      </c>
      <c r="W87" s="172">
        <v>1</v>
      </c>
      <c r="X87" s="5" t="s">
        <v>3810</v>
      </c>
    </row>
    <row r="88" spans="21:24">
      <c r="U88" s="172" t="s">
        <v>78</v>
      </c>
      <c r="V88" s="172">
        <v>1.0069999999999999</v>
      </c>
      <c r="W88" s="172">
        <v>0</v>
      </c>
      <c r="X88" s="5" t="s">
        <v>3810</v>
      </c>
    </row>
    <row r="89" spans="21:24">
      <c r="U89" s="172" t="s">
        <v>79</v>
      </c>
      <c r="V89" s="172">
        <v>1.026</v>
      </c>
      <c r="W89" s="172">
        <v>0</v>
      </c>
      <c r="X89" s="5" t="s">
        <v>3810</v>
      </c>
    </row>
    <row r="91" spans="21:24">
      <c r="U91" s="172" t="s">
        <v>3805</v>
      </c>
    </row>
    <row r="92" spans="21:24">
      <c r="U92" s="172" t="s">
        <v>3804</v>
      </c>
      <c r="V92" s="171">
        <v>23</v>
      </c>
    </row>
    <row r="93" spans="21:24">
      <c r="U93" s="172" t="s">
        <v>79</v>
      </c>
      <c r="V93" s="171">
        <f>V79+W85</f>
        <v>18</v>
      </c>
    </row>
    <row r="94" spans="21:24">
      <c r="U94" s="172" t="s">
        <v>191</v>
      </c>
      <c r="V94" s="171">
        <v>10</v>
      </c>
    </row>
    <row r="95" spans="21:24">
      <c r="U95" s="172" t="s">
        <v>78</v>
      </c>
      <c r="V95" s="171">
        <v>8</v>
      </c>
    </row>
    <row r="96" spans="21:24">
      <c r="U96" s="172" t="s">
        <v>3803</v>
      </c>
      <c r="V96" s="171">
        <v>4</v>
      </c>
    </row>
    <row r="98" spans="21:24">
      <c r="U98" s="172" t="s">
        <v>3816</v>
      </c>
    </row>
    <row r="99" spans="21:24">
      <c r="U99" s="172" t="s">
        <v>191</v>
      </c>
      <c r="V99" s="172">
        <v>0.97670000000000001</v>
      </c>
      <c r="W99" s="172">
        <v>5</v>
      </c>
      <c r="X99" s="5" t="s">
        <v>3810</v>
      </c>
    </row>
    <row r="100" spans="21:24">
      <c r="U100" s="172" t="s">
        <v>79</v>
      </c>
      <c r="V100" s="172">
        <v>0.9768</v>
      </c>
      <c r="W100" s="172">
        <v>3</v>
      </c>
      <c r="X100" s="5" t="s">
        <v>3810</v>
      </c>
    </row>
    <row r="101" spans="21:24">
      <c r="U101" s="172" t="s">
        <v>78</v>
      </c>
      <c r="V101" s="172">
        <v>0.99170000000000003</v>
      </c>
      <c r="W101" s="172">
        <v>1</v>
      </c>
      <c r="X101" s="5" t="s">
        <v>3810</v>
      </c>
    </row>
    <row r="102" spans="21:24">
      <c r="U102" s="172" t="s">
        <v>3803</v>
      </c>
      <c r="V102" s="174">
        <v>1</v>
      </c>
      <c r="W102" s="172">
        <v>0</v>
      </c>
      <c r="X102" s="5" t="s">
        <v>3810</v>
      </c>
    </row>
    <row r="103" spans="21:24">
      <c r="U103" s="172" t="s">
        <v>3804</v>
      </c>
      <c r="V103" s="172">
        <v>1</v>
      </c>
      <c r="W103" s="172">
        <v>0</v>
      </c>
      <c r="X103" s="5" t="s">
        <v>3810</v>
      </c>
    </row>
    <row r="105" spans="21:24">
      <c r="U105" s="172" t="s">
        <v>3805</v>
      </c>
    </row>
    <row r="106" spans="21:24">
      <c r="U106" s="172" t="s">
        <v>191</v>
      </c>
      <c r="V106" s="171">
        <v>5</v>
      </c>
    </row>
    <row r="107" spans="21:24">
      <c r="U107" s="172" t="s">
        <v>79</v>
      </c>
      <c r="V107" s="171">
        <v>3</v>
      </c>
    </row>
    <row r="108" spans="21:24">
      <c r="U108" s="172" t="s">
        <v>78</v>
      </c>
      <c r="V108" s="171">
        <v>1</v>
      </c>
    </row>
    <row r="109" spans="21:24">
      <c r="U109" s="172" t="s">
        <v>3803</v>
      </c>
      <c r="V109" s="171">
        <v>0</v>
      </c>
    </row>
    <row r="110" spans="21:24">
      <c r="U110" s="172" t="s">
        <v>3804</v>
      </c>
      <c r="V110" s="171">
        <v>0</v>
      </c>
    </row>
    <row r="112" spans="21:24">
      <c r="U112" s="172" t="s">
        <v>3815</v>
      </c>
    </row>
    <row r="113" spans="21:24">
      <c r="U113" s="172" t="s">
        <v>3804</v>
      </c>
      <c r="V113" s="172">
        <v>0.98550000000000004</v>
      </c>
      <c r="W113" s="172">
        <v>5</v>
      </c>
      <c r="X113" s="5" t="s">
        <v>3810</v>
      </c>
    </row>
    <row r="114" spans="21:24">
      <c r="U114" s="172" t="s">
        <v>78</v>
      </c>
      <c r="V114" s="172">
        <v>0.99390000000000001</v>
      </c>
      <c r="W114" s="172">
        <v>3</v>
      </c>
      <c r="X114" s="5" t="s">
        <v>3810</v>
      </c>
    </row>
    <row r="115" spans="21:24">
      <c r="U115" s="172" t="s">
        <v>191</v>
      </c>
      <c r="V115" s="172">
        <v>0.99399999999999999</v>
      </c>
      <c r="W115" s="172">
        <v>1</v>
      </c>
      <c r="X115" s="5" t="s">
        <v>3810</v>
      </c>
    </row>
    <row r="116" spans="21:24">
      <c r="U116" s="172" t="s">
        <v>3803</v>
      </c>
      <c r="V116" s="174">
        <v>1.0089999999999999</v>
      </c>
      <c r="W116" s="172">
        <v>0</v>
      </c>
      <c r="X116" s="5" t="s">
        <v>3810</v>
      </c>
    </row>
    <row r="117" spans="21:24">
      <c r="U117" s="172" t="s">
        <v>79</v>
      </c>
      <c r="V117" s="172">
        <v>1.0149999999999999</v>
      </c>
      <c r="W117" s="172">
        <v>0</v>
      </c>
      <c r="X117" s="5" t="s">
        <v>3810</v>
      </c>
    </row>
    <row r="119" spans="21:24">
      <c r="U119" s="172" t="s">
        <v>3805</v>
      </c>
    </row>
    <row r="120" spans="21:24">
      <c r="U120" s="172" t="s">
        <v>191</v>
      </c>
      <c r="V120" s="171">
        <v>6</v>
      </c>
    </row>
    <row r="121" spans="21:24">
      <c r="U121" s="172" t="s">
        <v>3804</v>
      </c>
      <c r="V121" s="171">
        <v>5</v>
      </c>
    </row>
    <row r="122" spans="21:24">
      <c r="U122" s="172" t="s">
        <v>78</v>
      </c>
      <c r="V122" s="171">
        <v>4</v>
      </c>
    </row>
    <row r="123" spans="21:24">
      <c r="U123" s="172" t="s">
        <v>79</v>
      </c>
      <c r="V123" s="171">
        <v>3</v>
      </c>
    </row>
    <row r="124" spans="21:24">
      <c r="U124" s="172" t="s">
        <v>3803</v>
      </c>
      <c r="V124" s="171">
        <v>0</v>
      </c>
    </row>
    <row r="126" spans="21:24">
      <c r="U126" s="172" t="s">
        <v>3814</v>
      </c>
    </row>
    <row r="127" spans="21:24">
      <c r="U127" s="172" t="s">
        <v>191</v>
      </c>
      <c r="V127" s="172">
        <v>0.98799999999999999</v>
      </c>
      <c r="W127" s="172">
        <v>5</v>
      </c>
      <c r="X127" s="5" t="s">
        <v>3810</v>
      </c>
    </row>
    <row r="128" spans="21:24">
      <c r="U128" s="172" t="s">
        <v>3804</v>
      </c>
      <c r="V128" s="172">
        <v>0.9899</v>
      </c>
      <c r="W128" s="172">
        <v>3</v>
      </c>
      <c r="X128" s="5" t="s">
        <v>3810</v>
      </c>
    </row>
    <row r="129" spans="21:24">
      <c r="U129" s="172" t="s">
        <v>3803</v>
      </c>
      <c r="V129" s="174">
        <v>0.9919</v>
      </c>
      <c r="W129" s="172">
        <v>1</v>
      </c>
      <c r="X129" s="5" t="s">
        <v>3810</v>
      </c>
    </row>
    <row r="130" spans="21:24">
      <c r="U130" s="172" t="s">
        <v>79</v>
      </c>
      <c r="V130" s="172">
        <v>0.99490000000000001</v>
      </c>
      <c r="W130" s="172">
        <v>0</v>
      </c>
      <c r="X130" s="5" t="s">
        <v>3810</v>
      </c>
    </row>
    <row r="131" spans="21:24">
      <c r="U131" s="172" t="s">
        <v>78</v>
      </c>
      <c r="V131" s="172">
        <v>1.0089999999999999</v>
      </c>
      <c r="W131" s="172">
        <v>0</v>
      </c>
      <c r="X131" s="5" t="s">
        <v>3810</v>
      </c>
    </row>
    <row r="133" spans="21:24">
      <c r="U133" s="172" t="s">
        <v>3805</v>
      </c>
    </row>
    <row r="134" spans="21:24">
      <c r="U134" s="172" t="s">
        <v>191</v>
      </c>
      <c r="V134" s="171">
        <v>11</v>
      </c>
    </row>
    <row r="135" spans="21:24">
      <c r="U135" s="172" t="s">
        <v>3804</v>
      </c>
      <c r="V135" s="171">
        <v>8</v>
      </c>
    </row>
    <row r="136" spans="21:24">
      <c r="U136" s="172" t="s">
        <v>78</v>
      </c>
      <c r="V136" s="171">
        <v>4</v>
      </c>
    </row>
    <row r="137" spans="21:24">
      <c r="U137" s="172" t="s">
        <v>79</v>
      </c>
      <c r="V137" s="171">
        <v>3</v>
      </c>
    </row>
    <row r="138" spans="21:24">
      <c r="U138" s="172" t="s">
        <v>3803</v>
      </c>
      <c r="V138" s="171">
        <v>1</v>
      </c>
    </row>
    <row r="140" spans="21:24">
      <c r="U140" s="172" t="s">
        <v>3813</v>
      </c>
    </row>
    <row r="141" spans="21:24">
      <c r="U141" s="172" t="s">
        <v>3804</v>
      </c>
      <c r="V141" s="172">
        <v>0.99629999999999996</v>
      </c>
      <c r="W141" s="172">
        <v>5</v>
      </c>
      <c r="X141" s="5" t="s">
        <v>3810</v>
      </c>
    </row>
    <row r="142" spans="21:24">
      <c r="U142" s="172" t="s">
        <v>78</v>
      </c>
      <c r="V142" s="172">
        <v>0.997</v>
      </c>
      <c r="W142" s="172">
        <v>3</v>
      </c>
      <c r="X142" s="5" t="s">
        <v>3810</v>
      </c>
    </row>
    <row r="143" spans="21:24">
      <c r="U143" s="172" t="s">
        <v>3803</v>
      </c>
      <c r="V143" s="174">
        <v>0.99709999999999999</v>
      </c>
      <c r="W143" s="172">
        <v>1</v>
      </c>
      <c r="X143" s="5" t="s">
        <v>3810</v>
      </c>
    </row>
    <row r="144" spans="21:24">
      <c r="U144" s="172" t="s">
        <v>191</v>
      </c>
      <c r="V144" s="172">
        <v>1.0028999999999999</v>
      </c>
      <c r="W144" s="172">
        <v>0</v>
      </c>
      <c r="X144" s="5" t="s">
        <v>3810</v>
      </c>
    </row>
    <row r="145" spans="21:24">
      <c r="U145" s="172" t="s">
        <v>79</v>
      </c>
      <c r="V145" s="172">
        <v>1.028</v>
      </c>
      <c r="W145" s="172">
        <v>0</v>
      </c>
      <c r="X145" s="5" t="s">
        <v>3810</v>
      </c>
    </row>
    <row r="147" spans="21:24">
      <c r="U147" s="172" t="s">
        <v>3805</v>
      </c>
    </row>
    <row r="148" spans="21:24">
      <c r="U148" s="172" t="s">
        <v>3804</v>
      </c>
      <c r="V148" s="171">
        <v>13</v>
      </c>
    </row>
    <row r="149" spans="21:24">
      <c r="U149" s="172" t="s">
        <v>191</v>
      </c>
      <c r="V149" s="171">
        <v>11</v>
      </c>
    </row>
    <row r="150" spans="21:24">
      <c r="U150" s="172" t="s">
        <v>78</v>
      </c>
      <c r="V150" s="171">
        <v>7</v>
      </c>
    </row>
    <row r="151" spans="21:24">
      <c r="U151" s="172" t="s">
        <v>79</v>
      </c>
      <c r="V151" s="171">
        <v>3</v>
      </c>
    </row>
    <row r="152" spans="21:24">
      <c r="U152" s="172" t="s">
        <v>3803</v>
      </c>
      <c r="V152" s="171">
        <v>2</v>
      </c>
    </row>
    <row r="154" spans="21:24">
      <c r="U154" s="236" t="s">
        <v>3812</v>
      </c>
    </row>
    <row r="155" spans="21:24">
      <c r="U155" s="172" t="s">
        <v>79</v>
      </c>
      <c r="V155" s="172">
        <v>0.96799999999999997</v>
      </c>
      <c r="W155" s="172">
        <v>5</v>
      </c>
      <c r="X155" s="5" t="s">
        <v>3810</v>
      </c>
    </row>
    <row r="156" spans="21:24">
      <c r="U156" s="172" t="s">
        <v>191</v>
      </c>
      <c r="V156" s="172">
        <v>0.99099999999999999</v>
      </c>
      <c r="W156" s="172">
        <v>3</v>
      </c>
      <c r="X156" s="5" t="s">
        <v>3810</v>
      </c>
    </row>
    <row r="157" spans="21:24">
      <c r="U157" s="172" t="s">
        <v>3804</v>
      </c>
      <c r="V157" s="172">
        <v>0.999</v>
      </c>
      <c r="W157" s="172">
        <v>1</v>
      </c>
      <c r="X157" s="5" t="s">
        <v>3810</v>
      </c>
    </row>
    <row r="158" spans="21:24">
      <c r="U158" s="172" t="s">
        <v>78</v>
      </c>
      <c r="V158" s="172">
        <v>1.0009999999999999</v>
      </c>
      <c r="W158" s="172">
        <v>0</v>
      </c>
      <c r="X158" s="5" t="s">
        <v>3810</v>
      </c>
    </row>
    <row r="159" spans="21:24">
      <c r="U159" s="172" t="s">
        <v>3803</v>
      </c>
      <c r="V159" s="174">
        <v>1.056</v>
      </c>
      <c r="W159" s="172">
        <v>0</v>
      </c>
      <c r="X159" s="5" t="s">
        <v>3810</v>
      </c>
    </row>
    <row r="161" spans="21:24">
      <c r="U161" s="172" t="s">
        <v>3805</v>
      </c>
    </row>
    <row r="162" spans="21:24">
      <c r="U162" s="172" t="s">
        <v>3804</v>
      </c>
      <c r="V162" s="171">
        <v>14</v>
      </c>
    </row>
    <row r="163" spans="21:24">
      <c r="U163" s="172" t="s">
        <v>191</v>
      </c>
      <c r="V163" s="171">
        <v>14</v>
      </c>
    </row>
    <row r="164" spans="21:24">
      <c r="U164" s="172" t="s">
        <v>79</v>
      </c>
      <c r="V164" s="171">
        <v>8</v>
      </c>
    </row>
    <row r="165" spans="21:24">
      <c r="U165" s="172" t="s">
        <v>78</v>
      </c>
      <c r="V165" s="171">
        <v>7</v>
      </c>
    </row>
    <row r="166" spans="21:24">
      <c r="U166" s="172" t="s">
        <v>3803</v>
      </c>
      <c r="V166" s="171">
        <v>2</v>
      </c>
    </row>
    <row r="168" spans="21:24">
      <c r="U168" s="236" t="s">
        <v>3811</v>
      </c>
    </row>
    <row r="169" spans="21:24">
      <c r="U169" s="172" t="s">
        <v>3804</v>
      </c>
      <c r="V169" s="172">
        <v>0.99260000000000004</v>
      </c>
      <c r="W169" s="172">
        <v>5</v>
      </c>
      <c r="X169" s="5" t="s">
        <v>3810</v>
      </c>
    </row>
    <row r="170" spans="21:24">
      <c r="U170" s="172" t="s">
        <v>3803</v>
      </c>
      <c r="V170" s="174">
        <v>0.99350000000000005</v>
      </c>
      <c r="W170" s="172">
        <v>3</v>
      </c>
      <c r="X170" s="5" t="s">
        <v>3810</v>
      </c>
    </row>
    <row r="171" spans="21:24">
      <c r="U171" s="172" t="s">
        <v>79</v>
      </c>
      <c r="V171" s="172">
        <v>0.99850000000000005</v>
      </c>
      <c r="W171" s="172">
        <v>1</v>
      </c>
      <c r="X171" s="5" t="s">
        <v>3810</v>
      </c>
    </row>
    <row r="172" spans="21:24">
      <c r="U172" s="172" t="s">
        <v>191</v>
      </c>
      <c r="V172" s="172">
        <v>1.0009999999999999</v>
      </c>
      <c r="W172" s="172">
        <v>0</v>
      </c>
      <c r="X172" s="5" t="s">
        <v>3810</v>
      </c>
    </row>
    <row r="173" spans="21:24">
      <c r="U173" s="172" t="s">
        <v>78</v>
      </c>
      <c r="V173" s="172">
        <v>1.0109999999999999</v>
      </c>
      <c r="W173" s="172">
        <v>0</v>
      </c>
      <c r="X173" s="5" t="s">
        <v>3810</v>
      </c>
    </row>
    <row r="175" spans="21:24">
      <c r="U175" s="172" t="s">
        <v>3805</v>
      </c>
    </row>
    <row r="176" spans="21:24">
      <c r="U176" s="172" t="s">
        <v>3804</v>
      </c>
      <c r="V176" s="171">
        <v>19</v>
      </c>
    </row>
    <row r="177" spans="21:22">
      <c r="U177" s="172" t="s">
        <v>191</v>
      </c>
      <c r="V177" s="171">
        <v>14</v>
      </c>
    </row>
    <row r="178" spans="21:22">
      <c r="U178" s="172" t="s">
        <v>79</v>
      </c>
      <c r="V178" s="171">
        <v>9</v>
      </c>
    </row>
    <row r="179" spans="21:22">
      <c r="U179" s="172" t="s">
        <v>78</v>
      </c>
      <c r="V179" s="171">
        <v>7</v>
      </c>
    </row>
    <row r="180" spans="21:22">
      <c r="U180" s="172" t="s">
        <v>3803</v>
      </c>
      <c r="V180" s="171">
        <v>5</v>
      </c>
    </row>
  </sheetData>
  <mergeCells count="2">
    <mergeCell ref="U1:W1"/>
    <mergeCell ref="Z1:AA1"/>
  </mergeCells>
  <phoneticPr fontId="4"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BE15E-6AB6-47A4-A5C2-24129028E0BD}">
  <sheetPr>
    <tabColor theme="3" tint="0.79998168889431442"/>
  </sheetPr>
  <dimension ref="A1:I907"/>
  <sheetViews>
    <sheetView zoomScale="76" workbookViewId="0">
      <pane ySplit="1" topLeftCell="A740" activePane="bottomLeft" state="frozen"/>
      <selection activeCell="E2318" sqref="E2318"/>
      <selection pane="bottomLeft" activeCell="D747" sqref="D747"/>
    </sheetView>
  </sheetViews>
  <sheetFormatPr defaultColWidth="8.625" defaultRowHeight="15.75"/>
  <cols>
    <col min="1" max="1" width="23.625" style="61" customWidth="1"/>
    <col min="2" max="2" width="13.625" style="154" customWidth="1"/>
    <col min="3" max="3" width="90.625" style="153" customWidth="1"/>
    <col min="4" max="8" width="15.5" style="154" customWidth="1"/>
    <col min="9" max="9" width="13.125" style="61" customWidth="1"/>
    <col min="10" max="16384" width="8.625" style="153"/>
  </cols>
  <sheetData>
    <row r="1" spans="1:9" s="61" customFormat="1" ht="31.5">
      <c r="A1" s="61" t="s">
        <v>3446</v>
      </c>
      <c r="B1" s="61" t="s">
        <v>3445</v>
      </c>
      <c r="C1" s="61" t="s">
        <v>3892</v>
      </c>
      <c r="D1" s="61" t="s">
        <v>2862</v>
      </c>
      <c r="E1" s="61" t="s">
        <v>2863</v>
      </c>
      <c r="F1" s="61" t="s">
        <v>2864</v>
      </c>
      <c r="G1" s="61" t="s">
        <v>2865</v>
      </c>
      <c r="H1" s="61" t="s">
        <v>3454</v>
      </c>
      <c r="I1" s="61" t="s">
        <v>8984</v>
      </c>
    </row>
    <row r="2" spans="1:9">
      <c r="A2" s="61" t="s">
        <v>3447</v>
      </c>
      <c r="B2" s="154" t="s">
        <v>2867</v>
      </c>
      <c r="C2" s="153" t="s">
        <v>2866</v>
      </c>
      <c r="D2" s="154" t="s">
        <v>1434</v>
      </c>
      <c r="E2" s="154" t="s">
        <v>1434</v>
      </c>
      <c r="F2" s="154" t="s">
        <v>1376</v>
      </c>
      <c r="G2" s="154" t="s">
        <v>1376</v>
      </c>
    </row>
    <row r="3" spans="1:9">
      <c r="A3" s="61" t="s">
        <v>3447</v>
      </c>
      <c r="B3" s="154" t="s">
        <v>2867</v>
      </c>
      <c r="C3" s="153" t="s">
        <v>2868</v>
      </c>
      <c r="D3" s="154" t="s">
        <v>1434</v>
      </c>
      <c r="E3" s="154" t="s">
        <v>1376</v>
      </c>
      <c r="F3" s="154" t="s">
        <v>1376</v>
      </c>
      <c r="G3" s="154" t="s">
        <v>1376</v>
      </c>
    </row>
    <row r="4" spans="1:9">
      <c r="A4" s="61" t="s">
        <v>3447</v>
      </c>
      <c r="B4" s="154" t="s">
        <v>2867</v>
      </c>
      <c r="C4" s="153" t="s">
        <v>2869</v>
      </c>
      <c r="D4" s="154" t="s">
        <v>1376</v>
      </c>
      <c r="E4" s="154" t="s">
        <v>1434</v>
      </c>
      <c r="F4" s="154" t="s">
        <v>1434</v>
      </c>
      <c r="G4" s="154" t="s">
        <v>1434</v>
      </c>
    </row>
    <row r="5" spans="1:9">
      <c r="A5" s="61" t="s">
        <v>3447</v>
      </c>
      <c r="B5" s="154" t="s">
        <v>2867</v>
      </c>
      <c r="C5" s="153" t="s">
        <v>2870</v>
      </c>
      <c r="D5" s="154" t="s">
        <v>1376</v>
      </c>
      <c r="E5" s="154" t="s">
        <v>1376</v>
      </c>
      <c r="F5" s="154" t="s">
        <v>1376</v>
      </c>
      <c r="G5" s="154" t="s">
        <v>1434</v>
      </c>
    </row>
    <row r="6" spans="1:9">
      <c r="A6" s="61" t="s">
        <v>3447</v>
      </c>
      <c r="B6" s="154" t="s">
        <v>2867</v>
      </c>
      <c r="C6" s="153" t="s">
        <v>2871</v>
      </c>
      <c r="D6" s="154" t="s">
        <v>2872</v>
      </c>
      <c r="E6" s="154" t="s">
        <v>2873</v>
      </c>
      <c r="F6" s="154" t="s">
        <v>2874</v>
      </c>
      <c r="G6" s="154" t="s">
        <v>2875</v>
      </c>
    </row>
    <row r="7" spans="1:9">
      <c r="A7" s="61" t="s">
        <v>3447</v>
      </c>
      <c r="B7" s="154" t="s">
        <v>2867</v>
      </c>
      <c r="C7" s="153" t="s">
        <v>2876</v>
      </c>
      <c r="D7" s="154" t="s">
        <v>1434</v>
      </c>
      <c r="E7" s="154" t="s">
        <v>1434</v>
      </c>
      <c r="F7" s="154" t="s">
        <v>1434</v>
      </c>
      <c r="G7" s="154" t="s">
        <v>1434</v>
      </c>
    </row>
    <row r="8" spans="1:9">
      <c r="A8" s="61" t="s">
        <v>3447</v>
      </c>
      <c r="B8" s="154" t="s">
        <v>2867</v>
      </c>
      <c r="C8" s="153" t="s">
        <v>2877</v>
      </c>
      <c r="D8" s="154" t="s">
        <v>1434</v>
      </c>
      <c r="E8" s="154" t="s">
        <v>1434</v>
      </c>
      <c r="F8" s="154" t="s">
        <v>1434</v>
      </c>
      <c r="G8" s="154" t="s">
        <v>1434</v>
      </c>
    </row>
    <row r="9" spans="1:9" ht="31.5">
      <c r="A9" s="61" t="s">
        <v>3447</v>
      </c>
      <c r="B9" s="154" t="s">
        <v>2867</v>
      </c>
      <c r="C9" s="153" t="s">
        <v>2878</v>
      </c>
      <c r="D9" s="154" t="s">
        <v>1434</v>
      </c>
      <c r="E9" s="154" t="s">
        <v>1434</v>
      </c>
      <c r="F9" s="154" t="s">
        <v>1434</v>
      </c>
      <c r="G9" s="154" t="s">
        <v>1434</v>
      </c>
    </row>
    <row r="10" spans="1:9">
      <c r="A10" s="61" t="s">
        <v>3447</v>
      </c>
      <c r="B10" s="154" t="s">
        <v>2867</v>
      </c>
      <c r="C10" s="153" t="s">
        <v>2879</v>
      </c>
      <c r="D10" s="154" t="s">
        <v>1376</v>
      </c>
      <c r="E10" s="154" t="s">
        <v>1376</v>
      </c>
      <c r="F10" s="154" t="s">
        <v>1376</v>
      </c>
      <c r="G10" s="154" t="s">
        <v>1376</v>
      </c>
    </row>
    <row r="11" spans="1:9" ht="63">
      <c r="A11" s="61" t="s">
        <v>3447</v>
      </c>
      <c r="B11" s="154" t="s">
        <v>2867</v>
      </c>
      <c r="C11" s="153" t="s">
        <v>2880</v>
      </c>
      <c r="D11" s="154" t="s">
        <v>2881</v>
      </c>
      <c r="E11" s="154" t="s">
        <v>2882</v>
      </c>
      <c r="F11" s="154" t="s">
        <v>2882</v>
      </c>
      <c r="G11" s="154" t="s">
        <v>2883</v>
      </c>
    </row>
    <row r="12" spans="1:9">
      <c r="A12" s="61" t="s">
        <v>3447</v>
      </c>
      <c r="B12" s="154" t="s">
        <v>2885</v>
      </c>
      <c r="C12" s="153" t="s">
        <v>2884</v>
      </c>
      <c r="D12" s="154" t="s">
        <v>1376</v>
      </c>
      <c r="E12" s="154" t="s">
        <v>1376</v>
      </c>
      <c r="F12" s="154" t="s">
        <v>1434</v>
      </c>
      <c r="G12" s="154" t="s">
        <v>1434</v>
      </c>
    </row>
    <row r="13" spans="1:9">
      <c r="A13" s="61" t="s">
        <v>3447</v>
      </c>
      <c r="B13" s="154" t="s">
        <v>2885</v>
      </c>
      <c r="C13" s="153" t="s">
        <v>2886</v>
      </c>
      <c r="D13" s="154">
        <v>3</v>
      </c>
      <c r="E13" s="154">
        <v>0</v>
      </c>
      <c r="F13" s="154">
        <v>0</v>
      </c>
      <c r="G13" s="154">
        <v>2</v>
      </c>
    </row>
    <row r="14" spans="1:9">
      <c r="A14" s="61" t="s">
        <v>3447</v>
      </c>
      <c r="B14" s="154" t="s">
        <v>2885</v>
      </c>
      <c r="C14" s="153" t="s">
        <v>2887</v>
      </c>
      <c r="D14" s="154">
        <v>2080</v>
      </c>
      <c r="E14" s="154">
        <v>2080</v>
      </c>
      <c r="F14" s="154">
        <v>2030</v>
      </c>
      <c r="G14" s="154">
        <v>2043</v>
      </c>
    </row>
    <row r="15" spans="1:9" ht="31.5">
      <c r="A15" s="61" t="s">
        <v>3447</v>
      </c>
      <c r="B15" s="154" t="s">
        <v>2885</v>
      </c>
      <c r="C15" s="153" t="s">
        <v>2888</v>
      </c>
      <c r="D15" s="154" t="s">
        <v>2889</v>
      </c>
      <c r="E15" s="154" t="s">
        <v>2890</v>
      </c>
      <c r="F15" s="154" t="s">
        <v>2891</v>
      </c>
      <c r="G15" s="154" t="s">
        <v>2891</v>
      </c>
    </row>
    <row r="16" spans="1:9" ht="31.5">
      <c r="A16" s="61" t="s">
        <v>3447</v>
      </c>
      <c r="B16" s="154" t="s">
        <v>2893</v>
      </c>
      <c r="C16" s="153" t="s">
        <v>2892</v>
      </c>
      <c r="D16" s="154" t="s">
        <v>1434</v>
      </c>
      <c r="E16" s="154" t="s">
        <v>1376</v>
      </c>
      <c r="F16" s="154" t="s">
        <v>1376</v>
      </c>
      <c r="G16" s="154" t="s">
        <v>1434</v>
      </c>
    </row>
    <row r="17" spans="1:7" ht="31.5">
      <c r="A17" s="61" t="s">
        <v>3447</v>
      </c>
      <c r="B17" s="154" t="s">
        <v>2893</v>
      </c>
      <c r="C17" s="153" t="s">
        <v>2894</v>
      </c>
      <c r="D17" s="154" t="s">
        <v>1434</v>
      </c>
      <c r="E17" s="154" t="s">
        <v>1434</v>
      </c>
      <c r="F17" s="154" t="s">
        <v>1434</v>
      </c>
      <c r="G17" s="154" t="s">
        <v>1434</v>
      </c>
    </row>
    <row r="18" spans="1:7" ht="31.5">
      <c r="A18" s="61" t="s">
        <v>3447</v>
      </c>
      <c r="B18" s="154" t="s">
        <v>2893</v>
      </c>
      <c r="C18" s="153" t="s">
        <v>2895</v>
      </c>
      <c r="D18" s="154" t="s">
        <v>1376</v>
      </c>
      <c r="E18" s="154" t="s">
        <v>1376</v>
      </c>
      <c r="F18" s="154" t="s">
        <v>2896</v>
      </c>
      <c r="G18" s="154" t="s">
        <v>1434</v>
      </c>
    </row>
    <row r="19" spans="1:7" ht="31.5">
      <c r="A19" s="61" t="s">
        <v>3447</v>
      </c>
      <c r="B19" s="154" t="s">
        <v>2893</v>
      </c>
      <c r="C19" s="153" t="s">
        <v>2897</v>
      </c>
      <c r="D19" s="154" t="s">
        <v>1434</v>
      </c>
      <c r="E19" s="154" t="s">
        <v>1376</v>
      </c>
      <c r="F19" s="154" t="s">
        <v>1376</v>
      </c>
      <c r="G19" s="154" t="s">
        <v>1376</v>
      </c>
    </row>
    <row r="20" spans="1:7" ht="31.5">
      <c r="A20" s="61" t="s">
        <v>3447</v>
      </c>
      <c r="B20" s="154" t="s">
        <v>2893</v>
      </c>
      <c r="C20" s="153" t="s">
        <v>2898</v>
      </c>
      <c r="D20" s="154" t="s">
        <v>2899</v>
      </c>
      <c r="E20" s="154" t="s">
        <v>2899</v>
      </c>
      <c r="F20" s="154" t="s">
        <v>2899</v>
      </c>
      <c r="G20" s="154" t="s">
        <v>2900</v>
      </c>
    </row>
    <row r="21" spans="1:7">
      <c r="A21" s="61" t="s">
        <v>3447</v>
      </c>
      <c r="B21" s="154" t="s">
        <v>2902</v>
      </c>
      <c r="C21" s="153" t="s">
        <v>2901</v>
      </c>
      <c r="D21" s="154">
        <v>103</v>
      </c>
      <c r="E21" s="154">
        <v>101</v>
      </c>
      <c r="F21" s="154">
        <v>101</v>
      </c>
      <c r="G21" s="154">
        <v>99</v>
      </c>
    </row>
    <row r="22" spans="1:7">
      <c r="A22" s="61" t="s">
        <v>3447</v>
      </c>
      <c r="B22" s="154" t="s">
        <v>2902</v>
      </c>
      <c r="C22" s="153" t="s">
        <v>2903</v>
      </c>
      <c r="D22" s="154">
        <v>110</v>
      </c>
      <c r="E22" s="154">
        <v>104</v>
      </c>
      <c r="F22" s="154">
        <v>101</v>
      </c>
      <c r="G22" s="154">
        <v>106</v>
      </c>
    </row>
    <row r="23" spans="1:7">
      <c r="A23" s="61" t="s">
        <v>3447</v>
      </c>
      <c r="B23" s="154" t="s">
        <v>2902</v>
      </c>
      <c r="C23" s="153" t="s">
        <v>2904</v>
      </c>
      <c r="D23" s="154" t="s">
        <v>1434</v>
      </c>
      <c r="E23" s="154" t="s">
        <v>1376</v>
      </c>
      <c r="F23" s="154" t="s">
        <v>1376</v>
      </c>
      <c r="G23" s="154" t="s">
        <v>1376</v>
      </c>
    </row>
    <row r="24" spans="1:7">
      <c r="A24" s="61" t="s">
        <v>3447</v>
      </c>
      <c r="B24" s="154" t="s">
        <v>2902</v>
      </c>
      <c r="C24" s="153" t="s">
        <v>2905</v>
      </c>
      <c r="D24" s="154" t="s">
        <v>2906</v>
      </c>
      <c r="E24" s="154" t="s">
        <v>2907</v>
      </c>
      <c r="F24" s="154" t="s">
        <v>2907</v>
      </c>
      <c r="G24" s="154" t="s">
        <v>2908</v>
      </c>
    </row>
    <row r="25" spans="1:7">
      <c r="A25" s="61" t="s">
        <v>3447</v>
      </c>
      <c r="B25" s="154" t="s">
        <v>2902</v>
      </c>
      <c r="C25" s="153" t="s">
        <v>2909</v>
      </c>
      <c r="D25" s="154" t="s">
        <v>1376</v>
      </c>
      <c r="E25" s="154" t="s">
        <v>1434</v>
      </c>
      <c r="F25" s="154" t="s">
        <v>1376</v>
      </c>
      <c r="G25" s="154" t="s">
        <v>1434</v>
      </c>
    </row>
    <row r="26" spans="1:7" ht="31.5">
      <c r="A26" s="61" t="s">
        <v>3447</v>
      </c>
      <c r="B26" s="154" t="s">
        <v>2902</v>
      </c>
      <c r="C26" s="153" t="s">
        <v>2910</v>
      </c>
      <c r="D26" s="154" t="s">
        <v>1376</v>
      </c>
      <c r="E26" s="154" t="s">
        <v>1376</v>
      </c>
      <c r="F26" s="154" t="s">
        <v>1434</v>
      </c>
      <c r="G26" s="154" t="s">
        <v>1376</v>
      </c>
    </row>
    <row r="27" spans="1:7" ht="31.5">
      <c r="A27" s="61" t="s">
        <v>3447</v>
      </c>
      <c r="B27" s="154" t="s">
        <v>2902</v>
      </c>
      <c r="C27" s="153" t="s">
        <v>2911</v>
      </c>
      <c r="D27" s="154" t="s">
        <v>2912</v>
      </c>
      <c r="E27" s="154" t="s">
        <v>2912</v>
      </c>
      <c r="F27" s="154" t="s">
        <v>2913</v>
      </c>
      <c r="G27" s="154" t="s">
        <v>2912</v>
      </c>
    </row>
    <row r="28" spans="1:7">
      <c r="A28" s="61" t="s">
        <v>3447</v>
      </c>
      <c r="B28" s="154" t="s">
        <v>2480</v>
      </c>
      <c r="C28" s="153" t="s">
        <v>2914</v>
      </c>
      <c r="D28" s="154" t="s">
        <v>1376</v>
      </c>
      <c r="E28" s="154" t="s">
        <v>1434</v>
      </c>
      <c r="F28" s="154" t="s">
        <v>1376</v>
      </c>
      <c r="G28" s="154" t="s">
        <v>1434</v>
      </c>
    </row>
    <row r="29" spans="1:7">
      <c r="A29" s="61" t="s">
        <v>3447</v>
      </c>
      <c r="B29" s="154" t="s">
        <v>2480</v>
      </c>
      <c r="C29" s="153" t="s">
        <v>2915</v>
      </c>
      <c r="D29" s="154" t="s">
        <v>1376</v>
      </c>
      <c r="E29" s="154" t="s">
        <v>1376</v>
      </c>
      <c r="F29" s="154" t="s">
        <v>1376</v>
      </c>
      <c r="G29" s="154" t="s">
        <v>1434</v>
      </c>
    </row>
    <row r="30" spans="1:7">
      <c r="A30" s="61" t="s">
        <v>3447</v>
      </c>
      <c r="B30" s="154" t="s">
        <v>2480</v>
      </c>
      <c r="C30" s="153" t="s">
        <v>2916</v>
      </c>
      <c r="D30" s="154" t="s">
        <v>1376</v>
      </c>
      <c r="E30" s="154" t="s">
        <v>1376</v>
      </c>
      <c r="F30" s="154" t="s">
        <v>1376</v>
      </c>
      <c r="G30" s="154" t="s">
        <v>1376</v>
      </c>
    </row>
    <row r="31" spans="1:7">
      <c r="A31" s="61" t="s">
        <v>3447</v>
      </c>
      <c r="B31" s="154" t="s">
        <v>2480</v>
      </c>
      <c r="C31" s="153" t="s">
        <v>2917</v>
      </c>
      <c r="D31" s="154" t="s">
        <v>1434</v>
      </c>
      <c r="E31" s="154" t="s">
        <v>1434</v>
      </c>
      <c r="F31" s="154" t="s">
        <v>1434</v>
      </c>
      <c r="G31" s="154" t="s">
        <v>1434</v>
      </c>
    </row>
    <row r="32" spans="1:7" ht="31.5">
      <c r="A32" s="61" t="s">
        <v>3447</v>
      </c>
      <c r="B32" s="154" t="s">
        <v>2480</v>
      </c>
      <c r="C32" s="153" t="s">
        <v>2918</v>
      </c>
      <c r="D32" s="154" t="s">
        <v>1376</v>
      </c>
      <c r="E32" s="154" t="s">
        <v>1376</v>
      </c>
      <c r="F32" s="154" t="s">
        <v>1376</v>
      </c>
      <c r="G32" s="154" t="s">
        <v>1376</v>
      </c>
    </row>
    <row r="33" spans="1:9" ht="47.25">
      <c r="A33" s="61" t="s">
        <v>3447</v>
      </c>
      <c r="B33" s="154" t="s">
        <v>2920</v>
      </c>
      <c r="C33" s="153" t="s">
        <v>2919</v>
      </c>
      <c r="D33" s="154" t="s">
        <v>1376</v>
      </c>
      <c r="E33" s="154" t="s">
        <v>1376</v>
      </c>
      <c r="F33" s="154" t="s">
        <v>1376</v>
      </c>
      <c r="G33" s="154" t="s">
        <v>1376</v>
      </c>
    </row>
    <row r="34" spans="1:9">
      <c r="A34" s="61" t="s">
        <v>3447</v>
      </c>
      <c r="B34" s="154" t="s">
        <v>2920</v>
      </c>
      <c r="C34" s="153" t="s">
        <v>2921</v>
      </c>
      <c r="D34" s="154" t="s">
        <v>1376</v>
      </c>
      <c r="E34" s="154" t="s">
        <v>1376</v>
      </c>
      <c r="F34" s="154" t="s">
        <v>1376</v>
      </c>
      <c r="G34" s="154" t="s">
        <v>1434</v>
      </c>
    </row>
    <row r="35" spans="1:9">
      <c r="A35" s="61" t="s">
        <v>3447</v>
      </c>
      <c r="B35" s="154" t="s">
        <v>2920</v>
      </c>
      <c r="C35" s="153" t="s">
        <v>2922</v>
      </c>
      <c r="D35" s="154" t="s">
        <v>1434</v>
      </c>
      <c r="E35" s="154" t="s">
        <v>1376</v>
      </c>
      <c r="F35" s="154" t="s">
        <v>1376</v>
      </c>
      <c r="G35" s="154" t="s">
        <v>1434</v>
      </c>
    </row>
    <row r="36" spans="1:9" ht="47.25">
      <c r="A36" s="61" t="s">
        <v>3447</v>
      </c>
      <c r="B36" s="154" t="s">
        <v>2920</v>
      </c>
      <c r="C36" s="153" t="s">
        <v>2923</v>
      </c>
      <c r="D36" s="154" t="s">
        <v>1434</v>
      </c>
      <c r="E36" s="154" t="s">
        <v>1434</v>
      </c>
      <c r="F36" s="154" t="s">
        <v>1376</v>
      </c>
      <c r="G36" s="154" t="s">
        <v>1376</v>
      </c>
    </row>
    <row r="37" spans="1:9" ht="31.5">
      <c r="A37" s="61" t="s">
        <v>3447</v>
      </c>
      <c r="B37" s="154" t="s">
        <v>2920</v>
      </c>
      <c r="C37" s="153" t="s">
        <v>2924</v>
      </c>
      <c r="D37" s="154" t="s">
        <v>1434</v>
      </c>
      <c r="E37" s="154" t="s">
        <v>1434</v>
      </c>
      <c r="F37" s="154" t="s">
        <v>1434</v>
      </c>
      <c r="G37" s="154" t="s">
        <v>1434</v>
      </c>
    </row>
    <row r="38" spans="1:9" ht="31.5">
      <c r="A38" s="61" t="s">
        <v>3447</v>
      </c>
      <c r="B38" s="154" t="s">
        <v>2920</v>
      </c>
      <c r="C38" s="153" t="s">
        <v>2925</v>
      </c>
      <c r="D38" s="154" t="s">
        <v>1434</v>
      </c>
      <c r="E38" s="154" t="s">
        <v>1376</v>
      </c>
      <c r="F38" s="154" t="s">
        <v>1376</v>
      </c>
      <c r="G38" s="154" t="s">
        <v>1434</v>
      </c>
    </row>
    <row r="39" spans="1:9">
      <c r="A39" s="61" t="s">
        <v>3447</v>
      </c>
      <c r="B39" s="154" t="s">
        <v>2920</v>
      </c>
      <c r="C39" s="153" t="s">
        <v>2926</v>
      </c>
      <c r="D39" s="154" t="s">
        <v>1434</v>
      </c>
      <c r="E39" s="154" t="s">
        <v>1376</v>
      </c>
      <c r="F39" s="154" t="s">
        <v>1376</v>
      </c>
      <c r="G39" s="154" t="s">
        <v>1434</v>
      </c>
    </row>
    <row r="40" spans="1:9">
      <c r="A40" s="61" t="s">
        <v>3447</v>
      </c>
      <c r="B40" s="154" t="s">
        <v>2920</v>
      </c>
      <c r="C40" s="153" t="s">
        <v>2927</v>
      </c>
      <c r="D40" s="154" t="s">
        <v>1434</v>
      </c>
      <c r="E40" s="154" t="s">
        <v>1376</v>
      </c>
      <c r="F40" s="154" t="s">
        <v>1376</v>
      </c>
      <c r="G40" s="154" t="s">
        <v>1434</v>
      </c>
    </row>
    <row r="41" spans="1:9" ht="31.5">
      <c r="A41" s="61" t="s">
        <v>3447</v>
      </c>
      <c r="B41" s="154" t="s">
        <v>2920</v>
      </c>
      <c r="C41" s="153" t="s">
        <v>2928</v>
      </c>
      <c r="D41" s="154" t="s">
        <v>1376</v>
      </c>
      <c r="E41" s="154" t="s">
        <v>1376</v>
      </c>
      <c r="F41" s="154" t="s">
        <v>1376</v>
      </c>
      <c r="G41" s="154" t="s">
        <v>1376</v>
      </c>
    </row>
    <row r="42" spans="1:9">
      <c r="A42" s="61" t="s">
        <v>3447</v>
      </c>
      <c r="B42" s="154" t="s">
        <v>2920</v>
      </c>
      <c r="C42" s="153" t="s">
        <v>2929</v>
      </c>
      <c r="D42" s="154" t="s">
        <v>1434</v>
      </c>
      <c r="E42" s="154" t="s">
        <v>1376</v>
      </c>
      <c r="F42" s="154" t="s">
        <v>1376</v>
      </c>
      <c r="G42" s="154" t="s">
        <v>1376</v>
      </c>
    </row>
    <row r="43" spans="1:9">
      <c r="A43" s="61" t="s">
        <v>3448</v>
      </c>
      <c r="C43" s="153" t="s">
        <v>2930</v>
      </c>
    </row>
    <row r="44" spans="1:9">
      <c r="A44" s="61" t="s">
        <v>3448</v>
      </c>
      <c r="C44" s="153" t="s">
        <v>2931</v>
      </c>
      <c r="D44" s="154" t="s">
        <v>2932</v>
      </c>
      <c r="E44" s="154" t="s">
        <v>2932</v>
      </c>
      <c r="F44" s="154" t="s">
        <v>2932</v>
      </c>
      <c r="G44" s="154" t="s">
        <v>2932</v>
      </c>
      <c r="H44" s="154" t="s">
        <v>2932</v>
      </c>
      <c r="I44" s="61" t="s">
        <v>8983</v>
      </c>
    </row>
    <row r="45" spans="1:9">
      <c r="A45" s="61" t="s">
        <v>3448</v>
      </c>
      <c r="C45" s="153" t="s">
        <v>2933</v>
      </c>
      <c r="D45" s="154" t="s">
        <v>2934</v>
      </c>
      <c r="E45" s="154" t="s">
        <v>2934</v>
      </c>
      <c r="F45" s="154" t="s">
        <v>2934</v>
      </c>
      <c r="G45" s="154" t="s">
        <v>2934</v>
      </c>
      <c r="H45" s="154" t="s">
        <v>2934</v>
      </c>
      <c r="I45" s="61" t="s">
        <v>2934</v>
      </c>
    </row>
    <row r="46" spans="1:9">
      <c r="A46" s="61" t="s">
        <v>3448</v>
      </c>
      <c r="C46" s="153" t="s">
        <v>2935</v>
      </c>
      <c r="D46" s="154" t="s">
        <v>817</v>
      </c>
      <c r="E46" s="154" t="s">
        <v>817</v>
      </c>
      <c r="F46" s="154" t="s">
        <v>817</v>
      </c>
      <c r="G46" s="154" t="s">
        <v>492</v>
      </c>
      <c r="H46" s="154" t="s">
        <v>492</v>
      </c>
      <c r="I46" s="61" t="s">
        <v>817</v>
      </c>
    </row>
    <row r="47" spans="1:9">
      <c r="A47" s="61" t="s">
        <v>3448</v>
      </c>
      <c r="C47" s="153" t="s">
        <v>2936</v>
      </c>
      <c r="D47" s="154" t="s">
        <v>2937</v>
      </c>
      <c r="E47" s="154" t="s">
        <v>2934</v>
      </c>
      <c r="F47" s="154" t="s">
        <v>2937</v>
      </c>
      <c r="G47" s="154" t="s">
        <v>2937</v>
      </c>
      <c r="H47" s="154" t="s">
        <v>2937</v>
      </c>
      <c r="I47" s="61" t="s">
        <v>2934</v>
      </c>
    </row>
    <row r="48" spans="1:9">
      <c r="A48" s="61" t="s">
        <v>3448</v>
      </c>
      <c r="C48" s="153" t="s">
        <v>2938</v>
      </c>
      <c r="D48" s="154" t="s">
        <v>818</v>
      </c>
      <c r="E48" s="154" t="s">
        <v>818</v>
      </c>
      <c r="F48" s="154" t="s">
        <v>818</v>
      </c>
      <c r="G48" s="154" t="s">
        <v>818</v>
      </c>
      <c r="H48" s="154" t="s">
        <v>818</v>
      </c>
      <c r="I48" s="61" t="s">
        <v>818</v>
      </c>
    </row>
    <row r="49" spans="1:9">
      <c r="A49" s="61" t="s">
        <v>3448</v>
      </c>
      <c r="C49" s="153" t="s">
        <v>2939</v>
      </c>
      <c r="D49" s="154" t="s">
        <v>2940</v>
      </c>
      <c r="E49" s="154" t="s">
        <v>2940</v>
      </c>
      <c r="F49" s="154" t="s">
        <v>2940</v>
      </c>
      <c r="G49" s="154" t="s">
        <v>2940</v>
      </c>
      <c r="H49" s="154" t="s">
        <v>2940</v>
      </c>
      <c r="I49" s="61" t="s">
        <v>3041</v>
      </c>
    </row>
    <row r="50" spans="1:9">
      <c r="A50" s="61" t="s">
        <v>3448</v>
      </c>
      <c r="C50" s="153" t="s">
        <v>2941</v>
      </c>
      <c r="D50" s="154" t="s">
        <v>2640</v>
      </c>
      <c r="E50" s="154" t="s">
        <v>2640</v>
      </c>
      <c r="F50" s="154" t="s">
        <v>2942</v>
      </c>
      <c r="G50" s="154" t="s">
        <v>2942</v>
      </c>
      <c r="H50" s="154" t="s">
        <v>2942</v>
      </c>
      <c r="I50" s="61" t="s">
        <v>2640</v>
      </c>
    </row>
    <row r="51" spans="1:9">
      <c r="A51" s="61" t="s">
        <v>3448</v>
      </c>
      <c r="C51" s="153" t="s">
        <v>2943</v>
      </c>
      <c r="D51" s="154" t="s">
        <v>2944</v>
      </c>
      <c r="E51" s="154" t="s">
        <v>2483</v>
      </c>
      <c r="F51" s="154" t="s">
        <v>2944</v>
      </c>
      <c r="G51" s="154" t="s">
        <v>2944</v>
      </c>
      <c r="H51" s="154" t="s">
        <v>2944</v>
      </c>
      <c r="I51" s="61" t="s">
        <v>2944</v>
      </c>
    </row>
    <row r="52" spans="1:9">
      <c r="A52" s="61" t="s">
        <v>3448</v>
      </c>
      <c r="C52" s="153" t="s">
        <v>2945</v>
      </c>
      <c r="D52" s="154" t="s">
        <v>2946</v>
      </c>
      <c r="E52" s="154" t="s">
        <v>2946</v>
      </c>
      <c r="F52" s="154" t="s">
        <v>2947</v>
      </c>
      <c r="G52" s="154" t="s">
        <v>2947</v>
      </c>
      <c r="H52" s="154" t="s">
        <v>2947</v>
      </c>
      <c r="I52" s="61" t="s">
        <v>2946</v>
      </c>
    </row>
    <row r="53" spans="1:9">
      <c r="A53" s="61" t="s">
        <v>3448</v>
      </c>
      <c r="C53" s="153" t="s">
        <v>2948</v>
      </c>
      <c r="D53" s="154" t="s">
        <v>0</v>
      </c>
      <c r="E53" s="154" t="s">
        <v>0</v>
      </c>
      <c r="F53" s="154" t="s">
        <v>0</v>
      </c>
      <c r="G53" s="154" t="s">
        <v>2949</v>
      </c>
      <c r="H53" s="154" t="s">
        <v>2949</v>
      </c>
      <c r="I53" s="61" t="s">
        <v>0</v>
      </c>
    </row>
    <row r="54" spans="1:9">
      <c r="A54" s="61" t="s">
        <v>3448</v>
      </c>
      <c r="C54" s="153" t="s">
        <v>2950</v>
      </c>
      <c r="D54" s="154" t="s">
        <v>2951</v>
      </c>
      <c r="E54" s="154" t="s">
        <v>2951</v>
      </c>
      <c r="F54" s="154" t="s">
        <v>2951</v>
      </c>
      <c r="G54" s="154" t="s">
        <v>2952</v>
      </c>
      <c r="H54" s="154" t="s">
        <v>2951</v>
      </c>
      <c r="I54" s="61" t="s">
        <v>2952</v>
      </c>
    </row>
    <row r="55" spans="1:9">
      <c r="A55" s="61" t="s">
        <v>3448</v>
      </c>
      <c r="C55" s="153" t="s">
        <v>2953</v>
      </c>
      <c r="D55" s="154" t="s">
        <v>2954</v>
      </c>
      <c r="E55" s="154" t="s">
        <v>2954</v>
      </c>
      <c r="F55" s="154" t="s">
        <v>2954</v>
      </c>
      <c r="G55" s="154" t="s">
        <v>2954</v>
      </c>
      <c r="H55" s="154" t="s">
        <v>2955</v>
      </c>
      <c r="I55" s="61" t="s">
        <v>2954</v>
      </c>
    </row>
    <row r="56" spans="1:9">
      <c r="A56" s="61" t="s">
        <v>3448</v>
      </c>
      <c r="C56" s="153" t="s">
        <v>2956</v>
      </c>
      <c r="D56" s="154" t="s">
        <v>8985</v>
      </c>
      <c r="E56" s="154" t="s">
        <v>2957</v>
      </c>
      <c r="F56" s="154" t="s">
        <v>2957</v>
      </c>
      <c r="G56" s="154" t="s">
        <v>2957</v>
      </c>
      <c r="H56" s="154" t="s">
        <v>2957</v>
      </c>
      <c r="I56" s="61" t="s">
        <v>8985</v>
      </c>
    </row>
    <row r="57" spans="1:9">
      <c r="A57" s="61" t="s">
        <v>3448</v>
      </c>
      <c r="C57" s="153" t="s">
        <v>2958</v>
      </c>
      <c r="D57" s="154" t="s">
        <v>2959</v>
      </c>
      <c r="E57" s="154" t="s">
        <v>2960</v>
      </c>
      <c r="F57" s="154" t="s">
        <v>2959</v>
      </c>
      <c r="G57" s="154" t="s">
        <v>2961</v>
      </c>
      <c r="H57" s="154" t="s">
        <v>2959</v>
      </c>
      <c r="I57" s="61" t="s">
        <v>2960</v>
      </c>
    </row>
    <row r="58" spans="1:9">
      <c r="A58" s="61" t="s">
        <v>3448</v>
      </c>
      <c r="C58" s="153" t="s">
        <v>2962</v>
      </c>
      <c r="D58" s="154" t="s">
        <v>2963</v>
      </c>
      <c r="E58" s="154" t="s">
        <v>2963</v>
      </c>
      <c r="F58" s="154" t="s">
        <v>2963</v>
      </c>
      <c r="G58" s="154" t="s">
        <v>2963</v>
      </c>
      <c r="H58" s="154" t="s">
        <v>2964</v>
      </c>
      <c r="I58" s="61" t="s">
        <v>2963</v>
      </c>
    </row>
    <row r="59" spans="1:9">
      <c r="A59" s="61" t="s">
        <v>3448</v>
      </c>
      <c r="C59" s="153" t="s">
        <v>2965</v>
      </c>
      <c r="D59" s="154" t="s">
        <v>2966</v>
      </c>
      <c r="E59" s="154" t="s">
        <v>2967</v>
      </c>
      <c r="F59" s="154" t="s">
        <v>2966</v>
      </c>
      <c r="G59" s="154" t="s">
        <v>2966</v>
      </c>
      <c r="H59" s="154" t="s">
        <v>2967</v>
      </c>
      <c r="I59" s="61" t="s">
        <v>2967</v>
      </c>
    </row>
    <row r="60" spans="1:9">
      <c r="A60" s="61" t="s">
        <v>3448</v>
      </c>
      <c r="C60" s="153" t="s">
        <v>2968</v>
      </c>
      <c r="D60" s="154" t="s">
        <v>818</v>
      </c>
      <c r="E60" s="154" t="s">
        <v>818</v>
      </c>
      <c r="F60" s="154" t="s">
        <v>2969</v>
      </c>
      <c r="G60" s="154" t="s">
        <v>2969</v>
      </c>
      <c r="H60" s="154" t="s">
        <v>818</v>
      </c>
      <c r="I60" s="61" t="s">
        <v>818</v>
      </c>
    </row>
    <row r="61" spans="1:9">
      <c r="A61" s="61" t="s">
        <v>3448</v>
      </c>
      <c r="C61" s="153" t="s">
        <v>2970</v>
      </c>
      <c r="D61" s="154" t="s">
        <v>818</v>
      </c>
      <c r="E61" s="154" t="s">
        <v>2971</v>
      </c>
      <c r="F61" s="154" t="s">
        <v>818</v>
      </c>
      <c r="G61" s="154" t="s">
        <v>818</v>
      </c>
      <c r="H61" s="154" t="s">
        <v>818</v>
      </c>
      <c r="I61" s="61" t="s">
        <v>818</v>
      </c>
    </row>
    <row r="62" spans="1:9">
      <c r="A62" s="61" t="s">
        <v>3448</v>
      </c>
      <c r="C62" s="153" t="s">
        <v>2972</v>
      </c>
      <c r="D62" s="154" t="s">
        <v>2973</v>
      </c>
      <c r="E62" s="154" t="s">
        <v>2973</v>
      </c>
      <c r="F62" s="154" t="s">
        <v>2973</v>
      </c>
      <c r="G62" s="154" t="s">
        <v>2973</v>
      </c>
      <c r="H62" s="154" t="s">
        <v>2973</v>
      </c>
      <c r="I62" s="61" t="s">
        <v>2973</v>
      </c>
    </row>
    <row r="63" spans="1:9">
      <c r="A63" s="61" t="s">
        <v>3448</v>
      </c>
      <c r="C63" s="153" t="s">
        <v>2974</v>
      </c>
      <c r="D63" s="154" t="s">
        <v>2975</v>
      </c>
      <c r="E63" s="154" t="s">
        <v>2975</v>
      </c>
      <c r="F63" s="154" t="s">
        <v>2976</v>
      </c>
      <c r="G63" s="154" t="s">
        <v>2976</v>
      </c>
      <c r="H63" s="154" t="s">
        <v>2975</v>
      </c>
      <c r="I63" s="61" t="s">
        <v>2976</v>
      </c>
    </row>
    <row r="64" spans="1:9">
      <c r="A64" s="61" t="s">
        <v>3448</v>
      </c>
      <c r="C64" s="153" t="s">
        <v>2977</v>
      </c>
      <c r="D64" s="154">
        <v>1023</v>
      </c>
      <c r="E64" s="154">
        <v>2023</v>
      </c>
      <c r="F64" s="154">
        <v>2023</v>
      </c>
      <c r="G64" s="154">
        <v>2023</v>
      </c>
      <c r="H64" s="154">
        <v>2023</v>
      </c>
      <c r="I64" s="61">
        <v>1023</v>
      </c>
    </row>
    <row r="65" spans="1:9">
      <c r="A65" s="61" t="s">
        <v>3448</v>
      </c>
      <c r="C65" s="153" t="s">
        <v>2978</v>
      </c>
      <c r="D65" s="154" t="s">
        <v>2979</v>
      </c>
      <c r="E65" s="154" t="s">
        <v>2980</v>
      </c>
      <c r="F65" s="154" t="s">
        <v>2980</v>
      </c>
      <c r="G65" s="154" t="s">
        <v>2980</v>
      </c>
      <c r="H65" s="154" t="s">
        <v>2980</v>
      </c>
      <c r="I65" s="61" t="s">
        <v>2979</v>
      </c>
    </row>
    <row r="66" spans="1:9">
      <c r="A66" s="61" t="s">
        <v>3448</v>
      </c>
      <c r="C66" s="153" t="s">
        <v>2981</v>
      </c>
      <c r="D66" s="154" t="s">
        <v>2982</v>
      </c>
      <c r="E66" s="154" t="s">
        <v>2982</v>
      </c>
      <c r="F66" s="154" t="s">
        <v>2982</v>
      </c>
      <c r="G66" s="154" t="s">
        <v>2982</v>
      </c>
      <c r="H66" s="154" t="s">
        <v>2982</v>
      </c>
      <c r="I66" s="61" t="s">
        <v>2982</v>
      </c>
    </row>
    <row r="67" spans="1:9">
      <c r="A67" s="61" t="s">
        <v>3448</v>
      </c>
      <c r="C67" s="153" t="s">
        <v>2983</v>
      </c>
      <c r="D67" s="154" t="s">
        <v>2984</v>
      </c>
      <c r="E67" s="154" t="s">
        <v>2984</v>
      </c>
      <c r="F67" s="154" t="s">
        <v>2984</v>
      </c>
      <c r="G67" s="154" t="s">
        <v>2984</v>
      </c>
      <c r="H67" s="154" t="s">
        <v>2985</v>
      </c>
      <c r="I67" s="61" t="s">
        <v>2984</v>
      </c>
    </row>
    <row r="68" spans="1:9">
      <c r="A68" s="61" t="s">
        <v>3448</v>
      </c>
      <c r="C68" s="153" t="s">
        <v>2986</v>
      </c>
      <c r="D68" s="154" t="s">
        <v>2987</v>
      </c>
      <c r="E68" s="154" t="s">
        <v>2988</v>
      </c>
      <c r="F68" s="154" t="s">
        <v>2987</v>
      </c>
      <c r="G68" s="154" t="s">
        <v>2988</v>
      </c>
      <c r="H68" s="154" t="s">
        <v>2989</v>
      </c>
      <c r="I68" s="61" t="s">
        <v>2987</v>
      </c>
    </row>
    <row r="69" spans="1:9">
      <c r="A69" s="61" t="s">
        <v>3448</v>
      </c>
      <c r="C69" s="153" t="s">
        <v>2990</v>
      </c>
      <c r="D69" s="154" t="s">
        <v>2991</v>
      </c>
      <c r="E69" s="154" t="s">
        <v>2992</v>
      </c>
      <c r="F69" s="154" t="s">
        <v>2991</v>
      </c>
      <c r="G69" s="154" t="s">
        <v>2992</v>
      </c>
      <c r="H69" s="154" t="s">
        <v>2991</v>
      </c>
      <c r="I69" s="61" t="s">
        <v>2991</v>
      </c>
    </row>
    <row r="70" spans="1:9">
      <c r="A70" s="61" t="s">
        <v>3448</v>
      </c>
      <c r="C70" s="153" t="s">
        <v>2993</v>
      </c>
      <c r="D70" s="154" t="s">
        <v>2994</v>
      </c>
      <c r="E70" s="154" t="s">
        <v>2994</v>
      </c>
      <c r="F70" s="154" t="s">
        <v>2994</v>
      </c>
      <c r="G70" s="154" t="s">
        <v>2994</v>
      </c>
      <c r="H70" s="154" t="s">
        <v>2995</v>
      </c>
      <c r="I70" s="61" t="s">
        <v>2994</v>
      </c>
    </row>
    <row r="71" spans="1:9">
      <c r="A71" s="61" t="s">
        <v>3448</v>
      </c>
      <c r="C71" s="153" t="s">
        <v>2996</v>
      </c>
      <c r="D71" s="154" t="s">
        <v>2997</v>
      </c>
      <c r="E71" s="154" t="s">
        <v>2997</v>
      </c>
      <c r="F71" s="154" t="s">
        <v>2997</v>
      </c>
      <c r="G71" s="154" t="s">
        <v>2997</v>
      </c>
      <c r="H71" s="154" t="s">
        <v>2997</v>
      </c>
      <c r="I71" s="61" t="s">
        <v>8986</v>
      </c>
    </row>
    <row r="72" spans="1:9">
      <c r="A72" s="61" t="s">
        <v>3448</v>
      </c>
      <c r="C72" s="153" t="s">
        <v>2998</v>
      </c>
      <c r="D72" s="154" t="s">
        <v>2999</v>
      </c>
      <c r="E72" s="154" t="s">
        <v>2999</v>
      </c>
      <c r="F72" s="154" t="s">
        <v>3000</v>
      </c>
      <c r="G72" s="154" t="s">
        <v>3000</v>
      </c>
      <c r="H72" s="154" t="s">
        <v>2999</v>
      </c>
      <c r="I72" s="61" t="s">
        <v>2999</v>
      </c>
    </row>
    <row r="73" spans="1:9">
      <c r="A73" s="61" t="s">
        <v>3448</v>
      </c>
      <c r="C73" s="153" t="s">
        <v>3001</v>
      </c>
      <c r="D73" s="154" t="s">
        <v>3002</v>
      </c>
      <c r="E73" s="154" t="s">
        <v>3003</v>
      </c>
      <c r="F73" s="154" t="s">
        <v>3002</v>
      </c>
      <c r="G73" s="154" t="s">
        <v>3003</v>
      </c>
      <c r="H73" s="154" t="s">
        <v>3003</v>
      </c>
      <c r="I73" s="61" t="s">
        <v>3003</v>
      </c>
    </row>
    <row r="74" spans="1:9">
      <c r="A74" s="61" t="s">
        <v>3448</v>
      </c>
      <c r="C74" s="153" t="s">
        <v>3004</v>
      </c>
      <c r="D74" s="154" t="s">
        <v>3005</v>
      </c>
      <c r="E74" s="154" t="s">
        <v>3005</v>
      </c>
      <c r="F74" s="154" t="s">
        <v>3005</v>
      </c>
      <c r="G74" s="154" t="s">
        <v>3006</v>
      </c>
      <c r="H74" s="154" t="s">
        <v>3005</v>
      </c>
      <c r="I74" s="61" t="s">
        <v>8987</v>
      </c>
    </row>
    <row r="75" spans="1:9">
      <c r="A75" s="61" t="s">
        <v>3448</v>
      </c>
      <c r="C75" s="153" t="s">
        <v>3007</v>
      </c>
      <c r="D75" s="154" t="s">
        <v>3008</v>
      </c>
      <c r="E75" s="154" t="s">
        <v>3009</v>
      </c>
      <c r="F75" s="154" t="s">
        <v>3008</v>
      </c>
      <c r="G75" s="154" t="s">
        <v>3008</v>
      </c>
      <c r="H75" s="154" t="s">
        <v>3009</v>
      </c>
      <c r="I75" s="61" t="s">
        <v>3008</v>
      </c>
    </row>
    <row r="76" spans="1:9">
      <c r="A76" s="61" t="s">
        <v>3448</v>
      </c>
      <c r="C76" s="153" t="s">
        <v>3010</v>
      </c>
      <c r="D76" s="154" t="s">
        <v>3011</v>
      </c>
      <c r="E76" s="154" t="s">
        <v>3011</v>
      </c>
      <c r="F76" s="154" t="s">
        <v>3012</v>
      </c>
      <c r="G76" s="154" t="s">
        <v>3012</v>
      </c>
      <c r="H76" s="154" t="s">
        <v>3011</v>
      </c>
      <c r="I76" s="61" t="s">
        <v>3012</v>
      </c>
    </row>
    <row r="77" spans="1:9">
      <c r="A77" s="61" t="s">
        <v>3448</v>
      </c>
      <c r="C77" s="153" t="s">
        <v>3013</v>
      </c>
      <c r="D77" s="154" t="s">
        <v>3014</v>
      </c>
      <c r="E77" s="154" t="s">
        <v>3015</v>
      </c>
      <c r="F77" s="154" t="s">
        <v>3014</v>
      </c>
      <c r="G77" s="154" t="s">
        <v>3014</v>
      </c>
      <c r="H77" s="154" t="s">
        <v>3014</v>
      </c>
      <c r="I77" s="61" t="s">
        <v>3015</v>
      </c>
    </row>
    <row r="78" spans="1:9">
      <c r="A78" s="61" t="s">
        <v>3448</v>
      </c>
      <c r="C78" s="153" t="s">
        <v>3016</v>
      </c>
      <c r="D78" s="154" t="s">
        <v>3017</v>
      </c>
      <c r="E78" s="154" t="s">
        <v>3017</v>
      </c>
      <c r="F78" s="154" t="s">
        <v>3017</v>
      </c>
      <c r="G78" s="154" t="s">
        <v>3017</v>
      </c>
      <c r="H78" s="154" t="s">
        <v>3018</v>
      </c>
      <c r="I78" s="61" t="s">
        <v>3018</v>
      </c>
    </row>
    <row r="79" spans="1:9">
      <c r="A79" s="61" t="s">
        <v>3448</v>
      </c>
      <c r="C79" s="153" t="s">
        <v>3019</v>
      </c>
      <c r="D79" s="154" t="s">
        <v>2556</v>
      </c>
      <c r="E79" s="154" t="s">
        <v>2940</v>
      </c>
      <c r="F79" s="154" t="s">
        <v>2556</v>
      </c>
      <c r="G79" s="154" t="s">
        <v>2940</v>
      </c>
      <c r="H79" s="154" t="s">
        <v>2556</v>
      </c>
      <c r="I79" s="61" t="s">
        <v>2940</v>
      </c>
    </row>
    <row r="80" spans="1:9">
      <c r="A80" s="61" t="s">
        <v>3448</v>
      </c>
      <c r="C80" s="153" t="s">
        <v>3020</v>
      </c>
      <c r="D80" s="154" t="s">
        <v>818</v>
      </c>
      <c r="E80" s="154" t="s">
        <v>818</v>
      </c>
      <c r="F80" s="154" t="s">
        <v>818</v>
      </c>
      <c r="G80" s="154" t="s">
        <v>818</v>
      </c>
      <c r="H80" s="154" t="s">
        <v>818</v>
      </c>
      <c r="I80" s="61" t="s">
        <v>8988</v>
      </c>
    </row>
    <row r="81" spans="1:9">
      <c r="A81" s="61" t="s">
        <v>3448</v>
      </c>
      <c r="C81" s="153" t="s">
        <v>3021</v>
      </c>
      <c r="D81" s="154" t="s">
        <v>2557</v>
      </c>
      <c r="E81" s="154" t="s">
        <v>2557</v>
      </c>
      <c r="F81" s="154" t="s">
        <v>818</v>
      </c>
      <c r="G81" s="154" t="s">
        <v>818</v>
      </c>
      <c r="H81" s="154" t="s">
        <v>818</v>
      </c>
      <c r="I81" s="61" t="s">
        <v>2557</v>
      </c>
    </row>
    <row r="82" spans="1:9">
      <c r="A82" s="61" t="s">
        <v>3448</v>
      </c>
      <c r="C82" s="153" t="s">
        <v>3022</v>
      </c>
      <c r="D82" s="154" t="s">
        <v>491</v>
      </c>
      <c r="E82" s="154" t="s">
        <v>3023</v>
      </c>
      <c r="F82" s="154" t="s">
        <v>3023</v>
      </c>
      <c r="G82" s="154" t="s">
        <v>491</v>
      </c>
      <c r="H82" s="154" t="s">
        <v>491</v>
      </c>
    </row>
    <row r="83" spans="1:9">
      <c r="A83" s="61" t="s">
        <v>3448</v>
      </c>
      <c r="C83" s="153" t="s">
        <v>3024</v>
      </c>
      <c r="D83" s="154" t="s">
        <v>3025</v>
      </c>
      <c r="E83" s="154" t="s">
        <v>3026</v>
      </c>
      <c r="F83" s="154" t="s">
        <v>3025</v>
      </c>
      <c r="G83" s="154" t="s">
        <v>3025</v>
      </c>
      <c r="H83" s="154" t="s">
        <v>3025</v>
      </c>
    </row>
    <row r="84" spans="1:9">
      <c r="A84" s="61" t="s">
        <v>3448</v>
      </c>
      <c r="C84" s="153" t="s">
        <v>3027</v>
      </c>
      <c r="D84" s="154" t="s">
        <v>3028</v>
      </c>
      <c r="E84" s="154" t="s">
        <v>62</v>
      </c>
      <c r="F84" s="154" t="s">
        <v>3028</v>
      </c>
      <c r="G84" s="154" t="s">
        <v>3028</v>
      </c>
      <c r="H84" s="154" t="s">
        <v>62</v>
      </c>
    </row>
    <row r="85" spans="1:9">
      <c r="A85" s="61" t="s">
        <v>3448</v>
      </c>
      <c r="C85" s="153" t="s">
        <v>3029</v>
      </c>
      <c r="D85" s="154" t="s">
        <v>2969</v>
      </c>
      <c r="E85" s="154" t="s">
        <v>62</v>
      </c>
      <c r="F85" s="154" t="s">
        <v>2969</v>
      </c>
      <c r="G85" s="154" t="s">
        <v>2934</v>
      </c>
      <c r="H85" s="154" t="s">
        <v>62</v>
      </c>
    </row>
    <row r="86" spans="1:9">
      <c r="A86" s="61" t="s">
        <v>3448</v>
      </c>
      <c r="C86" s="153" t="s">
        <v>3030</v>
      </c>
      <c r="D86" s="154" t="s">
        <v>2940</v>
      </c>
      <c r="E86" s="154" t="s">
        <v>2940</v>
      </c>
      <c r="F86" s="154" t="s">
        <v>2940</v>
      </c>
      <c r="G86" s="154" t="s">
        <v>2934</v>
      </c>
      <c r="H86" s="154" t="s">
        <v>2940</v>
      </c>
    </row>
    <row r="87" spans="1:9">
      <c r="A87" s="61" t="s">
        <v>3448</v>
      </c>
      <c r="C87" s="153" t="s">
        <v>3031</v>
      </c>
      <c r="D87" s="154" t="s">
        <v>2971</v>
      </c>
      <c r="E87" s="154" t="s">
        <v>2971</v>
      </c>
      <c r="F87" s="154" t="s">
        <v>2971</v>
      </c>
      <c r="G87" s="154" t="s">
        <v>2971</v>
      </c>
      <c r="H87" s="154" t="s">
        <v>2136</v>
      </c>
    </row>
    <row r="88" spans="1:9">
      <c r="A88" s="61" t="s">
        <v>3448</v>
      </c>
      <c r="C88" s="153" t="s">
        <v>3032</v>
      </c>
      <c r="D88" s="154" t="s">
        <v>2971</v>
      </c>
      <c r="E88" s="154" t="s">
        <v>2971</v>
      </c>
      <c r="F88" s="154" t="s">
        <v>2971</v>
      </c>
      <c r="G88" s="154" t="s">
        <v>2971</v>
      </c>
      <c r="H88" s="154" t="s">
        <v>2556</v>
      </c>
    </row>
    <row r="89" spans="1:9">
      <c r="A89" s="61" t="s">
        <v>3448</v>
      </c>
      <c r="C89" s="153" t="s">
        <v>3033</v>
      </c>
      <c r="D89" s="154" t="s">
        <v>2556</v>
      </c>
      <c r="E89" s="154" t="s">
        <v>3000</v>
      </c>
      <c r="F89" s="154" t="s">
        <v>3000</v>
      </c>
      <c r="G89" s="154" t="s">
        <v>3000</v>
      </c>
      <c r="H89" s="154" t="s">
        <v>3000</v>
      </c>
    </row>
    <row r="90" spans="1:9">
      <c r="A90" s="61" t="s">
        <v>3448</v>
      </c>
      <c r="C90" s="153" t="s">
        <v>3034</v>
      </c>
      <c r="D90" s="154" t="s">
        <v>3035</v>
      </c>
      <c r="E90" s="154" t="s">
        <v>62</v>
      </c>
      <c r="F90" s="154" t="s">
        <v>3036</v>
      </c>
      <c r="G90" s="154" t="s">
        <v>3036</v>
      </c>
      <c r="H90" s="154" t="s">
        <v>3035</v>
      </c>
    </row>
    <row r="91" spans="1:9">
      <c r="A91" s="61" t="s">
        <v>3448</v>
      </c>
      <c r="C91" s="153" t="s">
        <v>3037</v>
      </c>
      <c r="D91" s="154" t="s">
        <v>3012</v>
      </c>
      <c r="E91" s="154" t="s">
        <v>491</v>
      </c>
      <c r="F91" s="154" t="s">
        <v>3012</v>
      </c>
      <c r="G91" s="154" t="s">
        <v>491</v>
      </c>
      <c r="H91" s="154" t="s">
        <v>3012</v>
      </c>
    </row>
    <row r="92" spans="1:9">
      <c r="A92" s="61" t="s">
        <v>3448</v>
      </c>
      <c r="C92" s="153" t="s">
        <v>3038</v>
      </c>
      <c r="D92" s="154" t="s">
        <v>2937</v>
      </c>
      <c r="E92" s="154" t="s">
        <v>2937</v>
      </c>
      <c r="F92" s="154" t="s">
        <v>2940</v>
      </c>
      <c r="G92" s="154" t="s">
        <v>2940</v>
      </c>
      <c r="H92" s="154" t="s">
        <v>2937</v>
      </c>
    </row>
    <row r="93" spans="1:9">
      <c r="A93" s="61" t="s">
        <v>3448</v>
      </c>
      <c r="C93" s="153" t="s">
        <v>3039</v>
      </c>
      <c r="D93" s="154" t="s">
        <v>2942</v>
      </c>
      <c r="E93" s="154" t="s">
        <v>2942</v>
      </c>
      <c r="F93" s="154" t="s">
        <v>2942</v>
      </c>
      <c r="G93" s="154" t="s">
        <v>2942</v>
      </c>
      <c r="H93" s="154" t="s">
        <v>2942</v>
      </c>
    </row>
    <row r="94" spans="1:9">
      <c r="A94" s="61" t="s">
        <v>3448</v>
      </c>
      <c r="C94" s="153" t="s">
        <v>3040</v>
      </c>
      <c r="D94" s="154" t="s">
        <v>3041</v>
      </c>
      <c r="E94" s="154" t="s">
        <v>3041</v>
      </c>
      <c r="F94" s="154" t="s">
        <v>3041</v>
      </c>
      <c r="G94" s="154" t="s">
        <v>3041</v>
      </c>
      <c r="H94" s="154" t="s">
        <v>491</v>
      </c>
    </row>
    <row r="95" spans="1:9">
      <c r="A95" s="61" t="s">
        <v>3448</v>
      </c>
      <c r="C95" s="153" t="s">
        <v>3042</v>
      </c>
      <c r="D95" s="154" t="s">
        <v>3043</v>
      </c>
      <c r="E95" s="154" t="s">
        <v>3044</v>
      </c>
      <c r="F95" s="154" t="s">
        <v>3044</v>
      </c>
      <c r="G95" s="154" t="s">
        <v>3044</v>
      </c>
      <c r="H95" s="154" t="s">
        <v>3043</v>
      </c>
    </row>
    <row r="96" spans="1:9">
      <c r="A96" s="61" t="s">
        <v>3448</v>
      </c>
      <c r="C96" s="153" t="s">
        <v>3045</v>
      </c>
      <c r="D96" s="154" t="s">
        <v>3046</v>
      </c>
      <c r="E96" s="154" t="s">
        <v>3046</v>
      </c>
      <c r="F96" s="154" t="s">
        <v>3047</v>
      </c>
      <c r="G96" s="154" t="s">
        <v>3046</v>
      </c>
      <c r="H96" s="154" t="s">
        <v>3046</v>
      </c>
    </row>
    <row r="97" spans="1:8">
      <c r="A97" s="61" t="s">
        <v>3448</v>
      </c>
      <c r="C97" s="153" t="s">
        <v>3048</v>
      </c>
      <c r="D97" s="154" t="s">
        <v>2556</v>
      </c>
      <c r="E97" s="154" t="s">
        <v>2556</v>
      </c>
      <c r="F97" s="154" t="s">
        <v>3049</v>
      </c>
      <c r="G97" s="154" t="s">
        <v>3049</v>
      </c>
      <c r="H97" s="154" t="s">
        <v>2556</v>
      </c>
    </row>
    <row r="98" spans="1:8">
      <c r="A98" s="61" t="s">
        <v>3448</v>
      </c>
      <c r="C98" s="153" t="s">
        <v>3050</v>
      </c>
      <c r="D98" s="154" t="s">
        <v>2557</v>
      </c>
      <c r="E98" s="154" t="s">
        <v>2557</v>
      </c>
      <c r="F98" s="154" t="s">
        <v>2557</v>
      </c>
      <c r="G98" s="154" t="s">
        <v>2557</v>
      </c>
      <c r="H98" s="154" t="s">
        <v>2557</v>
      </c>
    </row>
    <row r="99" spans="1:8">
      <c r="A99" s="61" t="s">
        <v>3448</v>
      </c>
      <c r="C99" s="153" t="s">
        <v>3051</v>
      </c>
      <c r="D99" s="154" t="s">
        <v>2556</v>
      </c>
      <c r="F99" s="154" t="s">
        <v>2136</v>
      </c>
      <c r="G99" s="154" t="s">
        <v>2136</v>
      </c>
    </row>
    <row r="100" spans="1:8">
      <c r="A100" s="61" t="s">
        <v>3448</v>
      </c>
      <c r="C100" s="153" t="s">
        <v>3052</v>
      </c>
      <c r="D100" s="154" t="s">
        <v>2557</v>
      </c>
      <c r="F100" s="154" t="s">
        <v>2557</v>
      </c>
      <c r="G100" s="154" t="s">
        <v>2136</v>
      </c>
    </row>
    <row r="101" spans="1:8">
      <c r="A101" s="61" t="s">
        <v>3448</v>
      </c>
      <c r="C101" s="153" t="s">
        <v>3053</v>
      </c>
      <c r="D101" s="154" t="s">
        <v>492</v>
      </c>
      <c r="E101" s="154" t="s">
        <v>492</v>
      </c>
      <c r="F101" s="154" t="s">
        <v>492</v>
      </c>
      <c r="G101" s="154" t="s">
        <v>492</v>
      </c>
      <c r="H101" s="154" t="s">
        <v>2971</v>
      </c>
    </row>
    <row r="102" spans="1:8">
      <c r="A102" s="61" t="s">
        <v>3448</v>
      </c>
      <c r="C102" s="153" t="s">
        <v>3054</v>
      </c>
      <c r="D102" s="154" t="s">
        <v>3055</v>
      </c>
      <c r="F102" s="154" t="s">
        <v>491</v>
      </c>
      <c r="G102" s="154" t="s">
        <v>491</v>
      </c>
    </row>
    <row r="103" spans="1:8">
      <c r="A103" s="61" t="s">
        <v>3448</v>
      </c>
      <c r="C103" s="153" t="s">
        <v>3056</v>
      </c>
      <c r="D103" s="154" t="s">
        <v>818</v>
      </c>
      <c r="E103" s="154" t="s">
        <v>818</v>
      </c>
      <c r="F103" s="154" t="s">
        <v>818</v>
      </c>
      <c r="G103" s="154" t="s">
        <v>2969</v>
      </c>
      <c r="H103" s="154" t="s">
        <v>2969</v>
      </c>
    </row>
    <row r="104" spans="1:8">
      <c r="A104" s="61" t="s">
        <v>3448</v>
      </c>
      <c r="C104" s="153" t="s">
        <v>3057</v>
      </c>
      <c r="D104" s="154" t="s">
        <v>2136</v>
      </c>
      <c r="E104" s="154" t="s">
        <v>2136</v>
      </c>
      <c r="F104" s="154" t="s">
        <v>2136</v>
      </c>
      <c r="G104" s="154" t="s">
        <v>2136</v>
      </c>
      <c r="H104" s="154" t="s">
        <v>2136</v>
      </c>
    </row>
    <row r="105" spans="1:8">
      <c r="A105" s="61" t="s">
        <v>3448</v>
      </c>
      <c r="C105" s="153" t="s">
        <v>3058</v>
      </c>
      <c r="D105" s="154" t="s">
        <v>3059</v>
      </c>
      <c r="E105" s="154" t="s">
        <v>3059</v>
      </c>
      <c r="F105" s="154" t="s">
        <v>3059</v>
      </c>
      <c r="G105" s="154" t="s">
        <v>3059</v>
      </c>
      <c r="H105" s="154" t="s">
        <v>3012</v>
      </c>
    </row>
    <row r="106" spans="1:8">
      <c r="A106" s="61" t="s">
        <v>3448</v>
      </c>
      <c r="C106" s="153" t="s">
        <v>3060</v>
      </c>
      <c r="D106" s="154" t="s">
        <v>3061</v>
      </c>
      <c r="E106" s="154" t="s">
        <v>3062</v>
      </c>
      <c r="F106" s="154" t="s">
        <v>3062</v>
      </c>
      <c r="G106" s="154" t="s">
        <v>3062</v>
      </c>
      <c r="H106" s="154" t="s">
        <v>3062</v>
      </c>
    </row>
    <row r="107" spans="1:8">
      <c r="A107" s="61" t="s">
        <v>3449</v>
      </c>
      <c r="B107" s="154" t="s">
        <v>3064</v>
      </c>
      <c r="C107" s="153" t="s">
        <v>3063</v>
      </c>
    </row>
    <row r="108" spans="1:8">
      <c r="A108" s="61" t="s">
        <v>3449</v>
      </c>
      <c r="B108" s="154" t="s">
        <v>3064</v>
      </c>
      <c r="C108" s="153" t="s">
        <v>3065</v>
      </c>
    </row>
    <row r="109" spans="1:8">
      <c r="A109" s="61" t="s">
        <v>3449</v>
      </c>
      <c r="B109" s="154" t="s">
        <v>3064</v>
      </c>
      <c r="C109" s="153" t="s">
        <v>3066</v>
      </c>
    </row>
    <row r="110" spans="1:8">
      <c r="A110" s="61" t="s">
        <v>3449</v>
      </c>
      <c r="B110" s="154" t="s">
        <v>3064</v>
      </c>
      <c r="C110" s="153" t="s">
        <v>3067</v>
      </c>
    </row>
    <row r="111" spans="1:8">
      <c r="A111" s="61" t="s">
        <v>3449</v>
      </c>
      <c r="B111" s="154" t="s">
        <v>3064</v>
      </c>
      <c r="C111" s="153" t="s">
        <v>3068</v>
      </c>
    </row>
    <row r="112" spans="1:8" ht="31.5">
      <c r="A112" s="61" t="s">
        <v>3449</v>
      </c>
      <c r="B112" s="154" t="s">
        <v>3070</v>
      </c>
      <c r="C112" s="153" t="s">
        <v>3069</v>
      </c>
      <c r="D112" s="154" t="s">
        <v>3071</v>
      </c>
      <c r="E112" s="154" t="s">
        <v>3072</v>
      </c>
      <c r="F112" s="154" t="s">
        <v>3073</v>
      </c>
      <c r="G112" s="154" t="s">
        <v>3074</v>
      </c>
    </row>
    <row r="113" spans="1:9" ht="31.5">
      <c r="A113" s="61" t="s">
        <v>3449</v>
      </c>
      <c r="B113" s="154" t="s">
        <v>3070</v>
      </c>
      <c r="C113" s="153" t="s">
        <v>3075</v>
      </c>
      <c r="D113" s="154" t="s">
        <v>3076</v>
      </c>
      <c r="E113" s="154" t="s">
        <v>3077</v>
      </c>
      <c r="F113" s="154" t="s">
        <v>3078</v>
      </c>
      <c r="G113" s="154" t="s">
        <v>3079</v>
      </c>
    </row>
    <row r="114" spans="1:9">
      <c r="A114" s="61" t="s">
        <v>3449</v>
      </c>
      <c r="B114" s="154" t="s">
        <v>3070</v>
      </c>
      <c r="C114" s="153" t="s">
        <v>3080</v>
      </c>
      <c r="D114" s="154" t="s">
        <v>3081</v>
      </c>
      <c r="E114" s="154" t="s">
        <v>3082</v>
      </c>
      <c r="F114" s="154" t="s">
        <v>3083</v>
      </c>
      <c r="G114" s="154" t="s">
        <v>3081</v>
      </c>
    </row>
    <row r="115" spans="1:9">
      <c r="A115" s="61" t="s">
        <v>3449</v>
      </c>
      <c r="B115" s="154" t="s">
        <v>3070</v>
      </c>
      <c r="C115" s="153" t="s">
        <v>3084</v>
      </c>
      <c r="D115" s="154" t="s">
        <v>3085</v>
      </c>
      <c r="E115" s="154" t="s">
        <v>3086</v>
      </c>
      <c r="F115" s="154" t="s">
        <v>3087</v>
      </c>
      <c r="G115" s="154" t="s">
        <v>3085</v>
      </c>
    </row>
    <row r="116" spans="1:9">
      <c r="A116" s="61" t="s">
        <v>3449</v>
      </c>
      <c r="B116" s="154" t="s">
        <v>3070</v>
      </c>
      <c r="C116" s="153" t="s">
        <v>3088</v>
      </c>
      <c r="D116" s="154" t="s">
        <v>3089</v>
      </c>
      <c r="E116" s="154" t="s">
        <v>3089</v>
      </c>
      <c r="F116" s="154" t="s">
        <v>3090</v>
      </c>
      <c r="G116" s="154" t="s">
        <v>3091</v>
      </c>
    </row>
    <row r="117" spans="1:9" ht="31.5">
      <c r="A117" s="61" t="s">
        <v>3449</v>
      </c>
      <c r="B117" s="154" t="s">
        <v>3093</v>
      </c>
      <c r="C117" s="153" t="s">
        <v>3092</v>
      </c>
      <c r="D117" s="154" t="s">
        <v>3094</v>
      </c>
      <c r="E117" s="154" t="s">
        <v>3095</v>
      </c>
      <c r="F117" s="154" t="s">
        <v>3096</v>
      </c>
      <c r="G117" s="154" t="s">
        <v>3097</v>
      </c>
    </row>
    <row r="118" spans="1:9">
      <c r="A118" s="61" t="s">
        <v>3449</v>
      </c>
      <c r="B118" s="154" t="s">
        <v>3093</v>
      </c>
      <c r="C118" s="153" t="s">
        <v>3098</v>
      </c>
    </row>
    <row r="119" spans="1:9">
      <c r="A119" s="61" t="s">
        <v>3449</v>
      </c>
      <c r="B119" s="154" t="s">
        <v>3093</v>
      </c>
      <c r="C119" s="153" t="s">
        <v>3099</v>
      </c>
      <c r="D119" s="154" t="s">
        <v>3100</v>
      </c>
      <c r="E119" s="154" t="s">
        <v>3101</v>
      </c>
      <c r="G119" s="154" t="s">
        <v>3100</v>
      </c>
    </row>
    <row r="120" spans="1:9">
      <c r="A120" s="61" t="s">
        <v>3449</v>
      </c>
      <c r="B120" s="154" t="s">
        <v>3093</v>
      </c>
      <c r="C120" s="153" t="s">
        <v>3102</v>
      </c>
      <c r="D120" s="154" t="s">
        <v>3103</v>
      </c>
      <c r="E120" s="154" t="s">
        <v>3104</v>
      </c>
      <c r="G120" s="154" t="s">
        <v>3105</v>
      </c>
    </row>
    <row r="121" spans="1:9">
      <c r="A121" s="61" t="s">
        <v>3449</v>
      </c>
      <c r="B121" s="154" t="s">
        <v>3107</v>
      </c>
      <c r="C121" s="153" t="s">
        <v>3106</v>
      </c>
      <c r="D121" s="154" t="s">
        <v>167</v>
      </c>
      <c r="E121" s="154" t="s">
        <v>167</v>
      </c>
      <c r="F121" s="154" t="s">
        <v>167</v>
      </c>
      <c r="G121" s="154" t="s">
        <v>3108</v>
      </c>
    </row>
    <row r="122" spans="1:9" s="154" customFormat="1" ht="31.5">
      <c r="A122" s="61" t="s">
        <v>3449</v>
      </c>
      <c r="B122" s="154" t="s">
        <v>3107</v>
      </c>
      <c r="C122" s="153" t="s">
        <v>3109</v>
      </c>
      <c r="D122" s="154" t="s">
        <v>2579</v>
      </c>
      <c r="E122" s="154" t="s">
        <v>3110</v>
      </c>
      <c r="F122" s="154" t="s">
        <v>3111</v>
      </c>
      <c r="G122" s="154" t="s">
        <v>3111</v>
      </c>
      <c r="I122" s="61"/>
    </row>
    <row r="123" spans="1:9" s="154" customFormat="1" ht="31.5">
      <c r="A123" s="61" t="s">
        <v>3449</v>
      </c>
      <c r="B123" s="154" t="s">
        <v>3107</v>
      </c>
      <c r="C123" s="153" t="s">
        <v>3112</v>
      </c>
      <c r="D123" s="154" t="s">
        <v>3113</v>
      </c>
      <c r="E123" s="154" t="s">
        <v>3114</v>
      </c>
      <c r="F123" s="154" t="s">
        <v>3115</v>
      </c>
      <c r="G123" s="154" t="s">
        <v>3116</v>
      </c>
      <c r="I123" s="61"/>
    </row>
    <row r="124" spans="1:9" s="154" customFormat="1">
      <c r="A124" s="61" t="s">
        <v>3449</v>
      </c>
      <c r="B124" s="154" t="s">
        <v>3107</v>
      </c>
      <c r="C124" s="153" t="s">
        <v>3117</v>
      </c>
      <c r="D124" s="154" t="s">
        <v>3118</v>
      </c>
      <c r="E124" s="154" t="s">
        <v>3119</v>
      </c>
      <c r="F124" s="154" t="s">
        <v>3120</v>
      </c>
      <c r="G124" s="154" t="s">
        <v>3118</v>
      </c>
      <c r="I124" s="61"/>
    </row>
    <row r="125" spans="1:9" s="154" customFormat="1">
      <c r="A125" s="61" t="s">
        <v>3449</v>
      </c>
      <c r="B125" s="154" t="s">
        <v>3107</v>
      </c>
      <c r="C125" s="153" t="s">
        <v>3121</v>
      </c>
      <c r="D125" s="154" t="s">
        <v>3122</v>
      </c>
      <c r="E125" s="154" t="s">
        <v>3123</v>
      </c>
      <c r="F125" s="154" t="s">
        <v>3122</v>
      </c>
      <c r="G125" s="154" t="s">
        <v>3123</v>
      </c>
      <c r="I125" s="61"/>
    </row>
    <row r="126" spans="1:9" s="154" customFormat="1" ht="31.5">
      <c r="A126" s="61" t="s">
        <v>3449</v>
      </c>
      <c r="B126" s="154" t="s">
        <v>3125</v>
      </c>
      <c r="C126" s="153" t="s">
        <v>3124</v>
      </c>
      <c r="D126" s="154" t="s">
        <v>3126</v>
      </c>
      <c r="E126" s="154" t="s">
        <v>3127</v>
      </c>
      <c r="F126" s="154" t="s">
        <v>3128</v>
      </c>
      <c r="G126" s="154" t="s">
        <v>3129</v>
      </c>
      <c r="I126" s="61"/>
    </row>
    <row r="127" spans="1:9" s="154" customFormat="1">
      <c r="A127" s="61" t="s">
        <v>3449</v>
      </c>
      <c r="B127" s="154" t="s">
        <v>3125</v>
      </c>
      <c r="C127" s="153" t="s">
        <v>3130</v>
      </c>
      <c r="D127" s="154" t="s">
        <v>3131</v>
      </c>
      <c r="E127" s="154" t="s">
        <v>3132</v>
      </c>
      <c r="G127" s="154" t="s">
        <v>3133</v>
      </c>
      <c r="I127" s="61"/>
    </row>
    <row r="128" spans="1:9" s="154" customFormat="1">
      <c r="A128" s="61" t="s">
        <v>3449</v>
      </c>
      <c r="B128" s="154" t="s">
        <v>3125</v>
      </c>
      <c r="C128" s="153" t="s">
        <v>3134</v>
      </c>
      <c r="D128" s="154" t="s">
        <v>3135</v>
      </c>
      <c r="E128" s="154" t="s">
        <v>2902</v>
      </c>
      <c r="G128" s="154" t="s">
        <v>2482</v>
      </c>
      <c r="I128" s="61"/>
    </row>
    <row r="129" spans="1:9" s="154" customFormat="1" ht="31.5">
      <c r="A129" s="61" t="s">
        <v>3449</v>
      </c>
      <c r="B129" s="154" t="s">
        <v>3125</v>
      </c>
      <c r="C129" s="153" t="s">
        <v>3136</v>
      </c>
      <c r="D129" s="154" t="s">
        <v>3137</v>
      </c>
      <c r="E129" s="154" t="s">
        <v>3138</v>
      </c>
      <c r="G129" s="154" t="s">
        <v>3139</v>
      </c>
      <c r="I129" s="61"/>
    </row>
    <row r="130" spans="1:9" s="154" customFormat="1">
      <c r="A130" s="61" t="s">
        <v>3449</v>
      </c>
      <c r="B130" s="154" t="s">
        <v>3125</v>
      </c>
      <c r="C130" s="153" t="s">
        <v>3140</v>
      </c>
      <c r="D130" s="154" t="s">
        <v>3141</v>
      </c>
      <c r="E130" s="154" t="s">
        <v>3142</v>
      </c>
      <c r="G130" s="154" t="s">
        <v>3141</v>
      </c>
      <c r="I130" s="61"/>
    </row>
    <row r="131" spans="1:9" s="154" customFormat="1">
      <c r="A131" s="61" t="s">
        <v>3449</v>
      </c>
      <c r="B131" s="154" t="s">
        <v>3144</v>
      </c>
      <c r="C131" s="153" t="s">
        <v>3143</v>
      </c>
      <c r="D131" s="154" t="s">
        <v>3145</v>
      </c>
      <c r="E131" s="154" t="s">
        <v>2641</v>
      </c>
      <c r="G131" s="154" t="s">
        <v>3146</v>
      </c>
      <c r="I131" s="61"/>
    </row>
    <row r="132" spans="1:9" s="154" customFormat="1" ht="31.5">
      <c r="A132" s="61" t="s">
        <v>3449</v>
      </c>
      <c r="B132" s="154" t="s">
        <v>3144</v>
      </c>
      <c r="C132" s="153" t="s">
        <v>3147</v>
      </c>
      <c r="D132" s="154" t="s">
        <v>3148</v>
      </c>
      <c r="E132" s="154" t="s">
        <v>3149</v>
      </c>
      <c r="G132" s="154" t="s">
        <v>3150</v>
      </c>
      <c r="I132" s="61"/>
    </row>
    <row r="133" spans="1:9" s="154" customFormat="1" ht="31.5">
      <c r="A133" s="61" t="s">
        <v>3449</v>
      </c>
      <c r="B133" s="154" t="s">
        <v>3144</v>
      </c>
      <c r="C133" s="153" t="s">
        <v>3151</v>
      </c>
      <c r="D133" s="154" t="s">
        <v>2581</v>
      </c>
      <c r="E133" s="154" t="s">
        <v>3152</v>
      </c>
      <c r="G133" s="154" t="s">
        <v>3153</v>
      </c>
      <c r="I133" s="61"/>
    </row>
    <row r="134" spans="1:9" s="154" customFormat="1" ht="31.5">
      <c r="A134" s="61" t="s">
        <v>3449</v>
      </c>
      <c r="B134" s="154" t="s">
        <v>3144</v>
      </c>
      <c r="C134" s="153" t="s">
        <v>3154</v>
      </c>
      <c r="D134" s="154" t="s">
        <v>1045</v>
      </c>
      <c r="E134" s="154" t="s">
        <v>3155</v>
      </c>
      <c r="G134" s="154" t="s">
        <v>3155</v>
      </c>
      <c r="I134" s="61"/>
    </row>
    <row r="135" spans="1:9" s="154" customFormat="1" ht="31.5">
      <c r="A135" s="61" t="s">
        <v>3449</v>
      </c>
      <c r="B135" s="154" t="s">
        <v>3144</v>
      </c>
      <c r="C135" s="153" t="s">
        <v>3156</v>
      </c>
      <c r="D135" s="154" t="s">
        <v>3157</v>
      </c>
      <c r="E135" s="154" t="s">
        <v>3158</v>
      </c>
      <c r="G135" s="154" t="s">
        <v>3159</v>
      </c>
      <c r="I135" s="61"/>
    </row>
    <row r="136" spans="1:9" s="154" customFormat="1">
      <c r="A136" s="61" t="s">
        <v>3449</v>
      </c>
      <c r="B136" s="154" t="s">
        <v>3144</v>
      </c>
      <c r="C136" s="153" t="s">
        <v>3160</v>
      </c>
      <c r="D136" s="154" t="s">
        <v>3161</v>
      </c>
      <c r="E136" s="154" t="s">
        <v>3162</v>
      </c>
      <c r="G136" s="154" t="s">
        <v>3163</v>
      </c>
      <c r="I136" s="61"/>
    </row>
    <row r="137" spans="1:9" s="154" customFormat="1">
      <c r="A137" s="61" t="s">
        <v>3449</v>
      </c>
      <c r="B137" s="154" t="s">
        <v>3144</v>
      </c>
      <c r="C137" s="153" t="s">
        <v>3164</v>
      </c>
      <c r="D137" s="154" t="s">
        <v>3165</v>
      </c>
      <c r="E137" s="154" t="s">
        <v>3166</v>
      </c>
      <c r="G137" s="154" t="s">
        <v>3166</v>
      </c>
      <c r="I137" s="61"/>
    </row>
    <row r="138" spans="1:9" s="154" customFormat="1">
      <c r="A138" s="61" t="s">
        <v>3449</v>
      </c>
      <c r="B138" s="154" t="s">
        <v>3144</v>
      </c>
      <c r="C138" s="153" t="s">
        <v>3167</v>
      </c>
      <c r="I138" s="61"/>
    </row>
    <row r="139" spans="1:9" s="154" customFormat="1" ht="31.5">
      <c r="A139" s="61" t="s">
        <v>3449</v>
      </c>
      <c r="B139" s="154" t="s">
        <v>3169</v>
      </c>
      <c r="C139" s="153" t="s">
        <v>3168</v>
      </c>
      <c r="I139" s="61"/>
    </row>
    <row r="140" spans="1:9" s="154" customFormat="1" ht="31.5">
      <c r="A140" s="61" t="s">
        <v>3449</v>
      </c>
      <c r="B140" s="154" t="s">
        <v>3169</v>
      </c>
      <c r="C140" s="153" t="s">
        <v>3170</v>
      </c>
      <c r="I140" s="61"/>
    </row>
    <row r="141" spans="1:9" s="154" customFormat="1" ht="31.5">
      <c r="A141" s="61" t="s">
        <v>3449</v>
      </c>
      <c r="B141" s="154" t="s">
        <v>3169</v>
      </c>
      <c r="C141" s="153" t="s">
        <v>3171</v>
      </c>
      <c r="I141" s="61"/>
    </row>
    <row r="142" spans="1:9" s="154" customFormat="1" ht="31.5">
      <c r="A142" s="61" t="s">
        <v>3449</v>
      </c>
      <c r="B142" s="154" t="s">
        <v>3169</v>
      </c>
      <c r="C142" s="153" t="s">
        <v>3172</v>
      </c>
      <c r="I142" s="61"/>
    </row>
    <row r="143" spans="1:9" s="154" customFormat="1">
      <c r="A143" s="61" t="s">
        <v>3449</v>
      </c>
      <c r="B143" s="154" t="s">
        <v>3174</v>
      </c>
      <c r="C143" s="153" t="s">
        <v>3173</v>
      </c>
      <c r="D143" s="154" t="s">
        <v>3175</v>
      </c>
      <c r="E143" s="154" t="s">
        <v>3175</v>
      </c>
      <c r="G143" s="154" t="s">
        <v>2586</v>
      </c>
      <c r="I143" s="61"/>
    </row>
    <row r="144" spans="1:9" s="154" customFormat="1">
      <c r="A144" s="61" t="s">
        <v>3449</v>
      </c>
      <c r="B144" s="154" t="s">
        <v>3174</v>
      </c>
      <c r="C144" s="153" t="s">
        <v>3176</v>
      </c>
      <c r="D144" s="154" t="s">
        <v>3177</v>
      </c>
      <c r="E144" s="154" t="s">
        <v>3178</v>
      </c>
      <c r="G144" s="154" t="s">
        <v>1313</v>
      </c>
      <c r="I144" s="61"/>
    </row>
    <row r="145" spans="1:9" s="154" customFormat="1" ht="31.5">
      <c r="A145" s="61" t="s">
        <v>3449</v>
      </c>
      <c r="B145" s="154" t="s">
        <v>3174</v>
      </c>
      <c r="C145" s="153" t="s">
        <v>3179</v>
      </c>
      <c r="D145" s="154" t="s">
        <v>3180</v>
      </c>
      <c r="E145" s="154" t="s">
        <v>3181</v>
      </c>
      <c r="F145" s="154" t="s">
        <v>3182</v>
      </c>
      <c r="G145" s="154" t="s">
        <v>3141</v>
      </c>
      <c r="I145" s="61"/>
    </row>
    <row r="146" spans="1:9" s="154" customFormat="1">
      <c r="A146" s="61" t="s">
        <v>3449</v>
      </c>
      <c r="B146" s="154" t="s">
        <v>3174</v>
      </c>
      <c r="C146" s="153" t="s">
        <v>3183</v>
      </c>
      <c r="D146" s="154" t="s">
        <v>3180</v>
      </c>
      <c r="E146" s="154" t="s">
        <v>3180</v>
      </c>
      <c r="G146" s="154" t="s">
        <v>3141</v>
      </c>
      <c r="I146" s="61"/>
    </row>
    <row r="147" spans="1:9" s="154" customFormat="1">
      <c r="A147" s="61" t="s">
        <v>3449</v>
      </c>
      <c r="B147" s="154" t="s">
        <v>3174</v>
      </c>
      <c r="C147" s="153" t="s">
        <v>3184</v>
      </c>
      <c r="D147" s="154" t="s">
        <v>3185</v>
      </c>
      <c r="E147" s="154" t="s">
        <v>3181</v>
      </c>
      <c r="G147" s="154" t="s">
        <v>3185</v>
      </c>
      <c r="I147" s="61"/>
    </row>
    <row r="148" spans="1:9" s="154" customFormat="1" ht="31.5">
      <c r="A148" s="61" t="s">
        <v>3449</v>
      </c>
      <c r="B148" s="154" t="s">
        <v>0</v>
      </c>
      <c r="C148" s="153" t="s">
        <v>3186</v>
      </c>
      <c r="D148" s="154" t="s">
        <v>3187</v>
      </c>
      <c r="G148" s="154" t="s">
        <v>2957</v>
      </c>
      <c r="I148" s="61"/>
    </row>
    <row r="149" spans="1:9" s="154" customFormat="1">
      <c r="A149" s="61" t="s">
        <v>3449</v>
      </c>
      <c r="B149" s="154" t="s">
        <v>0</v>
      </c>
      <c r="C149" s="153" t="s">
        <v>3188</v>
      </c>
      <c r="D149" s="154" t="s">
        <v>3189</v>
      </c>
      <c r="E149" s="154" t="s">
        <v>3190</v>
      </c>
      <c r="F149" s="154" t="s">
        <v>3191</v>
      </c>
      <c r="G149" s="154" t="s">
        <v>3189</v>
      </c>
      <c r="I149" s="61"/>
    </row>
    <row r="150" spans="1:9" s="154" customFormat="1">
      <c r="A150" s="61" t="s">
        <v>3449</v>
      </c>
      <c r="B150" s="154" t="s">
        <v>0</v>
      </c>
      <c r="C150" s="153" t="s">
        <v>3192</v>
      </c>
      <c r="I150" s="61"/>
    </row>
    <row r="151" spans="1:9" s="154" customFormat="1" ht="31.5">
      <c r="A151" s="61" t="s">
        <v>3449</v>
      </c>
      <c r="B151" s="154" t="s">
        <v>779</v>
      </c>
      <c r="C151" s="153" t="s">
        <v>3193</v>
      </c>
      <c r="D151" s="154" t="s">
        <v>3194</v>
      </c>
      <c r="E151" s="154" t="s">
        <v>3195</v>
      </c>
      <c r="F151" s="154" t="s">
        <v>3196</v>
      </c>
      <c r="G151" s="154" t="s">
        <v>1005</v>
      </c>
      <c r="I151" s="61"/>
    </row>
    <row r="152" spans="1:9" s="154" customFormat="1" ht="31.5">
      <c r="A152" s="61" t="s">
        <v>3449</v>
      </c>
      <c r="B152" s="154" t="s">
        <v>779</v>
      </c>
      <c r="C152" s="153" t="s">
        <v>3197</v>
      </c>
      <c r="D152" s="154" t="s">
        <v>3198</v>
      </c>
      <c r="E152" s="154" t="s">
        <v>3199</v>
      </c>
      <c r="F152" s="154" t="s">
        <v>3200</v>
      </c>
      <c r="G152" s="154" t="s">
        <v>3201</v>
      </c>
      <c r="I152" s="61"/>
    </row>
    <row r="153" spans="1:9" s="154" customFormat="1">
      <c r="A153" s="61" t="s">
        <v>3449</v>
      </c>
      <c r="B153" s="154" t="s">
        <v>779</v>
      </c>
      <c r="C153" s="153" t="s">
        <v>3202</v>
      </c>
      <c r="D153" s="154" t="s">
        <v>3203</v>
      </c>
      <c r="E153" s="154" t="s">
        <v>3204</v>
      </c>
      <c r="F153" s="154" t="s">
        <v>3204</v>
      </c>
      <c r="G153" s="154" t="s">
        <v>3205</v>
      </c>
      <c r="I153" s="61"/>
    </row>
    <row r="154" spans="1:9" s="154" customFormat="1">
      <c r="A154" s="61" t="s">
        <v>3449</v>
      </c>
      <c r="B154" s="154" t="s">
        <v>779</v>
      </c>
      <c r="C154" s="153" t="s">
        <v>3206</v>
      </c>
      <c r="D154" s="154" t="s">
        <v>3207</v>
      </c>
      <c r="E154" s="154" t="s">
        <v>2479</v>
      </c>
      <c r="F154" s="154" t="s">
        <v>3208</v>
      </c>
      <c r="G154" s="154" t="s">
        <v>2479</v>
      </c>
      <c r="I154" s="61"/>
    </row>
    <row r="155" spans="1:9" s="154" customFormat="1">
      <c r="A155" s="61" t="s">
        <v>3449</v>
      </c>
      <c r="B155" s="154" t="s">
        <v>779</v>
      </c>
      <c r="C155" s="153" t="s">
        <v>3209</v>
      </c>
      <c r="I155" s="61"/>
    </row>
    <row r="156" spans="1:9" s="154" customFormat="1">
      <c r="A156" s="61" t="s">
        <v>3449</v>
      </c>
      <c r="B156" s="154" t="s">
        <v>779</v>
      </c>
      <c r="C156" s="153" t="s">
        <v>3210</v>
      </c>
      <c r="D156" s="154" t="s">
        <v>3211</v>
      </c>
      <c r="E156" s="154" t="s">
        <v>3212</v>
      </c>
      <c r="F156" s="154" t="s">
        <v>3211</v>
      </c>
      <c r="G156" s="154" t="s">
        <v>3213</v>
      </c>
      <c r="I156" s="61"/>
    </row>
    <row r="157" spans="1:9" s="154" customFormat="1">
      <c r="A157" s="61" t="s">
        <v>3449</v>
      </c>
      <c r="B157" s="154" t="s">
        <v>779</v>
      </c>
      <c r="C157" s="153" t="s">
        <v>3214</v>
      </c>
      <c r="D157" s="154" t="s">
        <v>2874</v>
      </c>
      <c r="E157" s="154" t="s">
        <v>3215</v>
      </c>
      <c r="F157" s="154" t="s">
        <v>3215</v>
      </c>
      <c r="G157" s="154" t="s">
        <v>2875</v>
      </c>
      <c r="I157" s="61"/>
    </row>
    <row r="158" spans="1:9" s="154" customFormat="1">
      <c r="A158" s="61" t="s">
        <v>3449</v>
      </c>
      <c r="B158" s="154" t="s">
        <v>3217</v>
      </c>
      <c r="C158" s="153" t="s">
        <v>3216</v>
      </c>
      <c r="D158" s="154" t="s">
        <v>3218</v>
      </c>
      <c r="E158" s="154" t="s">
        <v>3219</v>
      </c>
      <c r="F158" s="154" t="s">
        <v>3220</v>
      </c>
      <c r="G158" s="154" t="s">
        <v>3221</v>
      </c>
      <c r="I158" s="61"/>
    </row>
    <row r="159" spans="1:9" s="154" customFormat="1">
      <c r="A159" s="61" t="s">
        <v>3449</v>
      </c>
      <c r="B159" s="154" t="s">
        <v>2477</v>
      </c>
      <c r="C159" s="153" t="s">
        <v>3222</v>
      </c>
      <c r="D159" s="154" t="s">
        <v>3223</v>
      </c>
      <c r="E159" s="154" t="s">
        <v>3224</v>
      </c>
      <c r="G159" s="154" t="s">
        <v>3225</v>
      </c>
      <c r="I159" s="61"/>
    </row>
    <row r="160" spans="1:9" s="154" customFormat="1" ht="31.5">
      <c r="A160" s="61" t="s">
        <v>3449</v>
      </c>
      <c r="B160" s="154" t="s">
        <v>2477</v>
      </c>
      <c r="C160" s="153" t="s">
        <v>3226</v>
      </c>
      <c r="D160" s="154" t="s">
        <v>3227</v>
      </c>
      <c r="E160" s="154" t="s">
        <v>3228</v>
      </c>
      <c r="G160" s="154" t="s">
        <v>2631</v>
      </c>
      <c r="I160" s="61"/>
    </row>
    <row r="161" spans="1:9" s="154" customFormat="1">
      <c r="A161" s="61" t="s">
        <v>3449</v>
      </c>
      <c r="B161" s="154" t="s">
        <v>2477</v>
      </c>
      <c r="C161" s="153" t="s">
        <v>3229</v>
      </c>
      <c r="I161" s="61"/>
    </row>
    <row r="162" spans="1:9" s="154" customFormat="1" ht="31.5">
      <c r="A162" s="61" t="s">
        <v>3449</v>
      </c>
      <c r="B162" s="154" t="s">
        <v>2477</v>
      </c>
      <c r="C162" s="153" t="s">
        <v>3230</v>
      </c>
      <c r="D162" s="154" t="s">
        <v>3231</v>
      </c>
      <c r="E162" s="154" t="s">
        <v>3232</v>
      </c>
      <c r="G162" s="154" t="s">
        <v>3233</v>
      </c>
      <c r="I162" s="61"/>
    </row>
    <row r="163" spans="1:9" s="154" customFormat="1">
      <c r="A163" s="61" t="s">
        <v>3449</v>
      </c>
      <c r="B163" s="154" t="s">
        <v>2477</v>
      </c>
      <c r="C163" s="153" t="s">
        <v>3234</v>
      </c>
      <c r="D163" s="154" t="s">
        <v>3235</v>
      </c>
      <c r="E163" s="154" t="s">
        <v>3236</v>
      </c>
      <c r="G163" s="154" t="s">
        <v>3236</v>
      </c>
      <c r="I163" s="61"/>
    </row>
    <row r="164" spans="1:9" s="154" customFormat="1">
      <c r="A164" s="61" t="s">
        <v>3449</v>
      </c>
      <c r="B164" s="154" t="s">
        <v>2477</v>
      </c>
      <c r="C164" s="153" t="s">
        <v>3237</v>
      </c>
      <c r="D164" s="154" t="s">
        <v>3238</v>
      </c>
      <c r="E164" s="154" t="s">
        <v>3239</v>
      </c>
      <c r="G164" s="154" t="s">
        <v>3240</v>
      </c>
      <c r="I164" s="61"/>
    </row>
    <row r="165" spans="1:9" s="154" customFormat="1">
      <c r="A165" s="61" t="s">
        <v>3449</v>
      </c>
      <c r="B165" s="154" t="s">
        <v>2477</v>
      </c>
      <c r="C165" s="153" t="s">
        <v>3241</v>
      </c>
      <c r="D165" s="154" t="s">
        <v>3242</v>
      </c>
      <c r="E165" s="154" t="s">
        <v>2560</v>
      </c>
      <c r="G165" s="154" t="s">
        <v>3242</v>
      </c>
      <c r="I165" s="61"/>
    </row>
    <row r="166" spans="1:9" s="154" customFormat="1" ht="31.5">
      <c r="A166" s="61" t="s">
        <v>3449</v>
      </c>
      <c r="B166" s="154" t="s">
        <v>2477</v>
      </c>
      <c r="C166" s="153" t="s">
        <v>3243</v>
      </c>
      <c r="D166" s="154" t="s">
        <v>3244</v>
      </c>
      <c r="E166" s="154" t="s">
        <v>3232</v>
      </c>
      <c r="G166" s="154" t="s">
        <v>3245</v>
      </c>
      <c r="I166" s="61"/>
    </row>
    <row r="167" spans="1:9" s="154" customFormat="1">
      <c r="A167" s="61" t="s">
        <v>3449</v>
      </c>
      <c r="B167" s="154" t="s">
        <v>2477</v>
      </c>
      <c r="C167" s="153" t="s">
        <v>3246</v>
      </c>
      <c r="I167" s="61"/>
    </row>
    <row r="168" spans="1:9" s="154" customFormat="1">
      <c r="A168" s="61" t="s">
        <v>3449</v>
      </c>
      <c r="B168" s="154" t="s">
        <v>2477</v>
      </c>
      <c r="C168" s="153" t="s">
        <v>3184</v>
      </c>
      <c r="D168" s="154" t="s">
        <v>3247</v>
      </c>
      <c r="E168" s="154" t="s">
        <v>3248</v>
      </c>
      <c r="F168" s="154" t="s">
        <v>3247</v>
      </c>
      <c r="G168" s="154" t="s">
        <v>3249</v>
      </c>
      <c r="I168" s="61"/>
    </row>
    <row r="169" spans="1:9" s="154" customFormat="1">
      <c r="A169" s="61" t="s">
        <v>3449</v>
      </c>
      <c r="B169" s="154" t="s">
        <v>2477</v>
      </c>
      <c r="C169" s="153" t="s">
        <v>3184</v>
      </c>
      <c r="I169" s="61"/>
    </row>
    <row r="170" spans="1:9" s="154" customFormat="1">
      <c r="A170" s="61" t="s">
        <v>3449</v>
      </c>
      <c r="B170" s="154" t="s">
        <v>2477</v>
      </c>
      <c r="C170" s="153" t="s">
        <v>3250</v>
      </c>
      <c r="D170" s="154" t="s">
        <v>3251</v>
      </c>
      <c r="E170" s="154" t="s">
        <v>2481</v>
      </c>
      <c r="G170" s="154" t="s">
        <v>3252</v>
      </c>
      <c r="I170" s="61"/>
    </row>
    <row r="171" spans="1:9" s="154" customFormat="1" ht="31.5">
      <c r="A171" s="61" t="s">
        <v>3449</v>
      </c>
      <c r="B171" s="154" t="s">
        <v>2477</v>
      </c>
      <c r="C171" s="153" t="s">
        <v>3253</v>
      </c>
      <c r="D171" s="154" t="s">
        <v>3254</v>
      </c>
      <c r="E171" s="154" t="s">
        <v>3255</v>
      </c>
      <c r="G171" s="154" t="s">
        <v>3256</v>
      </c>
      <c r="I171" s="61"/>
    </row>
    <row r="172" spans="1:9" s="154" customFormat="1">
      <c r="A172" s="61" t="s">
        <v>3449</v>
      </c>
      <c r="B172" s="154" t="s">
        <v>2477</v>
      </c>
      <c r="C172" s="153" t="s">
        <v>3257</v>
      </c>
      <c r="I172" s="61"/>
    </row>
    <row r="173" spans="1:9" s="154" customFormat="1">
      <c r="A173" s="61" t="s">
        <v>3449</v>
      </c>
      <c r="B173" s="154" t="s">
        <v>2477</v>
      </c>
      <c r="C173" s="153" t="s">
        <v>3258</v>
      </c>
      <c r="I173" s="61"/>
    </row>
    <row r="174" spans="1:9" s="154" customFormat="1">
      <c r="A174" s="61" t="s">
        <v>3449</v>
      </c>
      <c r="B174" s="154" t="s">
        <v>3260</v>
      </c>
      <c r="C174" s="153" t="s">
        <v>3259</v>
      </c>
      <c r="I174" s="61"/>
    </row>
    <row r="175" spans="1:9" s="154" customFormat="1">
      <c r="A175" s="61" t="s">
        <v>3449</v>
      </c>
      <c r="B175" s="154" t="s">
        <v>3260</v>
      </c>
      <c r="C175" s="153" t="s">
        <v>3261</v>
      </c>
      <c r="I175" s="61"/>
    </row>
    <row r="176" spans="1:9" s="154" customFormat="1">
      <c r="A176" s="61" t="s">
        <v>3449</v>
      </c>
      <c r="B176" s="154" t="s">
        <v>3260</v>
      </c>
      <c r="C176" s="153" t="s">
        <v>3262</v>
      </c>
      <c r="I176" s="61"/>
    </row>
    <row r="177" spans="1:9" s="154" customFormat="1">
      <c r="A177" s="61" t="s">
        <v>3449</v>
      </c>
      <c r="B177" s="154" t="s">
        <v>3260</v>
      </c>
      <c r="C177" s="153" t="s">
        <v>3263</v>
      </c>
      <c r="I177" s="61"/>
    </row>
    <row r="178" spans="1:9" s="154" customFormat="1">
      <c r="A178" s="61" t="s">
        <v>3449</v>
      </c>
      <c r="B178" s="154" t="s">
        <v>3260</v>
      </c>
      <c r="C178" s="153" t="s">
        <v>3264</v>
      </c>
      <c r="I178" s="61"/>
    </row>
    <row r="179" spans="1:9" s="154" customFormat="1">
      <c r="A179" s="61" t="s">
        <v>3449</v>
      </c>
      <c r="B179" s="154" t="s">
        <v>2480</v>
      </c>
      <c r="C179" s="153" t="s">
        <v>3265</v>
      </c>
      <c r="I179" s="61"/>
    </row>
    <row r="180" spans="1:9" s="154" customFormat="1">
      <c r="A180" s="61" t="s">
        <v>3449</v>
      </c>
      <c r="B180" s="154" t="s">
        <v>2480</v>
      </c>
      <c r="C180" s="153" t="s">
        <v>3266</v>
      </c>
      <c r="I180" s="61"/>
    </row>
    <row r="181" spans="1:9" s="154" customFormat="1">
      <c r="A181" s="61" t="s">
        <v>3449</v>
      </c>
      <c r="B181" s="154" t="s">
        <v>2480</v>
      </c>
      <c r="C181" s="153" t="s">
        <v>3267</v>
      </c>
      <c r="I181" s="61"/>
    </row>
    <row r="182" spans="1:9" s="154" customFormat="1">
      <c r="A182" s="61" t="s">
        <v>3449</v>
      </c>
      <c r="B182" s="154" t="s">
        <v>2480</v>
      </c>
      <c r="C182" s="153" t="s">
        <v>3268</v>
      </c>
      <c r="I182" s="61"/>
    </row>
    <row r="183" spans="1:9" s="154" customFormat="1">
      <c r="A183" s="61" t="s">
        <v>3449</v>
      </c>
      <c r="B183" s="154" t="s">
        <v>2480</v>
      </c>
      <c r="C183" s="153" t="s">
        <v>3269</v>
      </c>
      <c r="I183" s="61"/>
    </row>
    <row r="184" spans="1:9" s="154" customFormat="1">
      <c r="A184" s="61" t="s">
        <v>3449</v>
      </c>
      <c r="B184" s="154" t="s">
        <v>2480</v>
      </c>
      <c r="C184" s="153" t="s">
        <v>3270</v>
      </c>
      <c r="I184" s="61"/>
    </row>
    <row r="185" spans="1:9" s="154" customFormat="1">
      <c r="A185" s="61" t="s">
        <v>3449</v>
      </c>
      <c r="B185" s="154" t="s">
        <v>2480</v>
      </c>
      <c r="C185" s="153" t="s">
        <v>3271</v>
      </c>
      <c r="I185" s="61"/>
    </row>
    <row r="186" spans="1:9" s="154" customFormat="1">
      <c r="A186" s="61" t="s">
        <v>3449</v>
      </c>
      <c r="B186" s="154" t="s">
        <v>2480</v>
      </c>
      <c r="C186" s="153" t="s">
        <v>3272</v>
      </c>
      <c r="I186" s="61"/>
    </row>
    <row r="187" spans="1:9" s="154" customFormat="1">
      <c r="A187" s="61" t="s">
        <v>3449</v>
      </c>
      <c r="B187" s="154" t="s">
        <v>2480</v>
      </c>
      <c r="C187" s="153" t="s">
        <v>3273</v>
      </c>
      <c r="I187" s="61"/>
    </row>
    <row r="188" spans="1:9" s="154" customFormat="1">
      <c r="A188" s="61" t="s">
        <v>3449</v>
      </c>
      <c r="B188" s="154" t="s">
        <v>2480</v>
      </c>
      <c r="C188" s="153" t="s">
        <v>3274</v>
      </c>
      <c r="I188" s="61"/>
    </row>
    <row r="189" spans="1:9" s="154" customFormat="1">
      <c r="A189" s="61" t="s">
        <v>3449</v>
      </c>
      <c r="B189" s="154" t="s">
        <v>2920</v>
      </c>
      <c r="C189" s="153" t="s">
        <v>3275</v>
      </c>
      <c r="I189" s="61"/>
    </row>
    <row r="190" spans="1:9" s="154" customFormat="1">
      <c r="A190" s="61" t="s">
        <v>3449</v>
      </c>
      <c r="B190" s="154" t="s">
        <v>2920</v>
      </c>
      <c r="C190" s="153" t="s">
        <v>3276</v>
      </c>
      <c r="I190" s="61"/>
    </row>
    <row r="191" spans="1:9" s="154" customFormat="1">
      <c r="A191" s="61" t="s">
        <v>3449</v>
      </c>
      <c r="B191" s="154" t="s">
        <v>2920</v>
      </c>
      <c r="C191" s="153" t="s">
        <v>3277</v>
      </c>
      <c r="I191" s="61"/>
    </row>
    <row r="192" spans="1:9" s="154" customFormat="1">
      <c r="A192" s="61" t="s">
        <v>3449</v>
      </c>
      <c r="B192" s="154" t="s">
        <v>2920</v>
      </c>
      <c r="C192" s="153" t="s">
        <v>3278</v>
      </c>
      <c r="I192" s="61"/>
    </row>
    <row r="193" spans="1:9" s="154" customFormat="1">
      <c r="A193" s="61" t="s">
        <v>3449</v>
      </c>
      <c r="B193" s="154" t="s">
        <v>2920</v>
      </c>
      <c r="C193" s="153" t="s">
        <v>3279</v>
      </c>
      <c r="I193" s="61"/>
    </row>
    <row r="194" spans="1:9" s="154" customFormat="1">
      <c r="A194" s="61" t="s">
        <v>3449</v>
      </c>
      <c r="B194" s="154" t="s">
        <v>2920</v>
      </c>
      <c r="C194" s="153" t="s">
        <v>3280</v>
      </c>
      <c r="I194" s="61"/>
    </row>
    <row r="195" spans="1:9" s="154" customFormat="1">
      <c r="A195" s="61" t="s">
        <v>3449</v>
      </c>
      <c r="B195" s="154" t="s">
        <v>2920</v>
      </c>
      <c r="C195" s="153" t="s">
        <v>3281</v>
      </c>
      <c r="I195" s="61"/>
    </row>
    <row r="196" spans="1:9" s="154" customFormat="1">
      <c r="A196" s="61" t="s">
        <v>3449</v>
      </c>
      <c r="B196" s="154" t="s">
        <v>2920</v>
      </c>
      <c r="C196" s="153" t="s">
        <v>3282</v>
      </c>
      <c r="I196" s="61"/>
    </row>
    <row r="197" spans="1:9" s="154" customFormat="1">
      <c r="A197" s="61" t="s">
        <v>3449</v>
      </c>
      <c r="B197" s="154" t="s">
        <v>2920</v>
      </c>
      <c r="C197" s="153" t="s">
        <v>3283</v>
      </c>
      <c r="I197" s="61"/>
    </row>
    <row r="198" spans="1:9" s="154" customFormat="1">
      <c r="A198" s="61" t="s">
        <v>3449</v>
      </c>
      <c r="B198" s="154" t="s">
        <v>2920</v>
      </c>
      <c r="C198" s="153" t="s">
        <v>3284</v>
      </c>
      <c r="I198" s="61"/>
    </row>
    <row r="199" spans="1:9" s="154" customFormat="1">
      <c r="A199" s="61" t="s">
        <v>3449</v>
      </c>
      <c r="B199" s="154" t="s">
        <v>3286</v>
      </c>
      <c r="C199" s="153" t="s">
        <v>3285</v>
      </c>
      <c r="I199" s="61"/>
    </row>
    <row r="200" spans="1:9" s="154" customFormat="1">
      <c r="A200" s="61" t="s">
        <v>3449</v>
      </c>
      <c r="B200" s="154" t="s">
        <v>3286</v>
      </c>
      <c r="C200" s="153" t="s">
        <v>3287</v>
      </c>
      <c r="I200" s="61"/>
    </row>
    <row r="201" spans="1:9" s="154" customFormat="1">
      <c r="A201" s="61" t="s">
        <v>3449</v>
      </c>
      <c r="B201" s="154" t="s">
        <v>3286</v>
      </c>
      <c r="C201" s="153" t="s">
        <v>3288</v>
      </c>
      <c r="I201" s="61"/>
    </row>
    <row r="202" spans="1:9" s="154" customFormat="1">
      <c r="A202" s="61" t="s">
        <v>3449</v>
      </c>
      <c r="B202" s="154" t="s">
        <v>3286</v>
      </c>
      <c r="C202" s="153" t="s">
        <v>3289</v>
      </c>
      <c r="I202" s="61"/>
    </row>
    <row r="203" spans="1:9" s="154" customFormat="1">
      <c r="A203" s="61" t="s">
        <v>3449</v>
      </c>
      <c r="B203" s="154" t="s">
        <v>3286</v>
      </c>
      <c r="C203" s="153" t="s">
        <v>3290</v>
      </c>
      <c r="I203" s="61"/>
    </row>
    <row r="204" spans="1:9" s="154" customFormat="1">
      <c r="A204" s="61" t="s">
        <v>3449</v>
      </c>
      <c r="B204" s="154" t="s">
        <v>3286</v>
      </c>
      <c r="C204" s="153" t="s">
        <v>3291</v>
      </c>
      <c r="I204" s="61"/>
    </row>
    <row r="205" spans="1:9" s="154" customFormat="1">
      <c r="A205" s="61" t="s">
        <v>3449</v>
      </c>
      <c r="B205" s="154" t="s">
        <v>3286</v>
      </c>
      <c r="C205" s="153" t="s">
        <v>3292</v>
      </c>
      <c r="I205" s="61"/>
    </row>
    <row r="206" spans="1:9" s="154" customFormat="1">
      <c r="A206" s="61" t="s">
        <v>3449</v>
      </c>
      <c r="B206" s="154" t="s">
        <v>3286</v>
      </c>
      <c r="C206" s="153" t="s">
        <v>3293</v>
      </c>
      <c r="I206" s="61"/>
    </row>
    <row r="207" spans="1:9" s="154" customFormat="1">
      <c r="A207" s="61" t="s">
        <v>3449</v>
      </c>
      <c r="B207" s="154" t="s">
        <v>3286</v>
      </c>
      <c r="C207" s="153" t="s">
        <v>3294</v>
      </c>
      <c r="I207" s="61"/>
    </row>
    <row r="208" spans="1:9" s="154" customFormat="1">
      <c r="A208" s="61" t="s">
        <v>3449</v>
      </c>
      <c r="B208" s="154" t="s">
        <v>3286</v>
      </c>
      <c r="C208" s="153" t="s">
        <v>3295</v>
      </c>
      <c r="I208" s="61"/>
    </row>
    <row r="209" spans="1:9" s="154" customFormat="1">
      <c r="A209" s="61" t="s">
        <v>3449</v>
      </c>
      <c r="B209" s="154" t="s">
        <v>2484</v>
      </c>
      <c r="C209" s="153" t="s">
        <v>3296</v>
      </c>
      <c r="I209" s="61"/>
    </row>
    <row r="210" spans="1:9" s="154" customFormat="1">
      <c r="A210" s="61" t="s">
        <v>3449</v>
      </c>
      <c r="B210" s="154" t="s">
        <v>2484</v>
      </c>
      <c r="C210" s="153" t="s">
        <v>3297</v>
      </c>
      <c r="I210" s="61"/>
    </row>
    <row r="211" spans="1:9" s="154" customFormat="1">
      <c r="A211" s="61" t="s">
        <v>3449</v>
      </c>
      <c r="B211" s="154" t="s">
        <v>2484</v>
      </c>
      <c r="C211" s="153" t="s">
        <v>3298</v>
      </c>
      <c r="I211" s="61"/>
    </row>
    <row r="212" spans="1:9" s="154" customFormat="1">
      <c r="A212" s="61" t="s">
        <v>3449</v>
      </c>
      <c r="B212" s="154" t="s">
        <v>2484</v>
      </c>
      <c r="C212" s="153" t="s">
        <v>3299</v>
      </c>
      <c r="I212" s="61"/>
    </row>
    <row r="213" spans="1:9" s="154" customFormat="1">
      <c r="A213" s="61" t="s">
        <v>3449</v>
      </c>
      <c r="B213" s="154" t="s">
        <v>2484</v>
      </c>
      <c r="C213" s="153" t="s">
        <v>3300</v>
      </c>
      <c r="I213" s="61"/>
    </row>
    <row r="214" spans="1:9" s="154" customFormat="1">
      <c r="A214" s="61" t="s">
        <v>3449</v>
      </c>
      <c r="B214" s="154" t="s">
        <v>2484</v>
      </c>
      <c r="C214" s="153" t="s">
        <v>3301</v>
      </c>
      <c r="I214" s="61"/>
    </row>
    <row r="215" spans="1:9" s="154" customFormat="1">
      <c r="A215" s="61" t="s">
        <v>3449</v>
      </c>
      <c r="B215" s="154" t="s">
        <v>2484</v>
      </c>
      <c r="C215" s="153" t="s">
        <v>3302</v>
      </c>
      <c r="I215" s="61"/>
    </row>
    <row r="216" spans="1:9" s="154" customFormat="1">
      <c r="A216" s="61" t="s">
        <v>3449</v>
      </c>
      <c r="B216" s="154" t="s">
        <v>2484</v>
      </c>
      <c r="C216" s="153" t="s">
        <v>3303</v>
      </c>
      <c r="I216" s="61"/>
    </row>
    <row r="217" spans="1:9" s="154" customFormat="1">
      <c r="A217" s="61" t="s">
        <v>3449</v>
      </c>
      <c r="B217" s="154" t="s">
        <v>2484</v>
      </c>
      <c r="C217" s="153" t="s">
        <v>3304</v>
      </c>
      <c r="I217" s="61"/>
    </row>
    <row r="218" spans="1:9" s="154" customFormat="1">
      <c r="A218" s="61" t="s">
        <v>3449</v>
      </c>
      <c r="B218" s="154" t="s">
        <v>2484</v>
      </c>
      <c r="C218" s="153" t="s">
        <v>3305</v>
      </c>
      <c r="I218" s="61"/>
    </row>
    <row r="219" spans="1:9" s="154" customFormat="1" ht="31.5">
      <c r="A219" s="61" t="s">
        <v>3449</v>
      </c>
      <c r="B219" s="154" t="s">
        <v>3307</v>
      </c>
      <c r="C219" s="153" t="s">
        <v>3306</v>
      </c>
      <c r="D219" s="154" t="s">
        <v>3308</v>
      </c>
      <c r="E219" s="154" t="s">
        <v>3309</v>
      </c>
      <c r="G219" s="154" t="s">
        <v>3310</v>
      </c>
      <c r="I219" s="61"/>
    </row>
    <row r="220" spans="1:9" s="154" customFormat="1" ht="31.5">
      <c r="A220" s="61" t="s">
        <v>3449</v>
      </c>
      <c r="B220" s="154" t="s">
        <v>3307</v>
      </c>
      <c r="C220" s="153" t="s">
        <v>3311</v>
      </c>
      <c r="D220" s="154" t="s">
        <v>3312</v>
      </c>
      <c r="E220" s="154" t="s">
        <v>3313</v>
      </c>
      <c r="G220" s="154" t="s">
        <v>3314</v>
      </c>
      <c r="I220" s="61"/>
    </row>
    <row r="221" spans="1:9" s="154" customFormat="1" ht="31.5">
      <c r="A221" s="61" t="s">
        <v>3449</v>
      </c>
      <c r="B221" s="154" t="s">
        <v>3307</v>
      </c>
      <c r="C221" s="153" t="s">
        <v>3315</v>
      </c>
      <c r="D221" s="154" t="s">
        <v>3316</v>
      </c>
      <c r="E221" s="154" t="s">
        <v>3317</v>
      </c>
      <c r="G221" s="154" t="s">
        <v>3318</v>
      </c>
      <c r="I221" s="61"/>
    </row>
    <row r="222" spans="1:9" s="154" customFormat="1">
      <c r="A222" s="61" t="s">
        <v>3449</v>
      </c>
      <c r="B222" s="154" t="s">
        <v>3307</v>
      </c>
      <c r="C222" s="153" t="s">
        <v>3319</v>
      </c>
      <c r="D222" s="154" t="s">
        <v>3320</v>
      </c>
      <c r="E222" s="154" t="s">
        <v>3321</v>
      </c>
      <c r="G222" s="154" t="s">
        <v>3320</v>
      </c>
      <c r="I222" s="61"/>
    </row>
    <row r="223" spans="1:9" s="154" customFormat="1">
      <c r="A223" s="61" t="s">
        <v>3449</v>
      </c>
      <c r="B223" s="154" t="s">
        <v>3307</v>
      </c>
      <c r="C223" s="153" t="s">
        <v>3322</v>
      </c>
      <c r="I223" s="61"/>
    </row>
    <row r="224" spans="1:9" s="154" customFormat="1">
      <c r="A224" s="61" t="s">
        <v>3449</v>
      </c>
      <c r="B224" s="154" t="s">
        <v>3307</v>
      </c>
      <c r="C224" s="153" t="s">
        <v>3323</v>
      </c>
      <c r="I224" s="61"/>
    </row>
    <row r="225" spans="1:9" s="154" customFormat="1">
      <c r="A225" s="61" t="s">
        <v>3449</v>
      </c>
      <c r="B225" s="154" t="s">
        <v>3307</v>
      </c>
      <c r="C225" s="153" t="s">
        <v>3324</v>
      </c>
      <c r="I225" s="61"/>
    </row>
    <row r="226" spans="1:9" s="154" customFormat="1" ht="31.5">
      <c r="A226" s="61" t="s">
        <v>3449</v>
      </c>
      <c r="B226" s="154" t="s">
        <v>3307</v>
      </c>
      <c r="C226" s="153" t="s">
        <v>3325</v>
      </c>
      <c r="D226" s="154" t="s">
        <v>3326</v>
      </c>
      <c r="E226" s="154" t="s">
        <v>3327</v>
      </c>
      <c r="G226" s="154" t="s">
        <v>3328</v>
      </c>
      <c r="I226" s="61"/>
    </row>
    <row r="227" spans="1:9" s="154" customFormat="1">
      <c r="A227" s="61" t="s">
        <v>3449</v>
      </c>
      <c r="B227" s="154" t="s">
        <v>3307</v>
      </c>
      <c r="C227" s="153" t="s">
        <v>3329</v>
      </c>
      <c r="I227" s="61"/>
    </row>
    <row r="228" spans="1:9" s="154" customFormat="1">
      <c r="A228" s="61" t="s">
        <v>3449</v>
      </c>
      <c r="B228" s="154" t="s">
        <v>3307</v>
      </c>
      <c r="C228" s="153" t="s">
        <v>3330</v>
      </c>
      <c r="I228" s="61"/>
    </row>
    <row r="229" spans="1:9" s="154" customFormat="1">
      <c r="A229" s="61" t="s">
        <v>3449</v>
      </c>
      <c r="B229" s="154" t="s">
        <v>3180</v>
      </c>
      <c r="C229" s="153" t="s">
        <v>3331</v>
      </c>
      <c r="I229" s="61"/>
    </row>
    <row r="230" spans="1:9" s="154" customFormat="1">
      <c r="A230" s="61" t="s">
        <v>3449</v>
      </c>
      <c r="B230" s="154" t="s">
        <v>3180</v>
      </c>
      <c r="C230" s="153" t="s">
        <v>3332</v>
      </c>
      <c r="I230" s="61"/>
    </row>
    <row r="231" spans="1:9" s="154" customFormat="1">
      <c r="A231" s="61" t="s">
        <v>3449</v>
      </c>
      <c r="B231" s="154" t="s">
        <v>3180</v>
      </c>
      <c r="C231" s="153" t="s">
        <v>3333</v>
      </c>
      <c r="I231" s="61"/>
    </row>
    <row r="232" spans="1:9" s="154" customFormat="1">
      <c r="A232" s="61" t="s">
        <v>3449</v>
      </c>
      <c r="B232" s="154" t="s">
        <v>3180</v>
      </c>
      <c r="C232" s="153" t="s">
        <v>3334</v>
      </c>
      <c r="I232" s="61"/>
    </row>
    <row r="233" spans="1:9" s="154" customFormat="1">
      <c r="A233" s="61" t="s">
        <v>3449</v>
      </c>
      <c r="B233" s="154" t="s">
        <v>3180</v>
      </c>
      <c r="C233" s="153" t="s">
        <v>3335</v>
      </c>
      <c r="I233" s="61"/>
    </row>
    <row r="234" spans="1:9" s="154" customFormat="1">
      <c r="A234" s="61" t="s">
        <v>3449</v>
      </c>
      <c r="B234" s="154" t="s">
        <v>3180</v>
      </c>
      <c r="C234" s="153" t="s">
        <v>3336</v>
      </c>
      <c r="I234" s="61"/>
    </row>
    <row r="235" spans="1:9" s="154" customFormat="1">
      <c r="A235" s="61" t="s">
        <v>3449</v>
      </c>
      <c r="B235" s="154" t="s">
        <v>3180</v>
      </c>
      <c r="C235" s="153" t="s">
        <v>3337</v>
      </c>
      <c r="I235" s="61"/>
    </row>
    <row r="236" spans="1:9" s="154" customFormat="1">
      <c r="A236" s="61" t="s">
        <v>3449</v>
      </c>
      <c r="B236" s="154" t="s">
        <v>3180</v>
      </c>
      <c r="C236" s="153" t="s">
        <v>3338</v>
      </c>
      <c r="I236" s="61"/>
    </row>
    <row r="237" spans="1:9" s="154" customFormat="1">
      <c r="A237" s="61" t="s">
        <v>3449</v>
      </c>
      <c r="B237" s="154" t="s">
        <v>3180</v>
      </c>
      <c r="C237" s="153" t="s">
        <v>3339</v>
      </c>
      <c r="I237" s="61"/>
    </row>
    <row r="238" spans="1:9" s="154" customFormat="1">
      <c r="A238" s="61" t="s">
        <v>3449</v>
      </c>
      <c r="B238" s="154" t="s">
        <v>3180</v>
      </c>
      <c r="C238" s="153" t="s">
        <v>3340</v>
      </c>
      <c r="I238" s="61"/>
    </row>
    <row r="239" spans="1:9" s="154" customFormat="1">
      <c r="A239" s="61" t="s">
        <v>3449</v>
      </c>
      <c r="B239" s="154" t="s">
        <v>3342</v>
      </c>
      <c r="C239" s="153" t="s">
        <v>3341</v>
      </c>
      <c r="I239" s="61"/>
    </row>
    <row r="240" spans="1:9" s="154" customFormat="1">
      <c r="A240" s="61" t="s">
        <v>3449</v>
      </c>
      <c r="B240" s="154" t="s">
        <v>3342</v>
      </c>
      <c r="C240" s="153" t="s">
        <v>3343</v>
      </c>
      <c r="I240" s="61"/>
    </row>
    <row r="241" spans="1:9" s="154" customFormat="1">
      <c r="A241" s="61" t="s">
        <v>3449</v>
      </c>
      <c r="B241" s="154" t="s">
        <v>3342</v>
      </c>
      <c r="C241" s="153" t="s">
        <v>3344</v>
      </c>
      <c r="I241" s="61"/>
    </row>
    <row r="242" spans="1:9" s="154" customFormat="1">
      <c r="A242" s="61" t="s">
        <v>3449</v>
      </c>
      <c r="B242" s="154" t="s">
        <v>3342</v>
      </c>
      <c r="C242" s="153" t="s">
        <v>3345</v>
      </c>
      <c r="I242" s="61"/>
    </row>
    <row r="243" spans="1:9" s="154" customFormat="1">
      <c r="A243" s="61" t="s">
        <v>3449</v>
      </c>
      <c r="B243" s="154" t="s">
        <v>3342</v>
      </c>
      <c r="C243" s="153" t="s">
        <v>3346</v>
      </c>
      <c r="I243" s="61"/>
    </row>
    <row r="244" spans="1:9" s="154" customFormat="1">
      <c r="A244" s="61" t="s">
        <v>3449</v>
      </c>
      <c r="B244" s="154" t="s">
        <v>3342</v>
      </c>
      <c r="C244" s="153" t="s">
        <v>3347</v>
      </c>
      <c r="I244" s="61"/>
    </row>
    <row r="245" spans="1:9" s="154" customFormat="1">
      <c r="A245" s="61" t="s">
        <v>3449</v>
      </c>
      <c r="B245" s="154" t="s">
        <v>3342</v>
      </c>
      <c r="C245" s="153" t="s">
        <v>3348</v>
      </c>
      <c r="I245" s="61"/>
    </row>
    <row r="246" spans="1:9" s="154" customFormat="1">
      <c r="A246" s="61" t="s">
        <v>3449</v>
      </c>
      <c r="B246" s="154" t="s">
        <v>3342</v>
      </c>
      <c r="C246" s="153" t="s">
        <v>3349</v>
      </c>
      <c r="I246" s="61"/>
    </row>
    <row r="247" spans="1:9" s="154" customFormat="1">
      <c r="A247" s="61" t="s">
        <v>3449</v>
      </c>
      <c r="B247" s="154" t="s">
        <v>3342</v>
      </c>
      <c r="C247" s="153" t="s">
        <v>3350</v>
      </c>
      <c r="I247" s="61"/>
    </row>
    <row r="248" spans="1:9" s="154" customFormat="1">
      <c r="A248" s="61" t="s">
        <v>3449</v>
      </c>
      <c r="B248" s="154" t="s">
        <v>3342</v>
      </c>
      <c r="C248" s="153" t="s">
        <v>3351</v>
      </c>
      <c r="I248" s="61"/>
    </row>
    <row r="249" spans="1:9" ht="31.5">
      <c r="A249" s="61" t="s">
        <v>3450</v>
      </c>
      <c r="C249" s="153" t="s">
        <v>3352</v>
      </c>
      <c r="D249" s="154" t="s">
        <v>9020</v>
      </c>
    </row>
    <row r="250" spans="1:9">
      <c r="A250" s="61" t="s">
        <v>3450</v>
      </c>
      <c r="C250" s="153" t="s">
        <v>3353</v>
      </c>
      <c r="D250" s="154" t="s">
        <v>9067</v>
      </c>
    </row>
    <row r="251" spans="1:9">
      <c r="A251" s="61" t="s">
        <v>3450</v>
      </c>
      <c r="C251" s="153" t="s">
        <v>3354</v>
      </c>
      <c r="D251" s="154" t="s">
        <v>9067</v>
      </c>
    </row>
    <row r="252" spans="1:9">
      <c r="A252" s="61" t="s">
        <v>3450</v>
      </c>
      <c r="C252" s="153" t="s">
        <v>3355</v>
      </c>
      <c r="D252" s="154" t="s">
        <v>8981</v>
      </c>
    </row>
    <row r="253" spans="1:9">
      <c r="A253" s="61" t="s">
        <v>3450</v>
      </c>
      <c r="C253" s="153" t="s">
        <v>3356</v>
      </c>
      <c r="D253" s="154" t="s">
        <v>9238</v>
      </c>
    </row>
    <row r="254" spans="1:9">
      <c r="A254" s="61" t="s">
        <v>3450</v>
      </c>
      <c r="C254" s="153" t="s">
        <v>3357</v>
      </c>
    </row>
    <row r="255" spans="1:9">
      <c r="A255" s="61" t="s">
        <v>3450</v>
      </c>
      <c r="C255" s="153" t="s">
        <v>3358</v>
      </c>
    </row>
    <row r="256" spans="1:9">
      <c r="A256" s="61" t="s">
        <v>3450</v>
      </c>
      <c r="C256" s="153" t="s">
        <v>3359</v>
      </c>
      <c r="D256" s="154" t="b">
        <v>1</v>
      </c>
    </row>
    <row r="257" spans="1:9">
      <c r="A257" s="61" t="s">
        <v>3450</v>
      </c>
      <c r="C257" s="153" t="s">
        <v>3360</v>
      </c>
      <c r="D257" s="154" t="b">
        <v>1</v>
      </c>
    </row>
    <row r="258" spans="1:9" ht="63">
      <c r="A258" s="61" t="s">
        <v>3450</v>
      </c>
      <c r="C258" s="153" t="s">
        <v>3361</v>
      </c>
      <c r="D258" s="154" t="s">
        <v>8746</v>
      </c>
    </row>
    <row r="259" spans="1:9">
      <c r="A259" s="61" t="s">
        <v>3450</v>
      </c>
      <c r="C259" s="153" t="s">
        <v>3362</v>
      </c>
      <c r="D259" s="154" t="b">
        <v>1</v>
      </c>
    </row>
    <row r="260" spans="1:9">
      <c r="A260" s="61" t="s">
        <v>3450</v>
      </c>
      <c r="C260" s="153" t="s">
        <v>3363</v>
      </c>
      <c r="D260" s="154" t="b">
        <v>0</v>
      </c>
    </row>
    <row r="261" spans="1:9">
      <c r="A261" s="61" t="s">
        <v>3450</v>
      </c>
      <c r="C261" s="153" t="s">
        <v>3364</v>
      </c>
      <c r="D261" s="154" t="b">
        <v>0</v>
      </c>
    </row>
    <row r="262" spans="1:9">
      <c r="A262" s="61" t="s">
        <v>3450</v>
      </c>
      <c r="C262" s="153" t="s">
        <v>3365</v>
      </c>
      <c r="D262" s="154" t="b">
        <v>0</v>
      </c>
    </row>
    <row r="263" spans="1:9" s="154" customFormat="1">
      <c r="A263" s="61" t="s">
        <v>3450</v>
      </c>
      <c r="C263" s="153" t="s">
        <v>3366</v>
      </c>
      <c r="D263" s="154" t="b">
        <v>0</v>
      </c>
      <c r="I263" s="61"/>
    </row>
    <row r="264" spans="1:9" s="154" customFormat="1">
      <c r="A264" s="61" t="s">
        <v>3450</v>
      </c>
      <c r="C264" s="153" t="s">
        <v>3367</v>
      </c>
      <c r="D264" s="154" t="b">
        <v>0</v>
      </c>
      <c r="I264" s="61"/>
    </row>
    <row r="265" spans="1:9" s="154" customFormat="1">
      <c r="A265" s="61" t="s">
        <v>3450</v>
      </c>
      <c r="C265" s="153" t="s">
        <v>3368</v>
      </c>
      <c r="D265" s="154" t="b">
        <v>1</v>
      </c>
      <c r="I265" s="61"/>
    </row>
    <row r="266" spans="1:9" s="154" customFormat="1">
      <c r="A266" s="61" t="s">
        <v>3450</v>
      </c>
      <c r="C266" s="153" t="s">
        <v>3369</v>
      </c>
      <c r="D266" s="154" t="b">
        <v>1</v>
      </c>
      <c r="I266" s="61"/>
    </row>
    <row r="267" spans="1:9" s="154" customFormat="1">
      <c r="A267" s="61" t="s">
        <v>3450</v>
      </c>
      <c r="C267" s="153" t="s">
        <v>3370</v>
      </c>
      <c r="D267" s="154" t="b">
        <v>1</v>
      </c>
      <c r="I267" s="61"/>
    </row>
    <row r="268" spans="1:9" s="154" customFormat="1" ht="31.5">
      <c r="A268" s="61" t="s">
        <v>3450</v>
      </c>
      <c r="C268" s="153" t="s">
        <v>3371</v>
      </c>
      <c r="D268" s="154" t="b">
        <v>1</v>
      </c>
      <c r="I268" s="61"/>
    </row>
    <row r="269" spans="1:9" s="154" customFormat="1">
      <c r="A269" s="61" t="s">
        <v>3450</v>
      </c>
      <c r="C269" s="153" t="s">
        <v>3372</v>
      </c>
      <c r="D269" s="154" t="b">
        <v>1</v>
      </c>
      <c r="I269" s="61"/>
    </row>
    <row r="270" spans="1:9" s="154" customFormat="1">
      <c r="A270" s="61" t="s">
        <v>3450</v>
      </c>
      <c r="C270" s="153" t="s">
        <v>3373</v>
      </c>
      <c r="D270" s="154" t="b">
        <v>1</v>
      </c>
      <c r="I270" s="61"/>
    </row>
    <row r="271" spans="1:9" s="154" customFormat="1">
      <c r="A271" s="61" t="s">
        <v>3450</v>
      </c>
      <c r="C271" s="153" t="s">
        <v>3374</v>
      </c>
      <c r="D271" s="154" t="b">
        <v>1</v>
      </c>
      <c r="I271" s="61"/>
    </row>
    <row r="272" spans="1:9" s="154" customFormat="1">
      <c r="A272" s="61" t="s">
        <v>3450</v>
      </c>
      <c r="C272" s="153" t="s">
        <v>3375</v>
      </c>
      <c r="D272" s="154" t="b">
        <v>1</v>
      </c>
      <c r="I272" s="61"/>
    </row>
    <row r="273" spans="1:9" s="154" customFormat="1">
      <c r="A273" s="61" t="s">
        <v>3450</v>
      </c>
      <c r="C273" s="153" t="s">
        <v>3376</v>
      </c>
      <c r="D273" s="154" t="b">
        <v>0</v>
      </c>
      <c r="I273" s="61"/>
    </row>
    <row r="274" spans="1:9" s="154" customFormat="1">
      <c r="A274" s="61" t="s">
        <v>3450</v>
      </c>
      <c r="C274" s="153" t="s">
        <v>3377</v>
      </c>
      <c r="D274" s="154" t="b">
        <v>1</v>
      </c>
      <c r="I274" s="61"/>
    </row>
    <row r="275" spans="1:9" s="154" customFormat="1">
      <c r="A275" s="61" t="s">
        <v>3450</v>
      </c>
      <c r="C275" s="153" t="s">
        <v>3378</v>
      </c>
      <c r="D275" s="154" t="b">
        <v>1</v>
      </c>
      <c r="I275" s="61"/>
    </row>
    <row r="276" spans="1:9" s="154" customFormat="1">
      <c r="A276" s="61" t="s">
        <v>3450</v>
      </c>
      <c r="C276" s="153" t="s">
        <v>3379</v>
      </c>
      <c r="D276" s="154" t="b">
        <v>0</v>
      </c>
      <c r="I276" s="61"/>
    </row>
    <row r="277" spans="1:9" s="154" customFormat="1">
      <c r="A277" s="61" t="s">
        <v>3450</v>
      </c>
      <c r="C277" s="153" t="s">
        <v>3380</v>
      </c>
      <c r="D277" s="154" t="b">
        <v>0</v>
      </c>
      <c r="I277" s="61"/>
    </row>
    <row r="278" spans="1:9" s="154" customFormat="1" ht="31.5">
      <c r="A278" s="61" t="s">
        <v>3450</v>
      </c>
      <c r="C278" s="153" t="s">
        <v>4743</v>
      </c>
      <c r="D278" s="154" t="s">
        <v>7797</v>
      </c>
      <c r="I278" s="61"/>
    </row>
    <row r="279" spans="1:9" s="154" customFormat="1">
      <c r="A279" s="61" t="s">
        <v>3450</v>
      </c>
      <c r="C279" s="153" t="s">
        <v>3381</v>
      </c>
      <c r="D279" s="154" t="b">
        <v>1</v>
      </c>
      <c r="I279" s="61"/>
    </row>
    <row r="280" spans="1:9">
      <c r="A280" s="61" t="s">
        <v>3450</v>
      </c>
      <c r="C280" s="153" t="s">
        <v>7951</v>
      </c>
      <c r="D280" s="154" t="b">
        <v>0</v>
      </c>
    </row>
    <row r="281" spans="1:9" ht="31.5">
      <c r="A281" s="61" t="s">
        <v>3450</v>
      </c>
      <c r="C281" s="153" t="s">
        <v>3382</v>
      </c>
      <c r="D281" s="154" t="s">
        <v>7978</v>
      </c>
    </row>
    <row r="282" spans="1:9">
      <c r="A282" s="61" t="s">
        <v>3450</v>
      </c>
      <c r="C282" s="153" t="s">
        <v>3383</v>
      </c>
      <c r="D282" s="154" t="b">
        <v>1</v>
      </c>
    </row>
    <row r="283" spans="1:9">
      <c r="A283" s="61" t="s">
        <v>3450</v>
      </c>
      <c r="C283" s="153" t="s">
        <v>3384</v>
      </c>
      <c r="D283" s="154" t="b">
        <v>1</v>
      </c>
    </row>
    <row r="284" spans="1:9">
      <c r="A284" s="61" t="s">
        <v>3450</v>
      </c>
      <c r="C284" s="153" t="s">
        <v>3385</v>
      </c>
      <c r="D284" s="154" t="b">
        <v>1</v>
      </c>
    </row>
    <row r="285" spans="1:9">
      <c r="A285" s="61" t="s">
        <v>3450</v>
      </c>
      <c r="C285" s="153" t="s">
        <v>3386</v>
      </c>
      <c r="D285" s="154" t="b">
        <v>1</v>
      </c>
    </row>
    <row r="286" spans="1:9">
      <c r="A286" s="61" t="s">
        <v>3450</v>
      </c>
      <c r="C286" s="153" t="s">
        <v>3387</v>
      </c>
      <c r="D286" s="154" t="b">
        <v>0</v>
      </c>
    </row>
    <row r="287" spans="1:9">
      <c r="A287" s="61" t="s">
        <v>3450</v>
      </c>
      <c r="C287" s="153" t="s">
        <v>3388</v>
      </c>
      <c r="D287" s="154" t="b">
        <v>1</v>
      </c>
    </row>
    <row r="288" spans="1:9">
      <c r="A288" s="61" t="s">
        <v>3450</v>
      </c>
      <c r="C288" s="153" t="s">
        <v>3389</v>
      </c>
      <c r="D288" s="154" t="s">
        <v>8633</v>
      </c>
    </row>
    <row r="289" spans="1:9">
      <c r="A289" s="61" t="s">
        <v>3450</v>
      </c>
      <c r="C289" s="153" t="s">
        <v>3390</v>
      </c>
      <c r="D289" s="154" t="b">
        <v>1</v>
      </c>
    </row>
    <row r="290" spans="1:9">
      <c r="A290" s="61" t="s">
        <v>3451</v>
      </c>
      <c r="C290" s="153" t="s">
        <v>3453</v>
      </c>
    </row>
    <row r="291" spans="1:9">
      <c r="A291" s="61" t="s">
        <v>3452</v>
      </c>
      <c r="C291" s="153" t="s">
        <v>3391</v>
      </c>
    </row>
    <row r="292" spans="1:9" s="154" customFormat="1">
      <c r="A292" s="61" t="s">
        <v>3452</v>
      </c>
      <c r="C292" s="153" t="s">
        <v>3392</v>
      </c>
      <c r="I292" s="61"/>
    </row>
    <row r="293" spans="1:9" s="154" customFormat="1">
      <c r="A293" s="61" t="s">
        <v>3452</v>
      </c>
      <c r="C293" s="153" t="s">
        <v>3393</v>
      </c>
      <c r="I293" s="61"/>
    </row>
    <row r="294" spans="1:9" s="154" customFormat="1">
      <c r="A294" s="61" t="s">
        <v>3452</v>
      </c>
      <c r="C294" s="153" t="s">
        <v>3394</v>
      </c>
      <c r="I294" s="61"/>
    </row>
    <row r="295" spans="1:9" s="154" customFormat="1">
      <c r="A295" s="61" t="s">
        <v>3452</v>
      </c>
      <c r="C295" s="153" t="s">
        <v>3395</v>
      </c>
      <c r="I295" s="61"/>
    </row>
    <row r="296" spans="1:9" s="154" customFormat="1">
      <c r="A296" s="61" t="s">
        <v>3452</v>
      </c>
      <c r="C296" s="153" t="s">
        <v>3396</v>
      </c>
      <c r="I296" s="61"/>
    </row>
    <row r="297" spans="1:9" s="154" customFormat="1">
      <c r="A297" s="61" t="s">
        <v>3452</v>
      </c>
      <c r="C297" s="153" t="s">
        <v>3397</v>
      </c>
      <c r="I297" s="61"/>
    </row>
    <row r="298" spans="1:9" s="154" customFormat="1">
      <c r="A298" s="61" t="s">
        <v>3452</v>
      </c>
      <c r="C298" s="153" t="s">
        <v>3398</v>
      </c>
      <c r="I298" s="61"/>
    </row>
    <row r="299" spans="1:9" s="154" customFormat="1">
      <c r="A299" s="61" t="s">
        <v>3452</v>
      </c>
      <c r="C299" s="153" t="s">
        <v>3399</v>
      </c>
      <c r="I299" s="61"/>
    </row>
    <row r="300" spans="1:9" s="154" customFormat="1">
      <c r="A300" s="61" t="s">
        <v>3452</v>
      </c>
      <c r="C300" s="153" t="s">
        <v>3400</v>
      </c>
      <c r="I300" s="61"/>
    </row>
    <row r="301" spans="1:9" s="154" customFormat="1">
      <c r="A301" s="61" t="s">
        <v>3452</v>
      </c>
      <c r="C301" s="153" t="s">
        <v>3401</v>
      </c>
      <c r="I301" s="61"/>
    </row>
    <row r="302" spans="1:9" s="154" customFormat="1">
      <c r="A302" s="61" t="s">
        <v>3452</v>
      </c>
      <c r="C302" s="153" t="s">
        <v>3402</v>
      </c>
      <c r="I302" s="61"/>
    </row>
    <row r="303" spans="1:9" s="154" customFormat="1">
      <c r="A303" s="61" t="s">
        <v>3452</v>
      </c>
      <c r="C303" s="153" t="s">
        <v>3403</v>
      </c>
      <c r="I303" s="61"/>
    </row>
    <row r="304" spans="1:9" s="154" customFormat="1">
      <c r="A304" s="61" t="s">
        <v>3452</v>
      </c>
      <c r="C304" s="153" t="s">
        <v>3404</v>
      </c>
      <c r="I304" s="61"/>
    </row>
    <row r="305" spans="1:9" s="154" customFormat="1">
      <c r="A305" s="61" t="s">
        <v>3452</v>
      </c>
      <c r="C305" s="153" t="s">
        <v>3405</v>
      </c>
      <c r="I305" s="61"/>
    </row>
    <row r="306" spans="1:9" s="154" customFormat="1">
      <c r="A306" s="61" t="s">
        <v>3452</v>
      </c>
      <c r="C306" s="153" t="s">
        <v>3406</v>
      </c>
      <c r="I306" s="61"/>
    </row>
    <row r="307" spans="1:9" s="154" customFormat="1">
      <c r="A307" s="61" t="s">
        <v>3452</v>
      </c>
      <c r="C307" s="153" t="s">
        <v>3407</v>
      </c>
      <c r="I307" s="61"/>
    </row>
    <row r="308" spans="1:9" s="154" customFormat="1">
      <c r="A308" s="61" t="s">
        <v>3452</v>
      </c>
      <c r="C308" s="153" t="s">
        <v>3408</v>
      </c>
      <c r="I308" s="61"/>
    </row>
    <row r="309" spans="1:9" s="154" customFormat="1">
      <c r="A309" s="61" t="s">
        <v>3452</v>
      </c>
      <c r="C309" s="153" t="s">
        <v>3409</v>
      </c>
      <c r="I309" s="61"/>
    </row>
    <row r="310" spans="1:9" s="154" customFormat="1">
      <c r="A310" s="61" t="s">
        <v>3452</v>
      </c>
      <c r="C310" s="153" t="s">
        <v>3410</v>
      </c>
      <c r="I310" s="61"/>
    </row>
    <row r="311" spans="1:9">
      <c r="A311" s="61" t="s">
        <v>3452</v>
      </c>
      <c r="C311" s="153" t="s">
        <v>3444</v>
      </c>
    </row>
    <row r="312" spans="1:9">
      <c r="A312" s="61" t="s">
        <v>3452</v>
      </c>
    </row>
    <row r="313" spans="1:9">
      <c r="A313" s="61" t="s">
        <v>3893</v>
      </c>
    </row>
    <row r="314" spans="1:9">
      <c r="A314" s="61" t="s">
        <v>3893</v>
      </c>
    </row>
    <row r="315" spans="1:9">
      <c r="A315" s="61" t="s">
        <v>3893</v>
      </c>
    </row>
    <row r="316" spans="1:9">
      <c r="A316" s="61" t="s">
        <v>3893</v>
      </c>
    </row>
    <row r="317" spans="1:9">
      <c r="A317" s="61" t="s">
        <v>3893</v>
      </c>
    </row>
    <row r="318" spans="1:9">
      <c r="A318" s="61" t="s">
        <v>3893</v>
      </c>
    </row>
    <row r="319" spans="1:9">
      <c r="A319" s="61" t="s">
        <v>3893</v>
      </c>
    </row>
    <row r="320" spans="1:9">
      <c r="A320" s="61" t="s">
        <v>3894</v>
      </c>
    </row>
    <row r="321" spans="1:3">
      <c r="A321" s="61" t="s">
        <v>3894</v>
      </c>
    </row>
    <row r="322" spans="1:3">
      <c r="A322" s="61" t="s">
        <v>3894</v>
      </c>
    </row>
    <row r="323" spans="1:3">
      <c r="A323" s="61" t="s">
        <v>3895</v>
      </c>
    </row>
    <row r="324" spans="1:3">
      <c r="A324" s="61" t="s">
        <v>3895</v>
      </c>
    </row>
    <row r="325" spans="1:3">
      <c r="A325" s="61" t="s">
        <v>3895</v>
      </c>
    </row>
    <row r="326" spans="1:3">
      <c r="A326" s="61" t="s">
        <v>3895</v>
      </c>
    </row>
    <row r="327" spans="1:3">
      <c r="A327" s="61" t="s">
        <v>3896</v>
      </c>
    </row>
    <row r="328" spans="1:3">
      <c r="A328" s="61" t="s">
        <v>3896</v>
      </c>
    </row>
    <row r="329" spans="1:3">
      <c r="A329" s="61" t="s">
        <v>3896</v>
      </c>
    </row>
    <row r="330" spans="1:3">
      <c r="A330" s="61" t="s">
        <v>3896</v>
      </c>
    </row>
    <row r="331" spans="1:3">
      <c r="A331" s="61" t="s">
        <v>4349</v>
      </c>
    </row>
    <row r="332" spans="1:3">
      <c r="A332" s="61" t="s">
        <v>4349</v>
      </c>
    </row>
    <row r="333" spans="1:3" ht="31.5">
      <c r="A333" s="61" t="s">
        <v>4349</v>
      </c>
      <c r="B333" s="153" t="s">
        <v>3987</v>
      </c>
      <c r="C333" s="153" t="s">
        <v>3988</v>
      </c>
    </row>
    <row r="334" spans="1:3" ht="31.5">
      <c r="A334" s="61" t="s">
        <v>4349</v>
      </c>
      <c r="B334" s="153" t="s">
        <v>3987</v>
      </c>
      <c r="C334" s="153" t="s">
        <v>3989</v>
      </c>
    </row>
    <row r="335" spans="1:3" ht="31.5">
      <c r="A335" s="61" t="s">
        <v>4349</v>
      </c>
      <c r="B335" s="153" t="s">
        <v>3987</v>
      </c>
      <c r="C335" s="153" t="s">
        <v>3990</v>
      </c>
    </row>
    <row r="336" spans="1:3" ht="31.5">
      <c r="A336" s="61" t="s">
        <v>4349</v>
      </c>
      <c r="B336" s="153" t="s">
        <v>3987</v>
      </c>
      <c r="C336" s="153" t="s">
        <v>3991</v>
      </c>
    </row>
    <row r="337" spans="1:3" ht="31.5">
      <c r="A337" s="61" t="s">
        <v>4349</v>
      </c>
      <c r="B337" s="153" t="s">
        <v>3987</v>
      </c>
      <c r="C337" s="153" t="s">
        <v>3992</v>
      </c>
    </row>
    <row r="338" spans="1:3" ht="31.5">
      <c r="A338" s="61" t="s">
        <v>4349</v>
      </c>
      <c r="B338" s="153" t="s">
        <v>3987</v>
      </c>
      <c r="C338" s="153" t="s">
        <v>3993</v>
      </c>
    </row>
    <row r="339" spans="1:3" ht="31.5">
      <c r="A339" s="61" t="s">
        <v>4349</v>
      </c>
      <c r="B339" s="153" t="s">
        <v>3987</v>
      </c>
      <c r="C339" s="153" t="s">
        <v>3994</v>
      </c>
    </row>
    <row r="340" spans="1:3" ht="31.5">
      <c r="A340" s="61" t="s">
        <v>4349</v>
      </c>
      <c r="B340" s="153" t="s">
        <v>3987</v>
      </c>
      <c r="C340" s="153" t="s">
        <v>3995</v>
      </c>
    </row>
    <row r="341" spans="1:3" ht="31.5">
      <c r="A341" s="61" t="s">
        <v>4349</v>
      </c>
      <c r="B341" s="153" t="s">
        <v>3987</v>
      </c>
      <c r="C341" s="153" t="s">
        <v>3996</v>
      </c>
    </row>
    <row r="342" spans="1:3" ht="31.5">
      <c r="A342" s="61" t="s">
        <v>4349</v>
      </c>
      <c r="B342" s="153" t="s">
        <v>3987</v>
      </c>
      <c r="C342" s="153" t="s">
        <v>3997</v>
      </c>
    </row>
    <row r="343" spans="1:3" ht="31.5">
      <c r="A343" s="61" t="s">
        <v>4349</v>
      </c>
      <c r="B343" s="153" t="s">
        <v>3987</v>
      </c>
      <c r="C343" s="153" t="s">
        <v>3998</v>
      </c>
    </row>
    <row r="344" spans="1:3" ht="31.5">
      <c r="A344" s="61" t="s">
        <v>4349</v>
      </c>
      <c r="B344" s="153" t="s">
        <v>3987</v>
      </c>
      <c r="C344" s="153" t="s">
        <v>3999</v>
      </c>
    </row>
    <row r="345" spans="1:3" ht="31.5">
      <c r="A345" s="61" t="s">
        <v>4349</v>
      </c>
      <c r="B345" s="153" t="s">
        <v>3987</v>
      </c>
      <c r="C345" s="153" t="s">
        <v>4000</v>
      </c>
    </row>
    <row r="346" spans="1:3" ht="31.5">
      <c r="A346" s="61" t="s">
        <v>4349</v>
      </c>
      <c r="B346" s="153" t="s">
        <v>3987</v>
      </c>
      <c r="C346" s="153" t="s">
        <v>4001</v>
      </c>
    </row>
    <row r="347" spans="1:3" ht="31.5">
      <c r="A347" s="61" t="s">
        <v>4349</v>
      </c>
      <c r="B347" s="153" t="s">
        <v>3987</v>
      </c>
      <c r="C347" s="153" t="s">
        <v>4002</v>
      </c>
    </row>
    <row r="348" spans="1:3" ht="31.5">
      <c r="A348" s="61" t="s">
        <v>4349</v>
      </c>
      <c r="B348" s="153" t="s">
        <v>3987</v>
      </c>
      <c r="C348" s="153" t="s">
        <v>4003</v>
      </c>
    </row>
    <row r="349" spans="1:3" ht="31.5">
      <c r="A349" s="61" t="s">
        <v>4349</v>
      </c>
      <c r="B349" s="153" t="s">
        <v>4004</v>
      </c>
      <c r="C349" s="153" t="s">
        <v>4005</v>
      </c>
    </row>
    <row r="350" spans="1:3" ht="31.5">
      <c r="A350" s="61" t="s">
        <v>4349</v>
      </c>
      <c r="B350" s="153" t="s">
        <v>4004</v>
      </c>
      <c r="C350" s="153" t="s">
        <v>4006</v>
      </c>
    </row>
    <row r="351" spans="1:3" ht="31.5">
      <c r="A351" s="61" t="s">
        <v>4349</v>
      </c>
      <c r="B351" s="153" t="s">
        <v>4004</v>
      </c>
      <c r="C351" s="153" t="s">
        <v>4007</v>
      </c>
    </row>
    <row r="352" spans="1:3" ht="31.5">
      <c r="A352" s="61" t="s">
        <v>4349</v>
      </c>
      <c r="B352" s="153" t="s">
        <v>4004</v>
      </c>
      <c r="C352" s="153" t="s">
        <v>4008</v>
      </c>
    </row>
    <row r="353" spans="1:3" ht="31.5">
      <c r="A353" s="61" t="s">
        <v>4349</v>
      </c>
      <c r="B353" s="153" t="s">
        <v>4004</v>
      </c>
      <c r="C353" s="153" t="s">
        <v>4009</v>
      </c>
    </row>
    <row r="354" spans="1:3" ht="31.5">
      <c r="A354" s="61" t="s">
        <v>4349</v>
      </c>
      <c r="B354" s="153" t="s">
        <v>4004</v>
      </c>
      <c r="C354" s="153" t="s">
        <v>4010</v>
      </c>
    </row>
    <row r="355" spans="1:3" ht="31.5">
      <c r="A355" s="61" t="s">
        <v>4349</v>
      </c>
      <c r="B355" s="153" t="s">
        <v>4004</v>
      </c>
      <c r="C355" s="153" t="s">
        <v>4011</v>
      </c>
    </row>
    <row r="356" spans="1:3" ht="31.5">
      <c r="A356" s="61" t="s">
        <v>4349</v>
      </c>
      <c r="B356" s="153" t="s">
        <v>4004</v>
      </c>
      <c r="C356" s="153" t="s">
        <v>4012</v>
      </c>
    </row>
    <row r="357" spans="1:3" ht="31.5">
      <c r="A357" s="61" t="s">
        <v>4349</v>
      </c>
      <c r="B357" s="153" t="s">
        <v>4004</v>
      </c>
      <c r="C357" s="153" t="s">
        <v>4013</v>
      </c>
    </row>
    <row r="358" spans="1:3" ht="31.5">
      <c r="A358" s="61" t="s">
        <v>4349</v>
      </c>
      <c r="B358" s="153" t="s">
        <v>4004</v>
      </c>
      <c r="C358" s="153" t="s">
        <v>4014</v>
      </c>
    </row>
    <row r="359" spans="1:3" ht="31.5">
      <c r="A359" s="61" t="s">
        <v>4349</v>
      </c>
      <c r="B359" s="153" t="s">
        <v>4004</v>
      </c>
      <c r="C359" s="153" t="s">
        <v>4015</v>
      </c>
    </row>
    <row r="360" spans="1:3" ht="31.5">
      <c r="A360" s="61" t="s">
        <v>4349</v>
      </c>
      <c r="B360" s="153" t="s">
        <v>4004</v>
      </c>
      <c r="C360" s="153" t="s">
        <v>4016</v>
      </c>
    </row>
    <row r="361" spans="1:3" ht="31.5">
      <c r="A361" s="61" t="s">
        <v>4349</v>
      </c>
      <c r="B361" s="153" t="s">
        <v>4004</v>
      </c>
      <c r="C361" s="153" t="s">
        <v>4017</v>
      </c>
    </row>
    <row r="362" spans="1:3" ht="31.5">
      <c r="A362" s="61" t="s">
        <v>4349</v>
      </c>
      <c r="B362" s="153" t="s">
        <v>4004</v>
      </c>
      <c r="C362" s="153" t="s">
        <v>4018</v>
      </c>
    </row>
    <row r="363" spans="1:3">
      <c r="A363" s="61" t="s">
        <v>4349</v>
      </c>
      <c r="B363" s="174" t="s">
        <v>4019</v>
      </c>
      <c r="C363" s="153" t="s">
        <v>4020</v>
      </c>
    </row>
    <row r="364" spans="1:3">
      <c r="A364" s="61" t="s">
        <v>4349</v>
      </c>
      <c r="B364" s="174" t="s">
        <v>4019</v>
      </c>
      <c r="C364" s="153" t="s">
        <v>4021</v>
      </c>
    </row>
    <row r="365" spans="1:3">
      <c r="A365" s="61" t="s">
        <v>4349</v>
      </c>
      <c r="B365" s="174" t="s">
        <v>4019</v>
      </c>
      <c r="C365" s="153" t="s">
        <v>4022</v>
      </c>
    </row>
    <row r="366" spans="1:3">
      <c r="A366" s="61" t="s">
        <v>4349</v>
      </c>
      <c r="B366" s="174" t="s">
        <v>4019</v>
      </c>
      <c r="C366" s="153" t="s">
        <v>4023</v>
      </c>
    </row>
    <row r="367" spans="1:3">
      <c r="A367" s="61" t="s">
        <v>4349</v>
      </c>
      <c r="B367" s="174" t="s">
        <v>4019</v>
      </c>
      <c r="C367" s="153" t="s">
        <v>4024</v>
      </c>
    </row>
    <row r="368" spans="1:3">
      <c r="A368" s="61" t="s">
        <v>4349</v>
      </c>
      <c r="B368" s="174" t="s">
        <v>4019</v>
      </c>
      <c r="C368" s="153" t="s">
        <v>4025</v>
      </c>
    </row>
    <row r="369" spans="1:3">
      <c r="A369" s="61" t="s">
        <v>4349</v>
      </c>
      <c r="B369" s="174" t="s">
        <v>4019</v>
      </c>
      <c r="C369" s="153" t="s">
        <v>4026</v>
      </c>
    </row>
    <row r="370" spans="1:3">
      <c r="A370" s="61" t="s">
        <v>4349</v>
      </c>
      <c r="B370" s="174" t="s">
        <v>4019</v>
      </c>
      <c r="C370" s="153" t="s">
        <v>4027</v>
      </c>
    </row>
    <row r="371" spans="1:3">
      <c r="A371" s="61" t="s">
        <v>4349</v>
      </c>
      <c r="B371" s="174" t="s">
        <v>4019</v>
      </c>
      <c r="C371" s="153" t="s">
        <v>4028</v>
      </c>
    </row>
    <row r="372" spans="1:3">
      <c r="A372" s="61" t="s">
        <v>4349</v>
      </c>
      <c r="B372" s="174" t="s">
        <v>4019</v>
      </c>
      <c r="C372" s="153" t="s">
        <v>4029</v>
      </c>
    </row>
    <row r="373" spans="1:3">
      <c r="A373" s="61" t="s">
        <v>4349</v>
      </c>
      <c r="B373" s="174" t="s">
        <v>4019</v>
      </c>
      <c r="C373" s="153" t="s">
        <v>4030</v>
      </c>
    </row>
    <row r="374" spans="1:3">
      <c r="A374" s="61" t="s">
        <v>4349</v>
      </c>
      <c r="B374" s="174" t="s">
        <v>4019</v>
      </c>
      <c r="C374" s="153" t="s">
        <v>4031</v>
      </c>
    </row>
    <row r="375" spans="1:3">
      <c r="A375" s="61" t="s">
        <v>4349</v>
      </c>
      <c r="B375" s="174" t="s">
        <v>4019</v>
      </c>
      <c r="C375" s="153" t="s">
        <v>4032</v>
      </c>
    </row>
    <row r="376" spans="1:3" ht="31.5">
      <c r="A376" s="61" t="s">
        <v>4349</v>
      </c>
      <c r="B376" s="153" t="s">
        <v>4033</v>
      </c>
      <c r="C376" s="153" t="s">
        <v>4034</v>
      </c>
    </row>
    <row r="377" spans="1:3" ht="31.5">
      <c r="A377" s="61" t="s">
        <v>4349</v>
      </c>
      <c r="B377" s="153" t="s">
        <v>4033</v>
      </c>
      <c r="C377" s="153" t="s">
        <v>4035</v>
      </c>
    </row>
    <row r="378" spans="1:3" ht="31.5">
      <c r="A378" s="61" t="s">
        <v>4349</v>
      </c>
      <c r="B378" s="153" t="s">
        <v>4033</v>
      </c>
      <c r="C378" s="153" t="s">
        <v>4036</v>
      </c>
    </row>
    <row r="379" spans="1:3" ht="31.5">
      <c r="A379" s="61" t="s">
        <v>4349</v>
      </c>
      <c r="B379" s="153" t="s">
        <v>4033</v>
      </c>
      <c r="C379" s="153" t="s">
        <v>4037</v>
      </c>
    </row>
    <row r="380" spans="1:3" ht="31.5">
      <c r="A380" s="61" t="s">
        <v>4349</v>
      </c>
      <c r="B380" s="153" t="s">
        <v>4033</v>
      </c>
      <c r="C380" s="153" t="s">
        <v>4038</v>
      </c>
    </row>
    <row r="381" spans="1:3" ht="31.5">
      <c r="A381" s="61" t="s">
        <v>4349</v>
      </c>
      <c r="B381" s="153" t="s">
        <v>4033</v>
      </c>
      <c r="C381" s="153" t="s">
        <v>4039</v>
      </c>
    </row>
    <row r="382" spans="1:3" ht="31.5">
      <c r="A382" s="61" t="s">
        <v>4349</v>
      </c>
      <c r="B382" s="153" t="s">
        <v>4033</v>
      </c>
      <c r="C382" s="153" t="s">
        <v>4040</v>
      </c>
    </row>
    <row r="383" spans="1:3" ht="31.5">
      <c r="A383" s="61" t="s">
        <v>4349</v>
      </c>
      <c r="B383" s="153" t="s">
        <v>4033</v>
      </c>
      <c r="C383" s="153" t="s">
        <v>4041</v>
      </c>
    </row>
    <row r="384" spans="1:3" ht="31.5">
      <c r="A384" s="61" t="s">
        <v>4349</v>
      </c>
      <c r="B384" s="153" t="s">
        <v>4033</v>
      </c>
      <c r="C384" s="153" t="s">
        <v>4042</v>
      </c>
    </row>
    <row r="385" spans="1:3" ht="31.5">
      <c r="A385" s="61" t="s">
        <v>4349</v>
      </c>
      <c r="B385" s="153" t="s">
        <v>4033</v>
      </c>
      <c r="C385" s="153" t="s">
        <v>4043</v>
      </c>
    </row>
    <row r="386" spans="1:3" ht="31.5">
      <c r="A386" s="61" t="s">
        <v>4349</v>
      </c>
      <c r="B386" s="153" t="s">
        <v>4033</v>
      </c>
      <c r="C386" s="153" t="s">
        <v>4044</v>
      </c>
    </row>
    <row r="387" spans="1:3" ht="31.5">
      <c r="A387" s="61" t="s">
        <v>4349</v>
      </c>
      <c r="B387" s="153" t="s">
        <v>4033</v>
      </c>
      <c r="C387" s="153" t="s">
        <v>4045</v>
      </c>
    </row>
    <row r="388" spans="1:3" ht="31.5">
      <c r="A388" s="61" t="s">
        <v>4349</v>
      </c>
      <c r="B388" s="153" t="s">
        <v>4033</v>
      </c>
      <c r="C388" s="153" t="s">
        <v>4046</v>
      </c>
    </row>
    <row r="389" spans="1:3" ht="31.5">
      <c r="A389" s="61" t="s">
        <v>4349</v>
      </c>
      <c r="B389" s="153" t="s">
        <v>4047</v>
      </c>
      <c r="C389" s="153" t="s">
        <v>4048</v>
      </c>
    </row>
    <row r="390" spans="1:3" ht="31.5">
      <c r="A390" s="61" t="s">
        <v>4349</v>
      </c>
      <c r="B390" s="153" t="s">
        <v>4047</v>
      </c>
      <c r="C390" s="153" t="s">
        <v>4049</v>
      </c>
    </row>
    <row r="391" spans="1:3" ht="31.5">
      <c r="A391" s="61" t="s">
        <v>4349</v>
      </c>
      <c r="B391" s="153" t="s">
        <v>4047</v>
      </c>
      <c r="C391" s="153" t="s">
        <v>4050</v>
      </c>
    </row>
    <row r="392" spans="1:3" ht="31.5">
      <c r="A392" s="61" t="s">
        <v>4349</v>
      </c>
      <c r="B392" s="153" t="s">
        <v>4047</v>
      </c>
      <c r="C392" s="153" t="s">
        <v>4051</v>
      </c>
    </row>
    <row r="393" spans="1:3" ht="31.5">
      <c r="A393" s="61" t="s">
        <v>4349</v>
      </c>
      <c r="B393" s="153" t="s">
        <v>4047</v>
      </c>
      <c r="C393" s="153" t="s">
        <v>4052</v>
      </c>
    </row>
    <row r="394" spans="1:3" ht="31.5">
      <c r="A394" s="61" t="s">
        <v>4349</v>
      </c>
      <c r="B394" s="153" t="s">
        <v>4047</v>
      </c>
      <c r="C394" s="153" t="s">
        <v>4053</v>
      </c>
    </row>
    <row r="395" spans="1:3" ht="31.5">
      <c r="A395" s="61" t="s">
        <v>4349</v>
      </c>
      <c r="B395" s="153" t="s">
        <v>4047</v>
      </c>
      <c r="C395" s="153" t="s">
        <v>4054</v>
      </c>
    </row>
    <row r="396" spans="1:3" ht="31.5">
      <c r="A396" s="61" t="s">
        <v>4349</v>
      </c>
      <c r="B396" s="153" t="s">
        <v>4047</v>
      </c>
      <c r="C396" s="153" t="s">
        <v>4055</v>
      </c>
    </row>
    <row r="397" spans="1:3" ht="31.5">
      <c r="A397" s="61" t="s">
        <v>4349</v>
      </c>
      <c r="B397" s="153" t="s">
        <v>4047</v>
      </c>
      <c r="C397" s="153" t="s">
        <v>4056</v>
      </c>
    </row>
    <row r="398" spans="1:3" ht="31.5">
      <c r="A398" s="61" t="s">
        <v>4349</v>
      </c>
      <c r="B398" s="153" t="s">
        <v>4047</v>
      </c>
      <c r="C398" s="153" t="s">
        <v>4057</v>
      </c>
    </row>
    <row r="399" spans="1:3" ht="31.5">
      <c r="A399" s="61" t="s">
        <v>4349</v>
      </c>
      <c r="B399" s="153" t="s">
        <v>4047</v>
      </c>
      <c r="C399" s="153" t="s">
        <v>4058</v>
      </c>
    </row>
    <row r="400" spans="1:3" ht="31.5">
      <c r="A400" s="61" t="s">
        <v>4349</v>
      </c>
      <c r="B400" s="153" t="s">
        <v>4047</v>
      </c>
      <c r="C400" s="153" t="s">
        <v>4059</v>
      </c>
    </row>
    <row r="401" spans="1:3" ht="31.5">
      <c r="A401" s="61" t="s">
        <v>4349</v>
      </c>
      <c r="B401" s="153" t="s">
        <v>4047</v>
      </c>
      <c r="C401" s="153" t="s">
        <v>4060</v>
      </c>
    </row>
    <row r="402" spans="1:3" ht="31.5">
      <c r="A402" s="61" t="s">
        <v>4349</v>
      </c>
      <c r="B402" s="153" t="s">
        <v>4047</v>
      </c>
      <c r="C402" s="153" t="s">
        <v>4061</v>
      </c>
    </row>
    <row r="403" spans="1:3" ht="31.5">
      <c r="A403" s="61" t="s">
        <v>4349</v>
      </c>
      <c r="B403" s="153" t="s">
        <v>4047</v>
      </c>
      <c r="C403" s="153" t="s">
        <v>4062</v>
      </c>
    </row>
    <row r="404" spans="1:3" ht="31.5">
      <c r="A404" s="61" t="s">
        <v>4349</v>
      </c>
      <c r="B404" s="153" t="s">
        <v>4064</v>
      </c>
      <c r="C404" s="153" t="s">
        <v>4065</v>
      </c>
    </row>
    <row r="405" spans="1:3" ht="31.5">
      <c r="A405" s="61" t="s">
        <v>4349</v>
      </c>
      <c r="B405" s="153" t="s">
        <v>4064</v>
      </c>
      <c r="C405" s="153" t="s">
        <v>4066</v>
      </c>
    </row>
    <row r="406" spans="1:3" ht="31.5">
      <c r="A406" s="61" t="s">
        <v>4349</v>
      </c>
      <c r="B406" s="153" t="s">
        <v>4064</v>
      </c>
      <c r="C406" s="153" t="s">
        <v>4062</v>
      </c>
    </row>
    <row r="407" spans="1:3" ht="31.5">
      <c r="A407" s="61" t="s">
        <v>4349</v>
      </c>
      <c r="B407" s="153" t="s">
        <v>4064</v>
      </c>
      <c r="C407" s="153" t="s">
        <v>4067</v>
      </c>
    </row>
    <row r="408" spans="1:3" ht="31.5">
      <c r="A408" s="61" t="s">
        <v>4349</v>
      </c>
      <c r="B408" s="153" t="s">
        <v>4064</v>
      </c>
      <c r="C408" s="153" t="s">
        <v>4068</v>
      </c>
    </row>
    <row r="409" spans="1:3" ht="31.5">
      <c r="A409" s="61" t="s">
        <v>4349</v>
      </c>
      <c r="B409" s="153" t="s">
        <v>4064</v>
      </c>
      <c r="C409" s="153" t="s">
        <v>4069</v>
      </c>
    </row>
    <row r="410" spans="1:3" ht="31.5">
      <c r="A410" s="61" t="s">
        <v>4349</v>
      </c>
      <c r="B410" s="153" t="s">
        <v>4064</v>
      </c>
      <c r="C410" s="153" t="s">
        <v>4070</v>
      </c>
    </row>
    <row r="411" spans="1:3" ht="31.5">
      <c r="A411" s="61" t="s">
        <v>4349</v>
      </c>
      <c r="B411" s="153" t="s">
        <v>4064</v>
      </c>
      <c r="C411" s="153" t="s">
        <v>4071</v>
      </c>
    </row>
    <row r="412" spans="1:3" ht="31.5">
      <c r="A412" s="61" t="s">
        <v>4349</v>
      </c>
      <c r="B412" s="153" t="s">
        <v>4064</v>
      </c>
      <c r="C412" s="153" t="s">
        <v>4072</v>
      </c>
    </row>
    <row r="413" spans="1:3" ht="31.5">
      <c r="A413" s="61" t="s">
        <v>4349</v>
      </c>
      <c r="B413" s="153" t="s">
        <v>4064</v>
      </c>
      <c r="C413" s="153" t="s">
        <v>4073</v>
      </c>
    </row>
    <row r="414" spans="1:3" ht="31.5">
      <c r="A414" s="61" t="s">
        <v>4349</v>
      </c>
      <c r="B414" s="153" t="s">
        <v>4064</v>
      </c>
      <c r="C414" s="153" t="s">
        <v>4074</v>
      </c>
    </row>
    <row r="415" spans="1:3" ht="31.5">
      <c r="A415" s="61" t="s">
        <v>4349</v>
      </c>
      <c r="B415" s="153" t="s">
        <v>4064</v>
      </c>
      <c r="C415" s="153" t="s">
        <v>4075</v>
      </c>
    </row>
    <row r="416" spans="1:3" ht="31.5">
      <c r="A416" s="61" t="s">
        <v>4349</v>
      </c>
      <c r="B416" s="153" t="s">
        <v>4076</v>
      </c>
      <c r="C416" s="153" t="s">
        <v>4077</v>
      </c>
    </row>
    <row r="417" spans="1:3" ht="31.5">
      <c r="A417" s="61" t="s">
        <v>4349</v>
      </c>
      <c r="B417" s="153" t="s">
        <v>4076</v>
      </c>
      <c r="C417" s="153" t="s">
        <v>4078</v>
      </c>
    </row>
    <row r="418" spans="1:3" ht="31.5">
      <c r="A418" s="61" t="s">
        <v>4349</v>
      </c>
      <c r="B418" s="153" t="s">
        <v>4076</v>
      </c>
      <c r="C418" s="153" t="s">
        <v>4079</v>
      </c>
    </row>
    <row r="419" spans="1:3" ht="31.5">
      <c r="A419" s="61" t="s">
        <v>4349</v>
      </c>
      <c r="B419" s="153" t="s">
        <v>4076</v>
      </c>
      <c r="C419" s="153" t="s">
        <v>4080</v>
      </c>
    </row>
    <row r="420" spans="1:3" ht="31.5">
      <c r="A420" s="61" t="s">
        <v>4349</v>
      </c>
      <c r="B420" s="153" t="s">
        <v>4076</v>
      </c>
      <c r="C420" s="153" t="s">
        <v>4081</v>
      </c>
    </row>
    <row r="421" spans="1:3" ht="31.5">
      <c r="A421" s="61" t="s">
        <v>4349</v>
      </c>
      <c r="B421" s="153" t="s">
        <v>4076</v>
      </c>
      <c r="C421" s="153" t="s">
        <v>4082</v>
      </c>
    </row>
    <row r="422" spans="1:3" ht="31.5">
      <c r="A422" s="61" t="s">
        <v>4349</v>
      </c>
      <c r="B422" s="153" t="s">
        <v>4076</v>
      </c>
      <c r="C422" s="153" t="s">
        <v>4083</v>
      </c>
    </row>
    <row r="423" spans="1:3" ht="31.5">
      <c r="A423" s="61" t="s">
        <v>4349</v>
      </c>
      <c r="B423" s="153" t="s">
        <v>4076</v>
      </c>
      <c r="C423" s="153" t="s">
        <v>4084</v>
      </c>
    </row>
    <row r="424" spans="1:3" ht="31.5">
      <c r="A424" s="61" t="s">
        <v>4349</v>
      </c>
      <c r="B424" s="153" t="s">
        <v>4076</v>
      </c>
      <c r="C424" s="153" t="s">
        <v>4085</v>
      </c>
    </row>
    <row r="425" spans="1:3" ht="31.5">
      <c r="A425" s="61" t="s">
        <v>4349</v>
      </c>
      <c r="B425" s="153" t="s">
        <v>4076</v>
      </c>
      <c r="C425" s="153" t="s">
        <v>4086</v>
      </c>
    </row>
    <row r="426" spans="1:3" ht="31.5">
      <c r="A426" s="61" t="s">
        <v>4349</v>
      </c>
      <c r="B426" s="153" t="s">
        <v>4087</v>
      </c>
      <c r="C426" s="153" t="s">
        <v>4088</v>
      </c>
    </row>
    <row r="427" spans="1:3" ht="31.5">
      <c r="A427" s="61" t="s">
        <v>4349</v>
      </c>
      <c r="B427" s="153" t="s">
        <v>4087</v>
      </c>
      <c r="C427" s="153" t="s">
        <v>4089</v>
      </c>
    </row>
    <row r="428" spans="1:3" ht="31.5">
      <c r="A428" s="61" t="s">
        <v>4349</v>
      </c>
      <c r="B428" s="153" t="s">
        <v>4087</v>
      </c>
      <c r="C428" s="153" t="s">
        <v>4090</v>
      </c>
    </row>
    <row r="429" spans="1:3" ht="31.5">
      <c r="A429" s="61" t="s">
        <v>4349</v>
      </c>
      <c r="B429" s="153" t="s">
        <v>4087</v>
      </c>
      <c r="C429" s="153" t="s">
        <v>4091</v>
      </c>
    </row>
    <row r="430" spans="1:3" ht="31.5">
      <c r="A430" s="61" t="s">
        <v>4349</v>
      </c>
      <c r="B430" s="153" t="s">
        <v>4087</v>
      </c>
      <c r="C430" s="153" t="s">
        <v>4092</v>
      </c>
    </row>
    <row r="431" spans="1:3" ht="31.5">
      <c r="A431" s="61" t="s">
        <v>4349</v>
      </c>
      <c r="B431" s="153" t="s">
        <v>4087</v>
      </c>
      <c r="C431" s="153" t="s">
        <v>4093</v>
      </c>
    </row>
    <row r="432" spans="1:3" ht="31.5">
      <c r="A432" s="61" t="s">
        <v>4349</v>
      </c>
      <c r="B432" s="153" t="s">
        <v>4087</v>
      </c>
      <c r="C432" s="153" t="s">
        <v>4094</v>
      </c>
    </row>
    <row r="433" spans="1:3" ht="31.5">
      <c r="A433" s="61" t="s">
        <v>4349</v>
      </c>
      <c r="B433" s="153" t="s">
        <v>4087</v>
      </c>
      <c r="C433" s="153" t="s">
        <v>4095</v>
      </c>
    </row>
    <row r="434" spans="1:3" ht="31.5">
      <c r="A434" s="61" t="s">
        <v>4349</v>
      </c>
      <c r="B434" s="153" t="s">
        <v>4087</v>
      </c>
      <c r="C434" s="153" t="s">
        <v>4096</v>
      </c>
    </row>
    <row r="435" spans="1:3">
      <c r="A435" s="61" t="s">
        <v>4349</v>
      </c>
      <c r="B435" s="174" t="s">
        <v>4097</v>
      </c>
      <c r="C435" s="153" t="s">
        <v>4098</v>
      </c>
    </row>
    <row r="436" spans="1:3">
      <c r="A436" s="61" t="s">
        <v>4349</v>
      </c>
      <c r="B436" s="174" t="s">
        <v>4097</v>
      </c>
      <c r="C436" s="153" t="s">
        <v>4099</v>
      </c>
    </row>
    <row r="437" spans="1:3">
      <c r="A437" s="61" t="s">
        <v>4349</v>
      </c>
      <c r="B437" s="174" t="s">
        <v>4097</v>
      </c>
      <c r="C437" s="153" t="s">
        <v>4100</v>
      </c>
    </row>
    <row r="438" spans="1:3">
      <c r="A438" s="61" t="s">
        <v>4349</v>
      </c>
      <c r="B438" s="174" t="s">
        <v>4097</v>
      </c>
      <c r="C438" s="153" t="s">
        <v>4101</v>
      </c>
    </row>
    <row r="439" spans="1:3">
      <c r="A439" s="61" t="s">
        <v>4349</v>
      </c>
      <c r="B439" s="174" t="s">
        <v>4097</v>
      </c>
      <c r="C439" s="153" t="s">
        <v>4102</v>
      </c>
    </row>
    <row r="440" spans="1:3">
      <c r="A440" s="61" t="s">
        <v>4349</v>
      </c>
      <c r="B440" s="174" t="s">
        <v>4097</v>
      </c>
      <c r="C440" s="153" t="s">
        <v>4103</v>
      </c>
    </row>
    <row r="441" spans="1:3">
      <c r="A441" s="61" t="s">
        <v>4349</v>
      </c>
      <c r="B441" s="174" t="s">
        <v>4097</v>
      </c>
      <c r="C441" s="153" t="s">
        <v>4104</v>
      </c>
    </row>
    <row r="442" spans="1:3">
      <c r="A442" s="61" t="s">
        <v>4349</v>
      </c>
      <c r="B442" s="174" t="s">
        <v>4097</v>
      </c>
      <c r="C442" s="153" t="s">
        <v>4105</v>
      </c>
    </row>
    <row r="443" spans="1:3">
      <c r="A443" s="61" t="s">
        <v>4349</v>
      </c>
      <c r="B443" s="174" t="s">
        <v>4097</v>
      </c>
    </row>
    <row r="444" spans="1:3" ht="47.25">
      <c r="A444" s="61" t="s">
        <v>4349</v>
      </c>
      <c r="B444" s="153" t="s">
        <v>4106</v>
      </c>
      <c r="C444" s="153" t="s">
        <v>4107</v>
      </c>
    </row>
    <row r="445" spans="1:3" ht="47.25">
      <c r="A445" s="61" t="s">
        <v>4349</v>
      </c>
      <c r="B445" s="153" t="s">
        <v>4106</v>
      </c>
      <c r="C445" s="153" t="s">
        <v>4108</v>
      </c>
    </row>
    <row r="446" spans="1:3" ht="47.25">
      <c r="A446" s="61" t="s">
        <v>4349</v>
      </c>
      <c r="B446" s="153" t="s">
        <v>4106</v>
      </c>
      <c r="C446" s="153" t="s">
        <v>4109</v>
      </c>
    </row>
    <row r="447" spans="1:3" ht="47.25">
      <c r="A447" s="61" t="s">
        <v>4349</v>
      </c>
      <c r="B447" s="153" t="s">
        <v>4106</v>
      </c>
      <c r="C447" s="153" t="s">
        <v>4110</v>
      </c>
    </row>
    <row r="448" spans="1:3" ht="47.25">
      <c r="A448" s="61" t="s">
        <v>4349</v>
      </c>
      <c r="B448" s="153" t="s">
        <v>4106</v>
      </c>
      <c r="C448" s="153" t="s">
        <v>4111</v>
      </c>
    </row>
    <row r="449" spans="1:3" ht="47.25">
      <c r="A449" s="61" t="s">
        <v>4349</v>
      </c>
      <c r="B449" s="153" t="s">
        <v>4106</v>
      </c>
      <c r="C449" s="153" t="s">
        <v>4112</v>
      </c>
    </row>
    <row r="450" spans="1:3" ht="47.25">
      <c r="A450" s="61" t="s">
        <v>4349</v>
      </c>
      <c r="B450" s="153" t="s">
        <v>4106</v>
      </c>
      <c r="C450" s="153" t="s">
        <v>4113</v>
      </c>
    </row>
    <row r="451" spans="1:3">
      <c r="A451" s="61" t="s">
        <v>4349</v>
      </c>
    </row>
    <row r="452" spans="1:3">
      <c r="A452" s="61" t="s">
        <v>4349</v>
      </c>
    </row>
    <row r="453" spans="1:3" ht="31.5">
      <c r="A453" s="61" t="s">
        <v>4349</v>
      </c>
      <c r="B453" s="153" t="s">
        <v>4114</v>
      </c>
      <c r="C453" s="153" t="s">
        <v>4115</v>
      </c>
    </row>
    <row r="454" spans="1:3" ht="31.5">
      <c r="A454" s="61" t="s">
        <v>4349</v>
      </c>
      <c r="B454" s="153" t="s">
        <v>4114</v>
      </c>
      <c r="C454" s="153" t="s">
        <v>4116</v>
      </c>
    </row>
    <row r="455" spans="1:3" ht="31.5">
      <c r="A455" s="61" t="s">
        <v>4349</v>
      </c>
      <c r="B455" s="153" t="s">
        <v>4114</v>
      </c>
      <c r="C455" s="153" t="s">
        <v>4117</v>
      </c>
    </row>
    <row r="456" spans="1:3" ht="31.5">
      <c r="A456" s="61" t="s">
        <v>4349</v>
      </c>
      <c r="B456" s="153" t="s">
        <v>4114</v>
      </c>
      <c r="C456" s="153" t="s">
        <v>4118</v>
      </c>
    </row>
    <row r="457" spans="1:3" ht="31.5">
      <c r="A457" s="61" t="s">
        <v>4349</v>
      </c>
      <c r="B457" s="153" t="s">
        <v>4114</v>
      </c>
      <c r="C457" s="153" t="s">
        <v>4119</v>
      </c>
    </row>
    <row r="458" spans="1:3" ht="31.5">
      <c r="A458" s="61" t="s">
        <v>4349</v>
      </c>
      <c r="B458" s="153" t="s">
        <v>4114</v>
      </c>
      <c r="C458" s="153" t="s">
        <v>4120</v>
      </c>
    </row>
    <row r="459" spans="1:3" ht="31.5">
      <c r="A459" s="61" t="s">
        <v>4349</v>
      </c>
      <c r="B459" s="153" t="s">
        <v>4114</v>
      </c>
      <c r="C459" s="153" t="s">
        <v>4121</v>
      </c>
    </row>
    <row r="460" spans="1:3">
      <c r="A460" s="61" t="s">
        <v>4349</v>
      </c>
    </row>
    <row r="461" spans="1:3">
      <c r="A461" s="61" t="s">
        <v>4349</v>
      </c>
    </row>
    <row r="462" spans="1:3" ht="47.25">
      <c r="A462" s="61" t="s">
        <v>4349</v>
      </c>
      <c r="B462" s="153" t="s">
        <v>4122</v>
      </c>
      <c r="C462" s="153" t="s">
        <v>4123</v>
      </c>
    </row>
    <row r="463" spans="1:3" ht="47.25">
      <c r="A463" s="61" t="s">
        <v>4349</v>
      </c>
      <c r="B463" s="153" t="s">
        <v>4122</v>
      </c>
      <c r="C463" s="153" t="s">
        <v>4124</v>
      </c>
    </row>
    <row r="464" spans="1:3" ht="47.25">
      <c r="A464" s="61" t="s">
        <v>4349</v>
      </c>
      <c r="B464" s="153" t="s">
        <v>4122</v>
      </c>
      <c r="C464" s="153" t="s">
        <v>4125</v>
      </c>
    </row>
    <row r="465" spans="1:3" ht="47.25">
      <c r="A465" s="61" t="s">
        <v>4349</v>
      </c>
      <c r="B465" s="153" t="s">
        <v>4122</v>
      </c>
      <c r="C465" s="153" t="s">
        <v>4126</v>
      </c>
    </row>
    <row r="466" spans="1:3" ht="47.25">
      <c r="A466" s="61" t="s">
        <v>4349</v>
      </c>
      <c r="B466" s="153" t="s">
        <v>4122</v>
      </c>
      <c r="C466" s="153" t="s">
        <v>4127</v>
      </c>
    </row>
    <row r="467" spans="1:3" ht="47.25">
      <c r="A467" s="61" t="s">
        <v>4349</v>
      </c>
      <c r="B467" s="153" t="s">
        <v>4122</v>
      </c>
      <c r="C467" s="153" t="s">
        <v>4128</v>
      </c>
    </row>
    <row r="468" spans="1:3" ht="47.25">
      <c r="A468" s="61" t="s">
        <v>4349</v>
      </c>
      <c r="B468" s="153" t="s">
        <v>4122</v>
      </c>
      <c r="C468" s="153" t="s">
        <v>4129</v>
      </c>
    </row>
    <row r="469" spans="1:3">
      <c r="A469" s="61" t="s">
        <v>4349</v>
      </c>
    </row>
    <row r="470" spans="1:3">
      <c r="A470" s="61" t="s">
        <v>4349</v>
      </c>
    </row>
    <row r="471" spans="1:3" ht="31.5">
      <c r="A471" s="61" t="s">
        <v>4349</v>
      </c>
      <c r="B471" s="153" t="s">
        <v>4130</v>
      </c>
      <c r="C471" s="153" t="s">
        <v>4131</v>
      </c>
    </row>
    <row r="472" spans="1:3" ht="31.5">
      <c r="A472" s="61" t="s">
        <v>4349</v>
      </c>
      <c r="B472" s="153" t="s">
        <v>4130</v>
      </c>
      <c r="C472" s="153" t="s">
        <v>4132</v>
      </c>
    </row>
    <row r="473" spans="1:3" ht="31.5">
      <c r="A473" s="61" t="s">
        <v>4349</v>
      </c>
      <c r="B473" s="153" t="s">
        <v>4130</v>
      </c>
      <c r="C473" s="153" t="s">
        <v>4133</v>
      </c>
    </row>
    <row r="474" spans="1:3" ht="31.5">
      <c r="A474" s="61" t="s">
        <v>4349</v>
      </c>
      <c r="B474" s="153" t="s">
        <v>4130</v>
      </c>
      <c r="C474" s="153" t="s">
        <v>4134</v>
      </c>
    </row>
    <row r="475" spans="1:3" ht="31.5">
      <c r="A475" s="61" t="s">
        <v>4349</v>
      </c>
      <c r="B475" s="153" t="s">
        <v>4130</v>
      </c>
      <c r="C475" s="153" t="s">
        <v>4135</v>
      </c>
    </row>
    <row r="476" spans="1:3" ht="31.5">
      <c r="A476" s="61" t="s">
        <v>4349</v>
      </c>
      <c r="B476" s="153" t="s">
        <v>4130</v>
      </c>
      <c r="C476" s="153" t="s">
        <v>4136</v>
      </c>
    </row>
    <row r="477" spans="1:3" ht="31.5">
      <c r="A477" s="61" t="s">
        <v>4349</v>
      </c>
      <c r="B477" s="153" t="s">
        <v>4130</v>
      </c>
      <c r="C477" s="153" t="s">
        <v>4137</v>
      </c>
    </row>
    <row r="478" spans="1:3" ht="31.5">
      <c r="A478" s="61" t="s">
        <v>4349</v>
      </c>
      <c r="B478" s="153" t="s">
        <v>4130</v>
      </c>
      <c r="C478" s="153" t="s">
        <v>4138</v>
      </c>
    </row>
    <row r="479" spans="1:3">
      <c r="A479" s="61" t="s">
        <v>4349</v>
      </c>
    </row>
    <row r="480" spans="1:3">
      <c r="A480" s="61" t="s">
        <v>4349</v>
      </c>
    </row>
    <row r="481" spans="1:3" ht="31.5">
      <c r="A481" s="61" t="s">
        <v>4349</v>
      </c>
      <c r="B481" s="153" t="s">
        <v>4139</v>
      </c>
      <c r="C481" s="153" t="s">
        <v>4140</v>
      </c>
    </row>
    <row r="482" spans="1:3" ht="31.5">
      <c r="A482" s="61" t="s">
        <v>4349</v>
      </c>
      <c r="B482" s="153" t="s">
        <v>4139</v>
      </c>
      <c r="C482" s="153" t="s">
        <v>4141</v>
      </c>
    </row>
    <row r="483" spans="1:3" ht="31.5">
      <c r="A483" s="61" t="s">
        <v>4349</v>
      </c>
      <c r="B483" s="153" t="s">
        <v>4139</v>
      </c>
      <c r="C483" s="153" t="s">
        <v>4142</v>
      </c>
    </row>
    <row r="484" spans="1:3" ht="31.5">
      <c r="A484" s="61" t="s">
        <v>4349</v>
      </c>
      <c r="B484" s="153" t="s">
        <v>4139</v>
      </c>
      <c r="C484" s="153" t="s">
        <v>4143</v>
      </c>
    </row>
    <row r="485" spans="1:3" ht="31.5">
      <c r="A485" s="61" t="s">
        <v>4349</v>
      </c>
      <c r="B485" s="153" t="s">
        <v>4139</v>
      </c>
      <c r="C485" s="153" t="s">
        <v>4144</v>
      </c>
    </row>
    <row r="486" spans="1:3" ht="31.5">
      <c r="A486" s="61" t="s">
        <v>4349</v>
      </c>
      <c r="B486" s="153" t="s">
        <v>4139</v>
      </c>
      <c r="C486" s="153" t="s">
        <v>4145</v>
      </c>
    </row>
    <row r="487" spans="1:3" ht="31.5">
      <c r="A487" s="61" t="s">
        <v>4349</v>
      </c>
      <c r="B487" s="153" t="s">
        <v>4139</v>
      </c>
      <c r="C487" s="153" t="s">
        <v>4146</v>
      </c>
    </row>
    <row r="488" spans="1:3">
      <c r="A488" s="61" t="s">
        <v>4349</v>
      </c>
    </row>
    <row r="489" spans="1:3">
      <c r="A489" s="61" t="s">
        <v>4349</v>
      </c>
    </row>
    <row r="490" spans="1:3" ht="47.25">
      <c r="A490" s="61" t="s">
        <v>4349</v>
      </c>
      <c r="B490" s="153" t="s">
        <v>4147</v>
      </c>
      <c r="C490" s="153" t="s">
        <v>4148</v>
      </c>
    </row>
    <row r="491" spans="1:3" ht="47.25">
      <c r="A491" s="61" t="s">
        <v>4349</v>
      </c>
      <c r="B491" s="153" t="s">
        <v>4147</v>
      </c>
      <c r="C491" s="153" t="s">
        <v>4149</v>
      </c>
    </row>
    <row r="492" spans="1:3" ht="47.25">
      <c r="A492" s="61" t="s">
        <v>4349</v>
      </c>
      <c r="B492" s="153" t="s">
        <v>4147</v>
      </c>
      <c r="C492" s="153" t="s">
        <v>4150</v>
      </c>
    </row>
    <row r="493" spans="1:3">
      <c r="A493" s="61" t="s">
        <v>4349</v>
      </c>
      <c r="C493" s="153" t="s">
        <v>4063</v>
      </c>
    </row>
    <row r="494" spans="1:3">
      <c r="A494" s="61" t="s">
        <v>4349</v>
      </c>
      <c r="C494" s="153" t="s">
        <v>4151</v>
      </c>
    </row>
    <row r="495" spans="1:3">
      <c r="A495" s="61" t="s">
        <v>4349</v>
      </c>
      <c r="C495" s="153" t="s">
        <v>2016</v>
      </c>
    </row>
    <row r="496" spans="1:3">
      <c r="A496" s="61" t="s">
        <v>4349</v>
      </c>
      <c r="C496" s="153" t="s">
        <v>4152</v>
      </c>
    </row>
    <row r="497" spans="1:3">
      <c r="A497" s="61" t="s">
        <v>4349</v>
      </c>
    </row>
    <row r="498" spans="1:3">
      <c r="A498" s="61" t="s">
        <v>4349</v>
      </c>
    </row>
    <row r="499" spans="1:3">
      <c r="A499" s="61" t="s">
        <v>4349</v>
      </c>
    </row>
    <row r="500" spans="1:3" ht="63">
      <c r="A500" s="61" t="s">
        <v>4349</v>
      </c>
      <c r="B500" s="153" t="s">
        <v>4153</v>
      </c>
      <c r="C500" s="153" t="s">
        <v>4154</v>
      </c>
    </row>
    <row r="501" spans="1:3" ht="63">
      <c r="A501" s="61" t="s">
        <v>4349</v>
      </c>
      <c r="B501" s="153" t="s">
        <v>4153</v>
      </c>
      <c r="C501" s="153" t="s">
        <v>4155</v>
      </c>
    </row>
    <row r="502" spans="1:3" ht="63">
      <c r="A502" s="61" t="s">
        <v>4349</v>
      </c>
      <c r="B502" s="153" t="s">
        <v>4153</v>
      </c>
      <c r="C502" s="153" t="s">
        <v>4156</v>
      </c>
    </row>
    <row r="503" spans="1:3" ht="63">
      <c r="A503" s="61" t="s">
        <v>4349</v>
      </c>
      <c r="B503" s="153" t="s">
        <v>4153</v>
      </c>
      <c r="C503" s="153" t="s">
        <v>4157</v>
      </c>
    </row>
    <row r="504" spans="1:3" ht="63">
      <c r="A504" s="61" t="s">
        <v>4349</v>
      </c>
      <c r="B504" s="153" t="s">
        <v>4153</v>
      </c>
      <c r="C504" s="153" t="s">
        <v>4158</v>
      </c>
    </row>
    <row r="505" spans="1:3" ht="63">
      <c r="A505" s="61" t="s">
        <v>4349</v>
      </c>
      <c r="B505" s="153" t="s">
        <v>4153</v>
      </c>
      <c r="C505" s="153" t="s">
        <v>4159</v>
      </c>
    </row>
    <row r="506" spans="1:3" ht="63">
      <c r="A506" s="61" t="s">
        <v>4349</v>
      </c>
      <c r="B506" s="153" t="s">
        <v>4153</v>
      </c>
      <c r="C506" s="153" t="s">
        <v>4160</v>
      </c>
    </row>
    <row r="507" spans="1:3" ht="63">
      <c r="A507" s="61" t="s">
        <v>4349</v>
      </c>
      <c r="B507" s="153" t="s">
        <v>4153</v>
      </c>
      <c r="C507" s="153" t="s">
        <v>4161</v>
      </c>
    </row>
    <row r="508" spans="1:3">
      <c r="A508" s="61" t="s">
        <v>4349</v>
      </c>
    </row>
    <row r="509" spans="1:3">
      <c r="A509" s="61" t="s">
        <v>4349</v>
      </c>
    </row>
    <row r="510" spans="1:3" ht="31.5">
      <c r="A510" s="61" t="s">
        <v>4349</v>
      </c>
      <c r="B510" s="153" t="s">
        <v>4162</v>
      </c>
      <c r="C510" s="153" t="s">
        <v>4163</v>
      </c>
    </row>
    <row r="511" spans="1:3" ht="31.5">
      <c r="A511" s="61" t="s">
        <v>4349</v>
      </c>
      <c r="B511" s="153" t="s">
        <v>4162</v>
      </c>
      <c r="C511" s="153" t="s">
        <v>4164</v>
      </c>
    </row>
    <row r="512" spans="1:3" ht="31.5">
      <c r="A512" s="61" t="s">
        <v>4349</v>
      </c>
      <c r="B512" s="153" t="s">
        <v>4162</v>
      </c>
      <c r="C512" s="153" t="s">
        <v>4165</v>
      </c>
    </row>
    <row r="513" spans="1:3" ht="31.5">
      <c r="A513" s="61" t="s">
        <v>4349</v>
      </c>
      <c r="B513" s="153" t="s">
        <v>4162</v>
      </c>
      <c r="C513" s="153" t="s">
        <v>4166</v>
      </c>
    </row>
    <row r="514" spans="1:3" ht="31.5">
      <c r="A514" s="61" t="s">
        <v>4349</v>
      </c>
      <c r="B514" s="153" t="s">
        <v>4162</v>
      </c>
      <c r="C514" s="153" t="s">
        <v>4167</v>
      </c>
    </row>
    <row r="515" spans="1:3">
      <c r="A515" s="61" t="s">
        <v>4349</v>
      </c>
    </row>
    <row r="516" spans="1:3">
      <c r="A516" s="61" t="s">
        <v>4349</v>
      </c>
    </row>
    <row r="517" spans="1:3" ht="47.25">
      <c r="A517" s="61" t="s">
        <v>4349</v>
      </c>
      <c r="B517" s="153" t="s">
        <v>4168</v>
      </c>
      <c r="C517" s="153" t="s">
        <v>4169</v>
      </c>
    </row>
    <row r="518" spans="1:3" ht="47.25">
      <c r="A518" s="61" t="s">
        <v>4349</v>
      </c>
      <c r="B518" s="153" t="s">
        <v>4168</v>
      </c>
      <c r="C518" s="153" t="s">
        <v>4170</v>
      </c>
    </row>
    <row r="519" spans="1:3" ht="47.25">
      <c r="A519" s="61" t="s">
        <v>4349</v>
      </c>
      <c r="B519" s="153" t="s">
        <v>4168</v>
      </c>
      <c r="C519" s="153" t="s">
        <v>4171</v>
      </c>
    </row>
    <row r="520" spans="1:3" ht="47.25">
      <c r="A520" s="61" t="s">
        <v>4349</v>
      </c>
      <c r="B520" s="153" t="s">
        <v>4168</v>
      </c>
      <c r="C520" s="153" t="s">
        <v>4172</v>
      </c>
    </row>
    <row r="521" spans="1:3" ht="47.25">
      <c r="A521" s="61" t="s">
        <v>4349</v>
      </c>
      <c r="B521" s="153" t="s">
        <v>4168</v>
      </c>
      <c r="C521" s="153" t="s">
        <v>4173</v>
      </c>
    </row>
    <row r="522" spans="1:3" ht="47.25">
      <c r="A522" s="61" t="s">
        <v>4349</v>
      </c>
      <c r="B522" s="153" t="s">
        <v>4168</v>
      </c>
      <c r="C522" s="153" t="s">
        <v>4174</v>
      </c>
    </row>
    <row r="523" spans="1:3">
      <c r="A523" s="61" t="s">
        <v>4349</v>
      </c>
    </row>
    <row r="524" spans="1:3">
      <c r="A524" s="61" t="s">
        <v>4349</v>
      </c>
    </row>
    <row r="525" spans="1:3" ht="31.5">
      <c r="A525" s="61" t="s">
        <v>4349</v>
      </c>
      <c r="B525" s="153" t="s">
        <v>4175</v>
      </c>
      <c r="C525" s="153" t="s">
        <v>4176</v>
      </c>
    </row>
    <row r="526" spans="1:3" ht="31.5">
      <c r="A526" s="61" t="s">
        <v>4349</v>
      </c>
      <c r="B526" s="153" t="s">
        <v>4175</v>
      </c>
      <c r="C526" s="153" t="s">
        <v>4177</v>
      </c>
    </row>
    <row r="527" spans="1:3" ht="31.5">
      <c r="A527" s="61" t="s">
        <v>4349</v>
      </c>
      <c r="B527" s="153" t="s">
        <v>4175</v>
      </c>
      <c r="C527" s="153" t="s">
        <v>4178</v>
      </c>
    </row>
    <row r="528" spans="1:3" ht="31.5">
      <c r="A528" s="61" t="s">
        <v>4349</v>
      </c>
      <c r="B528" s="153" t="s">
        <v>4175</v>
      </c>
      <c r="C528" s="153" t="s">
        <v>4179</v>
      </c>
    </row>
    <row r="529" spans="1:3" ht="31.5">
      <c r="A529" s="61" t="s">
        <v>4349</v>
      </c>
      <c r="B529" s="153" t="s">
        <v>4175</v>
      </c>
      <c r="C529" s="153" t="s">
        <v>4180</v>
      </c>
    </row>
    <row r="530" spans="1:3">
      <c r="A530" s="61" t="s">
        <v>4349</v>
      </c>
    </row>
    <row r="531" spans="1:3">
      <c r="A531" s="61" t="s">
        <v>4349</v>
      </c>
    </row>
    <row r="532" spans="1:3" ht="31.5">
      <c r="A532" s="61" t="s">
        <v>4349</v>
      </c>
      <c r="B532" s="153" t="s">
        <v>4181</v>
      </c>
      <c r="C532" s="153" t="s">
        <v>4182</v>
      </c>
    </row>
    <row r="533" spans="1:3" ht="31.5">
      <c r="A533" s="61" t="s">
        <v>4349</v>
      </c>
      <c r="B533" s="153" t="s">
        <v>4181</v>
      </c>
      <c r="C533" s="153" t="s">
        <v>4183</v>
      </c>
    </row>
    <row r="534" spans="1:3" ht="31.5">
      <c r="A534" s="61" t="s">
        <v>4349</v>
      </c>
      <c r="B534" s="153" t="s">
        <v>4181</v>
      </c>
      <c r="C534" s="153" t="s">
        <v>4184</v>
      </c>
    </row>
    <row r="535" spans="1:3" ht="31.5">
      <c r="A535" s="61" t="s">
        <v>4349</v>
      </c>
      <c r="B535" s="153" t="s">
        <v>4181</v>
      </c>
      <c r="C535" s="153" t="s">
        <v>4185</v>
      </c>
    </row>
    <row r="536" spans="1:3" ht="31.5">
      <c r="A536" s="61" t="s">
        <v>4349</v>
      </c>
      <c r="B536" s="153" t="s">
        <v>4181</v>
      </c>
      <c r="C536" s="153" t="s">
        <v>4186</v>
      </c>
    </row>
    <row r="537" spans="1:3">
      <c r="A537" s="61" t="s">
        <v>4349</v>
      </c>
    </row>
    <row r="538" spans="1:3">
      <c r="A538" s="61" t="s">
        <v>4349</v>
      </c>
    </row>
    <row r="539" spans="1:3" ht="31.5">
      <c r="A539" s="61" t="s">
        <v>4349</v>
      </c>
      <c r="B539" s="153" t="s">
        <v>4187</v>
      </c>
      <c r="C539" s="153" t="s">
        <v>4188</v>
      </c>
    </row>
    <row r="540" spans="1:3" ht="31.5">
      <c r="A540" s="61" t="s">
        <v>4349</v>
      </c>
      <c r="B540" s="153" t="s">
        <v>4187</v>
      </c>
      <c r="C540" s="153" t="s">
        <v>4189</v>
      </c>
    </row>
    <row r="541" spans="1:3" ht="31.5">
      <c r="A541" s="61" t="s">
        <v>4349</v>
      </c>
      <c r="B541" s="153" t="s">
        <v>4187</v>
      </c>
      <c r="C541" s="153" t="s">
        <v>4190</v>
      </c>
    </row>
    <row r="542" spans="1:3" ht="31.5">
      <c r="A542" s="61" t="s">
        <v>4349</v>
      </c>
      <c r="B542" s="153" t="s">
        <v>4187</v>
      </c>
      <c r="C542" s="153" t="s">
        <v>4191</v>
      </c>
    </row>
    <row r="543" spans="1:3" ht="31.5">
      <c r="A543" s="61" t="s">
        <v>4349</v>
      </c>
      <c r="B543" s="153" t="s">
        <v>4187</v>
      </c>
      <c r="C543" s="153" t="s">
        <v>4192</v>
      </c>
    </row>
    <row r="544" spans="1:3">
      <c r="A544" s="61" t="s">
        <v>4349</v>
      </c>
    </row>
    <row r="545" spans="1:3">
      <c r="A545" s="61" t="s">
        <v>4349</v>
      </c>
    </row>
    <row r="546" spans="1:3" ht="31.5">
      <c r="A546" s="61" t="s">
        <v>4349</v>
      </c>
      <c r="B546" s="153" t="s">
        <v>4193</v>
      </c>
      <c r="C546" s="153" t="s">
        <v>4194</v>
      </c>
    </row>
    <row r="547" spans="1:3" ht="31.5">
      <c r="A547" s="61" t="s">
        <v>4349</v>
      </c>
      <c r="B547" s="153" t="s">
        <v>4193</v>
      </c>
      <c r="C547" s="153" t="s">
        <v>4195</v>
      </c>
    </row>
    <row r="548" spans="1:3" ht="31.5">
      <c r="A548" s="61" t="s">
        <v>4349</v>
      </c>
      <c r="B548" s="153" t="s">
        <v>4193</v>
      </c>
      <c r="C548" s="153" t="s">
        <v>4196</v>
      </c>
    </row>
    <row r="549" spans="1:3" ht="31.5">
      <c r="A549" s="61" t="s">
        <v>4349</v>
      </c>
      <c r="B549" s="153" t="s">
        <v>4193</v>
      </c>
      <c r="C549" s="153" t="s">
        <v>4197</v>
      </c>
    </row>
    <row r="550" spans="1:3" ht="31.5">
      <c r="A550" s="61" t="s">
        <v>4349</v>
      </c>
      <c r="B550" s="153" t="s">
        <v>4193</v>
      </c>
      <c r="C550" s="153" t="s">
        <v>4198</v>
      </c>
    </row>
    <row r="551" spans="1:3">
      <c r="A551" s="61" t="s">
        <v>4349</v>
      </c>
    </row>
    <row r="552" spans="1:3">
      <c r="A552" s="61" t="s">
        <v>4349</v>
      </c>
    </row>
    <row r="553" spans="1:3" ht="47.25">
      <c r="A553" s="61" t="s">
        <v>4349</v>
      </c>
      <c r="B553" s="153" t="s">
        <v>4199</v>
      </c>
      <c r="C553" s="153" t="s">
        <v>4200</v>
      </c>
    </row>
    <row r="554" spans="1:3" ht="47.25">
      <c r="A554" s="61" t="s">
        <v>4349</v>
      </c>
      <c r="B554" s="153" t="s">
        <v>4199</v>
      </c>
      <c r="C554" s="153" t="s">
        <v>4201</v>
      </c>
    </row>
    <row r="555" spans="1:3" ht="47.25">
      <c r="A555" s="61" t="s">
        <v>4349</v>
      </c>
      <c r="B555" s="153" t="s">
        <v>4199</v>
      </c>
      <c r="C555" s="153" t="s">
        <v>4202</v>
      </c>
    </row>
    <row r="556" spans="1:3" ht="47.25">
      <c r="A556" s="61" t="s">
        <v>4349</v>
      </c>
      <c r="B556" s="153" t="s">
        <v>4199</v>
      </c>
      <c r="C556" s="153" t="s">
        <v>4203</v>
      </c>
    </row>
    <row r="557" spans="1:3" ht="47.25">
      <c r="A557" s="61" t="s">
        <v>4349</v>
      </c>
      <c r="B557" s="153" t="s">
        <v>4199</v>
      </c>
      <c r="C557" s="153" t="s">
        <v>4204</v>
      </c>
    </row>
    <row r="558" spans="1:3">
      <c r="A558" s="61" t="s">
        <v>4349</v>
      </c>
    </row>
    <row r="559" spans="1:3">
      <c r="A559" s="61" t="s">
        <v>4349</v>
      </c>
    </row>
    <row r="560" spans="1:3" ht="47.25">
      <c r="A560" s="61" t="s">
        <v>4349</v>
      </c>
      <c r="B560" s="153" t="s">
        <v>4205</v>
      </c>
      <c r="C560" s="153" t="s">
        <v>4206</v>
      </c>
    </row>
    <row r="561" spans="1:3" ht="47.25">
      <c r="A561" s="61" t="s">
        <v>4349</v>
      </c>
      <c r="B561" s="153" t="s">
        <v>4205</v>
      </c>
      <c r="C561" s="153" t="s">
        <v>4207</v>
      </c>
    </row>
    <row r="562" spans="1:3" ht="47.25">
      <c r="A562" s="61" t="s">
        <v>4349</v>
      </c>
      <c r="B562" s="153" t="s">
        <v>4205</v>
      </c>
      <c r="C562" s="153" t="s">
        <v>4208</v>
      </c>
    </row>
    <row r="563" spans="1:3" ht="47.25">
      <c r="A563" s="61" t="s">
        <v>4349</v>
      </c>
      <c r="B563" s="153" t="s">
        <v>4205</v>
      </c>
      <c r="C563" s="153" t="s">
        <v>4209</v>
      </c>
    </row>
    <row r="564" spans="1:3" ht="47.25">
      <c r="A564" s="61" t="s">
        <v>4349</v>
      </c>
      <c r="B564" s="153" t="s">
        <v>4205</v>
      </c>
      <c r="C564" s="153" t="s">
        <v>4210</v>
      </c>
    </row>
    <row r="565" spans="1:3" ht="47.25">
      <c r="A565" s="61" t="s">
        <v>4349</v>
      </c>
      <c r="B565" s="153" t="s">
        <v>4205</v>
      </c>
      <c r="C565" s="153" t="s">
        <v>4211</v>
      </c>
    </row>
    <row r="566" spans="1:3">
      <c r="A566" s="61" t="s">
        <v>4349</v>
      </c>
    </row>
    <row r="567" spans="1:3">
      <c r="A567" s="61" t="s">
        <v>4349</v>
      </c>
    </row>
    <row r="568" spans="1:3" ht="31.5">
      <c r="A568" s="61" t="s">
        <v>4349</v>
      </c>
      <c r="B568" s="153" t="s">
        <v>4212</v>
      </c>
      <c r="C568" s="153" t="s">
        <v>4213</v>
      </c>
    </row>
    <row r="569" spans="1:3" ht="31.5">
      <c r="A569" s="61" t="s">
        <v>4349</v>
      </c>
      <c r="B569" s="153" t="s">
        <v>4212</v>
      </c>
      <c r="C569" s="153" t="s">
        <v>4214</v>
      </c>
    </row>
    <row r="570" spans="1:3" ht="31.5">
      <c r="A570" s="61" t="s">
        <v>4349</v>
      </c>
      <c r="B570" s="153" t="s">
        <v>4212</v>
      </c>
      <c r="C570" s="153" t="s">
        <v>4215</v>
      </c>
    </row>
    <row r="571" spans="1:3" ht="31.5">
      <c r="A571" s="61" t="s">
        <v>4349</v>
      </c>
      <c r="B571" s="153" t="s">
        <v>4212</v>
      </c>
      <c r="C571" s="153" t="s">
        <v>4216</v>
      </c>
    </row>
    <row r="572" spans="1:3" ht="31.5">
      <c r="A572" s="61" t="s">
        <v>4349</v>
      </c>
      <c r="B572" s="153" t="s">
        <v>4212</v>
      </c>
      <c r="C572" s="153" t="s">
        <v>4217</v>
      </c>
    </row>
    <row r="573" spans="1:3">
      <c r="A573" s="61" t="s">
        <v>4349</v>
      </c>
    </row>
    <row r="574" spans="1:3">
      <c r="A574" s="61" t="s">
        <v>4349</v>
      </c>
    </row>
    <row r="575" spans="1:3">
      <c r="A575" s="61" t="s">
        <v>4349</v>
      </c>
    </row>
    <row r="576" spans="1:3">
      <c r="A576" s="61" t="s">
        <v>4349</v>
      </c>
    </row>
    <row r="577" spans="1:3" ht="47.25">
      <c r="A577" s="61" t="s">
        <v>4349</v>
      </c>
      <c r="B577" s="153" t="s">
        <v>4218</v>
      </c>
      <c r="C577" s="153" t="s">
        <v>4219</v>
      </c>
    </row>
    <row r="578" spans="1:3" ht="47.25">
      <c r="A578" s="61" t="s">
        <v>4349</v>
      </c>
      <c r="B578" s="153" t="s">
        <v>4218</v>
      </c>
      <c r="C578" s="153" t="s">
        <v>4220</v>
      </c>
    </row>
    <row r="579" spans="1:3" ht="47.25">
      <c r="A579" s="61" t="s">
        <v>4349</v>
      </c>
      <c r="B579" s="153" t="s">
        <v>4218</v>
      </c>
      <c r="C579" s="153" t="s">
        <v>4221</v>
      </c>
    </row>
    <row r="580" spans="1:3" ht="47.25">
      <c r="A580" s="61" t="s">
        <v>4349</v>
      </c>
      <c r="B580" s="153" t="s">
        <v>4218</v>
      </c>
      <c r="C580" s="153" t="s">
        <v>4222</v>
      </c>
    </row>
    <row r="581" spans="1:3">
      <c r="A581" s="61" t="s">
        <v>4349</v>
      </c>
      <c r="C581" s="153" t="s">
        <v>4223</v>
      </c>
    </row>
    <row r="582" spans="1:3">
      <c r="A582" s="61" t="s">
        <v>4349</v>
      </c>
    </row>
    <row r="583" spans="1:3">
      <c r="A583" s="61" t="s">
        <v>4349</v>
      </c>
      <c r="C583" s="153" t="s">
        <v>4224</v>
      </c>
    </row>
    <row r="584" spans="1:3">
      <c r="A584" s="61" t="s">
        <v>4349</v>
      </c>
      <c r="C584" s="153" t="s">
        <v>4225</v>
      </c>
    </row>
    <row r="585" spans="1:3">
      <c r="A585" s="61" t="s">
        <v>4349</v>
      </c>
      <c r="C585" s="153" t="s">
        <v>4226</v>
      </c>
    </row>
    <row r="586" spans="1:3">
      <c r="A586" s="61" t="s">
        <v>4349</v>
      </c>
      <c r="C586" s="153" t="s">
        <v>4227</v>
      </c>
    </row>
    <row r="587" spans="1:3">
      <c r="A587" s="61" t="s">
        <v>4349</v>
      </c>
      <c r="C587" s="153" t="s">
        <v>4228</v>
      </c>
    </row>
    <row r="588" spans="1:3">
      <c r="A588" s="61" t="s">
        <v>4349</v>
      </c>
    </row>
    <row r="589" spans="1:3">
      <c r="A589" s="61" t="s">
        <v>4349</v>
      </c>
      <c r="C589" s="153" t="s">
        <v>4229</v>
      </c>
    </row>
    <row r="590" spans="1:3">
      <c r="A590" s="61" t="s">
        <v>4349</v>
      </c>
      <c r="C590" s="153" t="s">
        <v>4230</v>
      </c>
    </row>
    <row r="591" spans="1:3">
      <c r="A591" s="61" t="s">
        <v>4349</v>
      </c>
      <c r="C591" s="153" t="s">
        <v>4231</v>
      </c>
    </row>
    <row r="592" spans="1:3">
      <c r="A592" s="61" t="s">
        <v>4349</v>
      </c>
      <c r="C592" s="153" t="s">
        <v>4232</v>
      </c>
    </row>
    <row r="593" spans="1:3">
      <c r="A593" s="61" t="s">
        <v>4349</v>
      </c>
      <c r="C593" s="153" t="s">
        <v>4233</v>
      </c>
    </row>
    <row r="594" spans="1:3">
      <c r="A594" s="61" t="s">
        <v>4349</v>
      </c>
    </row>
    <row r="595" spans="1:3">
      <c r="A595" s="61" t="s">
        <v>4349</v>
      </c>
      <c r="C595" s="153" t="s">
        <v>4234</v>
      </c>
    </row>
    <row r="596" spans="1:3">
      <c r="A596" s="61" t="s">
        <v>4349</v>
      </c>
      <c r="C596" s="153" t="s">
        <v>4235</v>
      </c>
    </row>
    <row r="597" spans="1:3" ht="31.5">
      <c r="A597" s="61" t="s">
        <v>4349</v>
      </c>
      <c r="C597" s="153" t="s">
        <v>4236</v>
      </c>
    </row>
    <row r="598" spans="1:3">
      <c r="A598" s="61" t="s">
        <v>4349</v>
      </c>
      <c r="C598" s="153" t="s">
        <v>4237</v>
      </c>
    </row>
    <row r="599" spans="1:3">
      <c r="A599" s="61" t="s">
        <v>4349</v>
      </c>
      <c r="C599" s="153" t="s">
        <v>4238</v>
      </c>
    </row>
    <row r="600" spans="1:3">
      <c r="A600" s="61" t="s">
        <v>4349</v>
      </c>
    </row>
    <row r="601" spans="1:3">
      <c r="A601" s="61" t="s">
        <v>4349</v>
      </c>
      <c r="C601" s="153" t="s">
        <v>4239</v>
      </c>
    </row>
    <row r="602" spans="1:3">
      <c r="A602" s="61" t="s">
        <v>4349</v>
      </c>
      <c r="C602" s="153" t="s">
        <v>4240</v>
      </c>
    </row>
    <row r="603" spans="1:3">
      <c r="A603" s="61" t="s">
        <v>4349</v>
      </c>
      <c r="C603" s="153" t="s">
        <v>4241</v>
      </c>
    </row>
    <row r="604" spans="1:3">
      <c r="A604" s="61" t="s">
        <v>4349</v>
      </c>
      <c r="C604" s="153" t="s">
        <v>4242</v>
      </c>
    </row>
    <row r="605" spans="1:3">
      <c r="A605" s="61" t="s">
        <v>4349</v>
      </c>
      <c r="C605" s="153" t="s">
        <v>4243</v>
      </c>
    </row>
    <row r="606" spans="1:3">
      <c r="A606" s="61" t="s">
        <v>4349</v>
      </c>
    </row>
    <row r="607" spans="1:3">
      <c r="A607" s="61" t="s">
        <v>4349</v>
      </c>
      <c r="C607" s="153" t="s">
        <v>4244</v>
      </c>
    </row>
    <row r="608" spans="1:3" ht="31.5">
      <c r="A608" s="61" t="s">
        <v>4349</v>
      </c>
      <c r="C608" s="153" t="s">
        <v>4245</v>
      </c>
    </row>
    <row r="609" spans="1:3">
      <c r="A609" s="61" t="s">
        <v>4349</v>
      </c>
      <c r="C609" s="153" t="s">
        <v>4246</v>
      </c>
    </row>
    <row r="610" spans="1:3">
      <c r="A610" s="61" t="s">
        <v>4349</v>
      </c>
      <c r="C610" s="153" t="s">
        <v>4247</v>
      </c>
    </row>
    <row r="611" spans="1:3">
      <c r="A611" s="61" t="s">
        <v>4349</v>
      </c>
      <c r="C611" s="153" t="s">
        <v>4248</v>
      </c>
    </row>
    <row r="612" spans="1:3">
      <c r="A612" s="61" t="s">
        <v>4349</v>
      </c>
    </row>
    <row r="613" spans="1:3">
      <c r="A613" s="61" t="s">
        <v>4349</v>
      </c>
      <c r="C613" s="153" t="s">
        <v>4249</v>
      </c>
    </row>
    <row r="614" spans="1:3">
      <c r="A614" s="61" t="s">
        <v>4349</v>
      </c>
      <c r="C614" s="153" t="s">
        <v>4250</v>
      </c>
    </row>
    <row r="615" spans="1:3">
      <c r="A615" s="61" t="s">
        <v>4349</v>
      </c>
      <c r="C615" s="153" t="s">
        <v>4251</v>
      </c>
    </row>
    <row r="616" spans="1:3">
      <c r="A616" s="61" t="s">
        <v>4349</v>
      </c>
      <c r="C616" s="153" t="s">
        <v>4252</v>
      </c>
    </row>
    <row r="617" spans="1:3">
      <c r="A617" s="61" t="s">
        <v>4349</v>
      </c>
      <c r="C617" s="153" t="s">
        <v>4253</v>
      </c>
    </row>
    <row r="618" spans="1:3">
      <c r="A618" s="61" t="s">
        <v>4349</v>
      </c>
    </row>
    <row r="619" spans="1:3">
      <c r="A619" s="61" t="s">
        <v>4349</v>
      </c>
      <c r="C619" s="153" t="s">
        <v>4254</v>
      </c>
    </row>
    <row r="620" spans="1:3">
      <c r="A620" s="61" t="s">
        <v>4349</v>
      </c>
      <c r="C620" s="153" t="s">
        <v>4255</v>
      </c>
    </row>
    <row r="621" spans="1:3">
      <c r="A621" s="61" t="s">
        <v>4349</v>
      </c>
      <c r="C621" s="153" t="s">
        <v>4256</v>
      </c>
    </row>
    <row r="622" spans="1:3">
      <c r="A622" s="61" t="s">
        <v>4349</v>
      </c>
      <c r="C622" s="153" t="s">
        <v>4257</v>
      </c>
    </row>
    <row r="623" spans="1:3">
      <c r="A623" s="61" t="s">
        <v>4349</v>
      </c>
      <c r="C623" s="153" t="s">
        <v>4258</v>
      </c>
    </row>
    <row r="624" spans="1:3">
      <c r="A624" s="61" t="s">
        <v>4349</v>
      </c>
    </row>
    <row r="625" spans="1:3">
      <c r="A625" s="61" t="s">
        <v>4349</v>
      </c>
      <c r="C625" s="153" t="s">
        <v>4259</v>
      </c>
    </row>
    <row r="626" spans="1:3" ht="31.5">
      <c r="A626" s="61" t="s">
        <v>4349</v>
      </c>
      <c r="C626" s="153" t="s">
        <v>4260</v>
      </c>
    </row>
    <row r="627" spans="1:3">
      <c r="A627" s="61" t="s">
        <v>4349</v>
      </c>
      <c r="C627" s="153" t="s">
        <v>4261</v>
      </c>
    </row>
    <row r="628" spans="1:3">
      <c r="A628" s="61" t="s">
        <v>4349</v>
      </c>
      <c r="C628" s="153" t="s">
        <v>4262</v>
      </c>
    </row>
    <row r="629" spans="1:3">
      <c r="A629" s="61" t="s">
        <v>4349</v>
      </c>
    </row>
    <row r="630" spans="1:3">
      <c r="A630" s="61" t="s">
        <v>4349</v>
      </c>
      <c r="C630" s="153" t="s">
        <v>4263</v>
      </c>
    </row>
    <row r="631" spans="1:3">
      <c r="A631" s="61" t="s">
        <v>4349</v>
      </c>
      <c r="C631" s="153" t="s">
        <v>4063</v>
      </c>
    </row>
    <row r="632" spans="1:3">
      <c r="A632" s="61" t="s">
        <v>4349</v>
      </c>
      <c r="C632" s="153" t="s">
        <v>4151</v>
      </c>
    </row>
    <row r="633" spans="1:3">
      <c r="A633" s="61" t="s">
        <v>4349</v>
      </c>
      <c r="C633" s="153" t="s">
        <v>2016</v>
      </c>
    </row>
    <row r="634" spans="1:3">
      <c r="A634" s="61" t="s">
        <v>4349</v>
      </c>
      <c r="C634" s="153" t="s">
        <v>4264</v>
      </c>
    </row>
    <row r="635" spans="1:3">
      <c r="A635" s="61" t="s">
        <v>4349</v>
      </c>
    </row>
    <row r="636" spans="1:3">
      <c r="A636" s="61" t="s">
        <v>4349</v>
      </c>
      <c r="C636" s="153" t="s">
        <v>4265</v>
      </c>
    </row>
    <row r="637" spans="1:3">
      <c r="A637" s="61" t="s">
        <v>4349</v>
      </c>
    </row>
    <row r="638" spans="1:3">
      <c r="A638" s="61" t="s">
        <v>4349</v>
      </c>
      <c r="C638" s="153" t="s">
        <v>4266</v>
      </c>
    </row>
    <row r="639" spans="1:3">
      <c r="A639" s="61" t="s">
        <v>4349</v>
      </c>
      <c r="C639" s="153" t="s">
        <v>4267</v>
      </c>
    </row>
    <row r="640" spans="1:3">
      <c r="A640" s="61" t="s">
        <v>4349</v>
      </c>
      <c r="C640" s="153" t="s">
        <v>4268</v>
      </c>
    </row>
    <row r="641" spans="1:3">
      <c r="A641" s="61" t="s">
        <v>4349</v>
      </c>
      <c r="C641" s="153" t="s">
        <v>4269</v>
      </c>
    </row>
    <row r="642" spans="1:3">
      <c r="A642" s="61" t="s">
        <v>4349</v>
      </c>
      <c r="C642" s="153" t="s">
        <v>4270</v>
      </c>
    </row>
    <row r="643" spans="1:3">
      <c r="A643" s="61" t="s">
        <v>4349</v>
      </c>
    </row>
    <row r="644" spans="1:3">
      <c r="A644" s="61" t="s">
        <v>4349</v>
      </c>
      <c r="C644" s="153" t="s">
        <v>4271</v>
      </c>
    </row>
    <row r="645" spans="1:3">
      <c r="A645" s="61" t="s">
        <v>4349</v>
      </c>
      <c r="C645" s="153" t="s">
        <v>4272</v>
      </c>
    </row>
    <row r="646" spans="1:3">
      <c r="A646" s="61" t="s">
        <v>4349</v>
      </c>
      <c r="C646" s="153" t="s">
        <v>4273</v>
      </c>
    </row>
    <row r="647" spans="1:3">
      <c r="A647" s="61" t="s">
        <v>4349</v>
      </c>
      <c r="C647" s="153" t="s">
        <v>4274</v>
      </c>
    </row>
    <row r="648" spans="1:3">
      <c r="A648" s="61" t="s">
        <v>4349</v>
      </c>
      <c r="C648" s="153" t="s">
        <v>4275</v>
      </c>
    </row>
    <row r="649" spans="1:3">
      <c r="A649" s="61" t="s">
        <v>4349</v>
      </c>
    </row>
    <row r="650" spans="1:3" ht="31.5">
      <c r="A650" s="61" t="s">
        <v>4349</v>
      </c>
      <c r="C650" s="153" t="s">
        <v>4276</v>
      </c>
    </row>
    <row r="651" spans="1:3">
      <c r="A651" s="61" t="s">
        <v>4349</v>
      </c>
      <c r="C651" s="153" t="s">
        <v>4277</v>
      </c>
    </row>
    <row r="652" spans="1:3">
      <c r="A652" s="61" t="s">
        <v>4349</v>
      </c>
      <c r="C652" s="153" t="s">
        <v>4278</v>
      </c>
    </row>
    <row r="653" spans="1:3">
      <c r="A653" s="61" t="s">
        <v>4349</v>
      </c>
      <c r="C653" s="153" t="s">
        <v>4279</v>
      </c>
    </row>
    <row r="654" spans="1:3">
      <c r="A654" s="61" t="s">
        <v>4349</v>
      </c>
      <c r="C654" s="153" t="s">
        <v>4280</v>
      </c>
    </row>
    <row r="655" spans="1:3">
      <c r="A655" s="61" t="s">
        <v>4349</v>
      </c>
    </row>
    <row r="656" spans="1:3">
      <c r="A656" s="61" t="s">
        <v>4349</v>
      </c>
      <c r="C656" s="153" t="s">
        <v>4281</v>
      </c>
    </row>
    <row r="657" spans="1:3">
      <c r="A657" s="61" t="s">
        <v>4349</v>
      </c>
      <c r="C657" s="153" t="s">
        <v>4282</v>
      </c>
    </row>
    <row r="658" spans="1:3">
      <c r="A658" s="61" t="s">
        <v>4349</v>
      </c>
      <c r="C658" s="153" t="s">
        <v>4283</v>
      </c>
    </row>
    <row r="659" spans="1:3">
      <c r="A659" s="61" t="s">
        <v>4349</v>
      </c>
      <c r="C659" s="153" t="s">
        <v>4284</v>
      </c>
    </row>
    <row r="660" spans="1:3">
      <c r="A660" s="61" t="s">
        <v>4349</v>
      </c>
      <c r="C660" s="153" t="s">
        <v>4285</v>
      </c>
    </row>
    <row r="661" spans="1:3">
      <c r="A661" s="61" t="s">
        <v>4349</v>
      </c>
    </row>
    <row r="662" spans="1:3">
      <c r="A662" s="61" t="s">
        <v>4349</v>
      </c>
      <c r="C662" s="153" t="s">
        <v>4286</v>
      </c>
    </row>
    <row r="663" spans="1:3">
      <c r="A663" s="61" t="s">
        <v>4349</v>
      </c>
      <c r="C663" s="153" t="s">
        <v>4287</v>
      </c>
    </row>
    <row r="664" spans="1:3">
      <c r="A664" s="61" t="s">
        <v>4349</v>
      </c>
      <c r="C664" s="153" t="s">
        <v>4288</v>
      </c>
    </row>
    <row r="665" spans="1:3">
      <c r="A665" s="61" t="s">
        <v>4349</v>
      </c>
      <c r="C665" s="153" t="s">
        <v>4289</v>
      </c>
    </row>
    <row r="666" spans="1:3">
      <c r="A666" s="61" t="s">
        <v>4349</v>
      </c>
      <c r="C666" s="153" t="s">
        <v>4290</v>
      </c>
    </row>
    <row r="667" spans="1:3">
      <c r="A667" s="61" t="s">
        <v>4349</v>
      </c>
    </row>
    <row r="668" spans="1:3">
      <c r="A668" s="61" t="s">
        <v>4349</v>
      </c>
      <c r="C668" s="153" t="s">
        <v>4291</v>
      </c>
    </row>
    <row r="669" spans="1:3">
      <c r="A669" s="61" t="s">
        <v>4349</v>
      </c>
      <c r="C669" s="153" t="s">
        <v>4292</v>
      </c>
    </row>
    <row r="670" spans="1:3">
      <c r="A670" s="61" t="s">
        <v>4349</v>
      </c>
      <c r="C670" s="153" t="s">
        <v>4293</v>
      </c>
    </row>
    <row r="671" spans="1:3">
      <c r="A671" s="61" t="s">
        <v>4349</v>
      </c>
      <c r="C671" s="153" t="s">
        <v>4294</v>
      </c>
    </row>
    <row r="672" spans="1:3">
      <c r="A672" s="61" t="s">
        <v>4349</v>
      </c>
      <c r="C672" s="153" t="s">
        <v>4295</v>
      </c>
    </row>
    <row r="673" spans="1:3">
      <c r="A673" s="61" t="s">
        <v>4349</v>
      </c>
    </row>
    <row r="674" spans="1:3">
      <c r="A674" s="61" t="s">
        <v>4349</v>
      </c>
      <c r="C674" s="153" t="s">
        <v>4296</v>
      </c>
    </row>
    <row r="675" spans="1:3">
      <c r="A675" s="61" t="s">
        <v>4349</v>
      </c>
      <c r="C675" s="153" t="s">
        <v>4297</v>
      </c>
    </row>
    <row r="676" spans="1:3">
      <c r="A676" s="61" t="s">
        <v>4349</v>
      </c>
      <c r="C676" s="153" t="s">
        <v>4298</v>
      </c>
    </row>
    <row r="677" spans="1:3">
      <c r="A677" s="61" t="s">
        <v>4349</v>
      </c>
      <c r="C677" s="153" t="s">
        <v>4299</v>
      </c>
    </row>
    <row r="678" spans="1:3">
      <c r="A678" s="61" t="s">
        <v>4349</v>
      </c>
      <c r="C678" s="153" t="s">
        <v>4300</v>
      </c>
    </row>
    <row r="679" spans="1:3">
      <c r="A679" s="61" t="s">
        <v>4349</v>
      </c>
    </row>
    <row r="680" spans="1:3">
      <c r="A680" s="61" t="s">
        <v>4349</v>
      </c>
      <c r="C680" s="153" t="s">
        <v>4301</v>
      </c>
    </row>
    <row r="681" spans="1:3">
      <c r="A681" s="61" t="s">
        <v>4349</v>
      </c>
      <c r="C681" s="153" t="s">
        <v>4302</v>
      </c>
    </row>
    <row r="682" spans="1:3">
      <c r="A682" s="61" t="s">
        <v>4349</v>
      </c>
      <c r="C682" s="153" t="s">
        <v>4303</v>
      </c>
    </row>
    <row r="683" spans="1:3" ht="31.5">
      <c r="A683" s="61" t="s">
        <v>4349</v>
      </c>
      <c r="C683" s="153" t="s">
        <v>4304</v>
      </c>
    </row>
    <row r="684" spans="1:3">
      <c r="A684" s="61" t="s">
        <v>4349</v>
      </c>
      <c r="C684" s="153" t="s">
        <v>4305</v>
      </c>
    </row>
    <row r="685" spans="1:3">
      <c r="A685" s="61" t="s">
        <v>4349</v>
      </c>
    </row>
    <row r="686" spans="1:3">
      <c r="A686" s="61" t="s">
        <v>4349</v>
      </c>
      <c r="C686" s="153" t="s">
        <v>4306</v>
      </c>
    </row>
    <row r="687" spans="1:3">
      <c r="A687" s="61" t="s">
        <v>4349</v>
      </c>
      <c r="C687" s="153" t="s">
        <v>4307</v>
      </c>
    </row>
    <row r="688" spans="1:3">
      <c r="A688" s="61" t="s">
        <v>4349</v>
      </c>
      <c r="C688" s="153" t="s">
        <v>4308</v>
      </c>
    </row>
    <row r="689" spans="1:3">
      <c r="A689" s="61" t="s">
        <v>4349</v>
      </c>
      <c r="C689" s="153" t="s">
        <v>4309</v>
      </c>
    </row>
    <row r="690" spans="1:3">
      <c r="A690" s="61" t="s">
        <v>4349</v>
      </c>
    </row>
    <row r="691" spans="1:3" ht="31.5">
      <c r="A691" s="61" t="s">
        <v>4349</v>
      </c>
      <c r="C691" s="153" t="s">
        <v>4310</v>
      </c>
    </row>
    <row r="692" spans="1:3">
      <c r="A692" s="61" t="s">
        <v>4349</v>
      </c>
      <c r="C692" s="153" t="s">
        <v>4063</v>
      </c>
    </row>
    <row r="693" spans="1:3">
      <c r="A693" s="61" t="s">
        <v>4349</v>
      </c>
      <c r="C693" s="153" t="s">
        <v>4311</v>
      </c>
    </row>
    <row r="694" spans="1:3">
      <c r="A694" s="61" t="s">
        <v>4349</v>
      </c>
      <c r="C694" s="153" t="s">
        <v>2016</v>
      </c>
    </row>
    <row r="695" spans="1:3" ht="47.25">
      <c r="A695" s="61" t="s">
        <v>4349</v>
      </c>
      <c r="C695" s="153" t="s">
        <v>4312</v>
      </c>
    </row>
    <row r="696" spans="1:3">
      <c r="A696" s="61" t="s">
        <v>4349</v>
      </c>
    </row>
    <row r="697" spans="1:3">
      <c r="A697" s="61" t="s">
        <v>4349</v>
      </c>
      <c r="C697" s="153" t="s">
        <v>4313</v>
      </c>
    </row>
    <row r="698" spans="1:3">
      <c r="A698" s="61" t="s">
        <v>4349</v>
      </c>
    </row>
    <row r="699" spans="1:3">
      <c r="A699" s="61" t="s">
        <v>4349</v>
      </c>
      <c r="C699" s="153" t="s">
        <v>4314</v>
      </c>
    </row>
    <row r="700" spans="1:3">
      <c r="A700" s="61" t="s">
        <v>4349</v>
      </c>
      <c r="C700" s="153" t="s">
        <v>4315</v>
      </c>
    </row>
    <row r="701" spans="1:3">
      <c r="A701" s="61" t="s">
        <v>4349</v>
      </c>
      <c r="C701" s="153" t="s">
        <v>4316</v>
      </c>
    </row>
    <row r="702" spans="1:3">
      <c r="A702" s="61" t="s">
        <v>4349</v>
      </c>
      <c r="C702" s="153" t="s">
        <v>4317</v>
      </c>
    </row>
    <row r="703" spans="1:3">
      <c r="A703" s="61" t="s">
        <v>4349</v>
      </c>
      <c r="C703" s="153" t="s">
        <v>4318</v>
      </c>
    </row>
    <row r="704" spans="1:3">
      <c r="A704" s="61" t="s">
        <v>4349</v>
      </c>
    </row>
    <row r="705" spans="1:3">
      <c r="A705" s="61" t="s">
        <v>4349</v>
      </c>
      <c r="C705" s="153" t="s">
        <v>4319</v>
      </c>
    </row>
    <row r="706" spans="1:3" ht="31.5">
      <c r="A706" s="61" t="s">
        <v>4349</v>
      </c>
      <c r="C706" s="153" t="s">
        <v>4320</v>
      </c>
    </row>
    <row r="707" spans="1:3" ht="31.5">
      <c r="A707" s="61" t="s">
        <v>4349</v>
      </c>
      <c r="C707" s="153" t="s">
        <v>4321</v>
      </c>
    </row>
    <row r="708" spans="1:3">
      <c r="A708" s="61" t="s">
        <v>4349</v>
      </c>
      <c r="C708" s="153" t="s">
        <v>4322</v>
      </c>
    </row>
    <row r="709" spans="1:3">
      <c r="A709" s="61" t="s">
        <v>4349</v>
      </c>
      <c r="C709" s="153" t="s">
        <v>4323</v>
      </c>
    </row>
    <row r="710" spans="1:3">
      <c r="A710" s="61" t="s">
        <v>4349</v>
      </c>
    </row>
    <row r="711" spans="1:3">
      <c r="A711" s="61" t="s">
        <v>4349</v>
      </c>
      <c r="C711" s="153" t="s">
        <v>4324</v>
      </c>
    </row>
    <row r="712" spans="1:3">
      <c r="A712" s="61" t="s">
        <v>4349</v>
      </c>
      <c r="C712" s="153" t="s">
        <v>4325</v>
      </c>
    </row>
    <row r="713" spans="1:3">
      <c r="A713" s="61" t="s">
        <v>4349</v>
      </c>
      <c r="C713" s="153" t="s">
        <v>4326</v>
      </c>
    </row>
    <row r="714" spans="1:3">
      <c r="A714" s="61" t="s">
        <v>4349</v>
      </c>
      <c r="C714" s="153" t="s">
        <v>4327</v>
      </c>
    </row>
    <row r="715" spans="1:3">
      <c r="A715" s="61" t="s">
        <v>4349</v>
      </c>
      <c r="C715" s="153" t="s">
        <v>4328</v>
      </c>
    </row>
    <row r="716" spans="1:3">
      <c r="A716" s="61" t="s">
        <v>4349</v>
      </c>
    </row>
    <row r="717" spans="1:3">
      <c r="A717" s="61" t="s">
        <v>4349</v>
      </c>
      <c r="C717" s="153" t="s">
        <v>4329</v>
      </c>
    </row>
    <row r="718" spans="1:3">
      <c r="A718" s="61" t="s">
        <v>4349</v>
      </c>
      <c r="C718" s="153" t="s">
        <v>4330</v>
      </c>
    </row>
    <row r="719" spans="1:3">
      <c r="A719" s="61" t="s">
        <v>4349</v>
      </c>
      <c r="C719" s="153" t="s">
        <v>4331</v>
      </c>
    </row>
    <row r="720" spans="1:3">
      <c r="A720" s="61" t="s">
        <v>4349</v>
      </c>
      <c r="C720" s="153" t="s">
        <v>4332</v>
      </c>
    </row>
    <row r="721" spans="1:3">
      <c r="A721" s="61" t="s">
        <v>4349</v>
      </c>
      <c r="C721" s="153" t="s">
        <v>4333</v>
      </c>
    </row>
    <row r="722" spans="1:3">
      <c r="A722" s="61" t="s">
        <v>4349</v>
      </c>
    </row>
    <row r="723" spans="1:3">
      <c r="A723" s="61" t="s">
        <v>4349</v>
      </c>
      <c r="C723" s="153" t="s">
        <v>4334</v>
      </c>
    </row>
    <row r="724" spans="1:3">
      <c r="A724" s="61" t="s">
        <v>4349</v>
      </c>
      <c r="C724" s="153" t="s">
        <v>4335</v>
      </c>
    </row>
    <row r="725" spans="1:3">
      <c r="A725" s="61" t="s">
        <v>4349</v>
      </c>
      <c r="C725" s="153" t="s">
        <v>4336</v>
      </c>
    </row>
    <row r="726" spans="1:3">
      <c r="A726" s="61" t="s">
        <v>4349</v>
      </c>
      <c r="C726" s="153" t="s">
        <v>4337</v>
      </c>
    </row>
    <row r="727" spans="1:3">
      <c r="A727" s="61" t="s">
        <v>4349</v>
      </c>
      <c r="C727" s="153" t="s">
        <v>4338</v>
      </c>
    </row>
    <row r="728" spans="1:3">
      <c r="A728" s="61" t="s">
        <v>4349</v>
      </c>
    </row>
    <row r="729" spans="1:3" ht="31.5">
      <c r="A729" s="61" t="s">
        <v>4349</v>
      </c>
      <c r="C729" s="153" t="s">
        <v>4339</v>
      </c>
    </row>
    <row r="730" spans="1:3">
      <c r="A730" s="61" t="s">
        <v>4349</v>
      </c>
      <c r="C730" s="153" t="s">
        <v>4340</v>
      </c>
    </row>
    <row r="731" spans="1:3">
      <c r="A731" s="61" t="s">
        <v>4349</v>
      </c>
      <c r="C731" s="153" t="s">
        <v>4341</v>
      </c>
    </row>
    <row r="732" spans="1:3">
      <c r="A732" s="61" t="s">
        <v>4349</v>
      </c>
      <c r="C732" s="153" t="s">
        <v>4342</v>
      </c>
    </row>
    <row r="733" spans="1:3">
      <c r="A733" s="61" t="s">
        <v>4349</v>
      </c>
      <c r="C733" s="153" t="s">
        <v>4343</v>
      </c>
    </row>
    <row r="734" spans="1:3">
      <c r="A734" s="61" t="s">
        <v>4349</v>
      </c>
    </row>
    <row r="735" spans="1:3">
      <c r="A735" s="61" t="s">
        <v>4349</v>
      </c>
      <c r="C735" s="153" t="s">
        <v>4344</v>
      </c>
    </row>
    <row r="736" spans="1:3">
      <c r="A736" s="61" t="s">
        <v>4349</v>
      </c>
      <c r="C736" s="153" t="s">
        <v>4345</v>
      </c>
    </row>
    <row r="737" spans="1:4">
      <c r="A737" s="61" t="s">
        <v>4349</v>
      </c>
      <c r="C737" s="153" t="s">
        <v>4346</v>
      </c>
    </row>
    <row r="738" spans="1:4">
      <c r="A738" s="61" t="s">
        <v>4349</v>
      </c>
      <c r="C738" s="153" t="s">
        <v>4347</v>
      </c>
    </row>
    <row r="739" spans="1:4">
      <c r="A739" s="61" t="s">
        <v>4349</v>
      </c>
    </row>
    <row r="740" spans="1:4" ht="47.25">
      <c r="A740" s="61" t="s">
        <v>4349</v>
      </c>
      <c r="C740" s="153" t="s">
        <v>4348</v>
      </c>
    </row>
    <row r="741" spans="1:4">
      <c r="A741" s="61" t="s">
        <v>7609</v>
      </c>
    </row>
    <row r="742" spans="1:4">
      <c r="A742" s="61" t="s">
        <v>7610</v>
      </c>
    </row>
    <row r="743" spans="1:4" ht="31.5">
      <c r="A743" s="61" t="s">
        <v>7617</v>
      </c>
      <c r="C743" s="153" t="s">
        <v>7618</v>
      </c>
    </row>
    <row r="744" spans="1:4" ht="31.5">
      <c r="A744" s="61" t="s">
        <v>4764</v>
      </c>
    </row>
    <row r="745" spans="1:4" ht="31.5">
      <c r="A745" s="61" t="s">
        <v>3652</v>
      </c>
    </row>
    <row r="746" spans="1:4">
      <c r="A746" s="61" t="s">
        <v>8950</v>
      </c>
      <c r="B746" s="154" t="s">
        <v>8952</v>
      </c>
      <c r="C746" s="153" t="s">
        <v>8795</v>
      </c>
      <c r="D746" s="154" t="s">
        <v>9503</v>
      </c>
    </row>
    <row r="747" spans="1:4">
      <c r="A747" s="61" t="s">
        <v>8950</v>
      </c>
      <c r="B747" s="154" t="s">
        <v>8952</v>
      </c>
      <c r="C747" s="153" t="s">
        <v>8796</v>
      </c>
    </row>
    <row r="748" spans="1:4">
      <c r="A748" s="61" t="s">
        <v>8950</v>
      </c>
      <c r="B748" s="154" t="s">
        <v>8952</v>
      </c>
      <c r="C748" s="153" t="s">
        <v>8797</v>
      </c>
    </row>
    <row r="749" spans="1:4">
      <c r="A749" s="61" t="s">
        <v>8950</v>
      </c>
      <c r="B749" s="154" t="s">
        <v>8952</v>
      </c>
      <c r="C749" s="153" t="s">
        <v>8798</v>
      </c>
    </row>
    <row r="750" spans="1:4">
      <c r="A750" s="61" t="s">
        <v>8950</v>
      </c>
      <c r="B750" s="154" t="s">
        <v>8952</v>
      </c>
      <c r="C750" s="153" t="s">
        <v>8799</v>
      </c>
    </row>
    <row r="751" spans="1:4">
      <c r="A751" s="61" t="s">
        <v>8950</v>
      </c>
      <c r="B751" s="154" t="s">
        <v>8952</v>
      </c>
      <c r="C751" s="153" t="s">
        <v>8800</v>
      </c>
    </row>
    <row r="752" spans="1:4">
      <c r="A752" s="61" t="s">
        <v>8950</v>
      </c>
      <c r="B752" s="154" t="s">
        <v>8952</v>
      </c>
      <c r="C752" s="153" t="s">
        <v>8801</v>
      </c>
    </row>
    <row r="753" spans="1:3">
      <c r="A753" s="61" t="s">
        <v>8950</v>
      </c>
      <c r="B753" s="154" t="s">
        <v>8952</v>
      </c>
      <c r="C753" s="153" t="s">
        <v>8802</v>
      </c>
    </row>
    <row r="754" spans="1:3">
      <c r="A754" s="61" t="s">
        <v>8950</v>
      </c>
      <c r="B754" s="154" t="s">
        <v>8952</v>
      </c>
      <c r="C754" s="153" t="s">
        <v>8803</v>
      </c>
    </row>
    <row r="755" spans="1:3">
      <c r="A755" s="61" t="s">
        <v>8950</v>
      </c>
      <c r="B755" s="154" t="s">
        <v>8952</v>
      </c>
      <c r="C755" s="153" t="s">
        <v>3097</v>
      </c>
    </row>
    <row r="756" spans="1:3">
      <c r="A756" s="61" t="s">
        <v>8950</v>
      </c>
      <c r="B756" s="154" t="s">
        <v>8952</v>
      </c>
      <c r="C756" s="153" t="s">
        <v>8804</v>
      </c>
    </row>
    <row r="757" spans="1:3">
      <c r="A757" s="61" t="s">
        <v>8950</v>
      </c>
      <c r="B757" s="154" t="s">
        <v>8952</v>
      </c>
      <c r="C757" s="153" t="s">
        <v>8805</v>
      </c>
    </row>
    <row r="758" spans="1:3">
      <c r="A758" s="61" t="s">
        <v>8950</v>
      </c>
      <c r="B758" s="154" t="s">
        <v>8952</v>
      </c>
      <c r="C758" s="153" t="s">
        <v>8806</v>
      </c>
    </row>
    <row r="759" spans="1:3">
      <c r="A759" s="61" t="s">
        <v>8950</v>
      </c>
      <c r="B759" s="154" t="s">
        <v>8952</v>
      </c>
      <c r="C759" s="153" t="s">
        <v>8807</v>
      </c>
    </row>
    <row r="760" spans="1:3">
      <c r="A760" s="61" t="s">
        <v>8950</v>
      </c>
      <c r="B760" s="154" t="s">
        <v>8952</v>
      </c>
      <c r="C760" s="153" t="s">
        <v>8808</v>
      </c>
    </row>
    <row r="761" spans="1:3">
      <c r="A761" s="61" t="s">
        <v>8950</v>
      </c>
      <c r="B761" s="154" t="s">
        <v>8952</v>
      </c>
      <c r="C761" s="153" t="s">
        <v>3105</v>
      </c>
    </row>
    <row r="762" spans="1:3">
      <c r="A762" s="61" t="s">
        <v>8950</v>
      </c>
      <c r="B762" s="154" t="s">
        <v>8952</v>
      </c>
      <c r="C762" s="153" t="s">
        <v>8809</v>
      </c>
    </row>
    <row r="763" spans="1:3">
      <c r="A763" s="61" t="s">
        <v>8950</v>
      </c>
      <c r="B763" s="154" t="s">
        <v>8952</v>
      </c>
      <c r="C763" s="153" t="s">
        <v>8810</v>
      </c>
    </row>
    <row r="764" spans="1:3">
      <c r="A764" s="61" t="s">
        <v>8950</v>
      </c>
      <c r="B764" s="154" t="s">
        <v>8952</v>
      </c>
      <c r="C764" s="153" t="s">
        <v>8811</v>
      </c>
    </row>
    <row r="765" spans="1:3">
      <c r="A765" s="61" t="s">
        <v>8950</v>
      </c>
      <c r="B765" s="154" t="s">
        <v>8952</v>
      </c>
      <c r="C765" s="153" t="s">
        <v>8812</v>
      </c>
    </row>
    <row r="766" spans="1:3">
      <c r="A766" s="61" t="s">
        <v>8950</v>
      </c>
      <c r="B766" s="154" t="s">
        <v>8952</v>
      </c>
      <c r="C766" s="153" t="s">
        <v>8813</v>
      </c>
    </row>
    <row r="767" spans="1:3">
      <c r="A767" s="61" t="s">
        <v>8950</v>
      </c>
      <c r="B767" s="154" t="s">
        <v>8952</v>
      </c>
      <c r="C767" s="153" t="s">
        <v>8814</v>
      </c>
    </row>
    <row r="768" spans="1:3">
      <c r="A768" s="61" t="s">
        <v>8950</v>
      </c>
      <c r="B768" s="154" t="s">
        <v>8952</v>
      </c>
      <c r="C768" s="153" t="s">
        <v>8815</v>
      </c>
    </row>
    <row r="769" spans="1:3">
      <c r="A769" s="61" t="s">
        <v>8950</v>
      </c>
      <c r="B769" s="154" t="s">
        <v>8952</v>
      </c>
      <c r="C769" s="153" t="s">
        <v>8816</v>
      </c>
    </row>
    <row r="770" spans="1:3">
      <c r="A770" s="61" t="s">
        <v>8950</v>
      </c>
      <c r="B770" s="154" t="s">
        <v>8952</v>
      </c>
      <c r="C770" s="153" t="s">
        <v>3208</v>
      </c>
    </row>
    <row r="771" spans="1:3">
      <c r="A771" s="61" t="s">
        <v>8950</v>
      </c>
      <c r="B771" s="154" t="s">
        <v>8952</v>
      </c>
      <c r="C771" s="153" t="s">
        <v>8817</v>
      </c>
    </row>
    <row r="772" spans="1:3">
      <c r="A772" s="61" t="s">
        <v>8950</v>
      </c>
      <c r="B772" s="154" t="s">
        <v>8952</v>
      </c>
      <c r="C772" s="153" t="s">
        <v>8818</v>
      </c>
    </row>
    <row r="773" spans="1:3">
      <c r="A773" s="61" t="s">
        <v>8950</v>
      </c>
      <c r="B773" s="154" t="s">
        <v>8952</v>
      </c>
      <c r="C773" s="153" t="s">
        <v>8819</v>
      </c>
    </row>
    <row r="774" spans="1:3">
      <c r="A774" s="61" t="s">
        <v>8950</v>
      </c>
      <c r="B774" s="154" t="s">
        <v>8952</v>
      </c>
      <c r="C774" s="153" t="s">
        <v>2875</v>
      </c>
    </row>
    <row r="775" spans="1:3">
      <c r="A775" s="61" t="s">
        <v>8950</v>
      </c>
      <c r="B775" s="154" t="s">
        <v>8952</v>
      </c>
      <c r="C775" s="153" t="s">
        <v>8820</v>
      </c>
    </row>
    <row r="776" spans="1:3">
      <c r="A776" s="61" t="s">
        <v>8950</v>
      </c>
      <c r="B776" s="154" t="s">
        <v>8952</v>
      </c>
      <c r="C776" s="153" t="s">
        <v>8821</v>
      </c>
    </row>
    <row r="777" spans="1:3">
      <c r="A777" s="61" t="s">
        <v>8950</v>
      </c>
      <c r="B777" s="154" t="s">
        <v>8952</v>
      </c>
      <c r="C777" s="153" t="s">
        <v>8822</v>
      </c>
    </row>
    <row r="778" spans="1:3">
      <c r="A778" s="61" t="s">
        <v>8950</v>
      </c>
      <c r="B778" s="154" t="s">
        <v>8952</v>
      </c>
      <c r="C778" s="153" t="s">
        <v>8823</v>
      </c>
    </row>
    <row r="779" spans="1:3">
      <c r="A779" s="61" t="s">
        <v>8950</v>
      </c>
      <c r="B779" s="154" t="s">
        <v>8952</v>
      </c>
      <c r="C779" s="153" t="s">
        <v>8824</v>
      </c>
    </row>
    <row r="780" spans="1:3">
      <c r="A780" s="61" t="s">
        <v>8950</v>
      </c>
      <c r="B780" s="154" t="s">
        <v>8952</v>
      </c>
      <c r="C780" s="153" t="s">
        <v>8825</v>
      </c>
    </row>
    <row r="781" spans="1:3">
      <c r="A781" s="61" t="s">
        <v>8950</v>
      </c>
      <c r="B781" s="154" t="s">
        <v>8952</v>
      </c>
      <c r="C781" s="153" t="s">
        <v>8826</v>
      </c>
    </row>
    <row r="782" spans="1:3">
      <c r="A782" s="61" t="s">
        <v>8950</v>
      </c>
      <c r="B782" s="154" t="s">
        <v>8952</v>
      </c>
      <c r="C782" s="153" t="s">
        <v>8827</v>
      </c>
    </row>
    <row r="783" spans="1:3">
      <c r="A783" s="61" t="s">
        <v>8950</v>
      </c>
      <c r="B783" s="154" t="s">
        <v>8952</v>
      </c>
      <c r="C783" s="153" t="s">
        <v>8828</v>
      </c>
    </row>
    <row r="784" spans="1:3">
      <c r="A784" s="61" t="s">
        <v>8950</v>
      </c>
      <c r="B784" s="154" t="s">
        <v>8952</v>
      </c>
      <c r="C784" s="153" t="s">
        <v>8829</v>
      </c>
    </row>
    <row r="785" spans="1:3">
      <c r="A785" s="61" t="s">
        <v>8950</v>
      </c>
      <c r="B785" s="154" t="s">
        <v>8952</v>
      </c>
      <c r="C785" s="153" t="s">
        <v>8830</v>
      </c>
    </row>
    <row r="786" spans="1:3">
      <c r="A786" s="61" t="s">
        <v>8950</v>
      </c>
      <c r="B786" s="154" t="s">
        <v>8952</v>
      </c>
      <c r="C786" s="153" t="s">
        <v>8831</v>
      </c>
    </row>
    <row r="787" spans="1:3">
      <c r="A787" s="61" t="s">
        <v>8950</v>
      </c>
      <c r="B787" s="154" t="s">
        <v>8952</v>
      </c>
      <c r="C787" s="153" t="s">
        <v>8832</v>
      </c>
    </row>
    <row r="788" spans="1:3">
      <c r="A788" s="61" t="s">
        <v>8950</v>
      </c>
      <c r="B788" s="154" t="s">
        <v>8952</v>
      </c>
      <c r="C788" s="153" t="s">
        <v>8833</v>
      </c>
    </row>
    <row r="789" spans="1:3">
      <c r="A789" s="61" t="s">
        <v>8950</v>
      </c>
      <c r="B789" s="154" t="s">
        <v>8952</v>
      </c>
      <c r="C789" s="153" t="s">
        <v>8834</v>
      </c>
    </row>
    <row r="790" spans="1:3">
      <c r="A790" s="61" t="s">
        <v>8950</v>
      </c>
      <c r="B790" s="154" t="s">
        <v>8952</v>
      </c>
      <c r="C790" s="153" t="s">
        <v>8835</v>
      </c>
    </row>
    <row r="791" spans="1:3">
      <c r="A791" s="61" t="s">
        <v>8950</v>
      </c>
      <c r="B791" s="154" t="s">
        <v>8952</v>
      </c>
      <c r="C791" s="153" t="s">
        <v>8836</v>
      </c>
    </row>
    <row r="792" spans="1:3">
      <c r="A792" s="61" t="s">
        <v>8950</v>
      </c>
      <c r="B792" s="154" t="s">
        <v>8952</v>
      </c>
      <c r="C792" s="153" t="s">
        <v>8837</v>
      </c>
    </row>
    <row r="793" spans="1:3">
      <c r="A793" s="61" t="s">
        <v>8950</v>
      </c>
      <c r="B793" s="154" t="s">
        <v>8952</v>
      </c>
      <c r="C793" s="153" t="s">
        <v>8838</v>
      </c>
    </row>
    <row r="794" spans="1:3">
      <c r="A794" s="61" t="s">
        <v>8950</v>
      </c>
      <c r="B794" s="154" t="s">
        <v>8952</v>
      </c>
      <c r="C794" s="153" t="s">
        <v>8839</v>
      </c>
    </row>
    <row r="795" spans="1:3">
      <c r="A795" s="61" t="s">
        <v>8950</v>
      </c>
      <c r="B795" s="154" t="s">
        <v>8952</v>
      </c>
      <c r="C795" s="153" t="s">
        <v>8840</v>
      </c>
    </row>
    <row r="796" spans="1:3">
      <c r="A796" s="61" t="s">
        <v>8950</v>
      </c>
      <c r="B796" s="154" t="s">
        <v>8952</v>
      </c>
      <c r="C796" s="153" t="s">
        <v>8841</v>
      </c>
    </row>
    <row r="797" spans="1:3">
      <c r="A797" s="61" t="s">
        <v>8950</v>
      </c>
      <c r="B797" s="154" t="s">
        <v>8952</v>
      </c>
      <c r="C797" s="153" t="s">
        <v>8842</v>
      </c>
    </row>
    <row r="798" spans="1:3">
      <c r="A798" s="61" t="s">
        <v>8950</v>
      </c>
      <c r="B798" s="154" t="s">
        <v>8952</v>
      </c>
      <c r="C798" s="153" t="s">
        <v>8843</v>
      </c>
    </row>
    <row r="799" spans="1:3">
      <c r="A799" s="61" t="s">
        <v>8950</v>
      </c>
      <c r="B799" s="154" t="s">
        <v>8952</v>
      </c>
      <c r="C799" s="153" t="s">
        <v>8844</v>
      </c>
    </row>
    <row r="800" spans="1:3">
      <c r="A800" s="61" t="s">
        <v>8950</v>
      </c>
      <c r="B800" s="154" t="s">
        <v>8952</v>
      </c>
      <c r="C800" s="153" t="s">
        <v>8845</v>
      </c>
    </row>
    <row r="801" spans="1:3">
      <c r="A801" s="61" t="s">
        <v>8950</v>
      </c>
      <c r="B801" s="154" t="s">
        <v>8952</v>
      </c>
      <c r="C801" s="153" t="s">
        <v>8846</v>
      </c>
    </row>
    <row r="802" spans="1:3">
      <c r="A802" s="61" t="s">
        <v>8950</v>
      </c>
      <c r="B802" s="154" t="s">
        <v>8952</v>
      </c>
      <c r="C802" s="153" t="s">
        <v>8847</v>
      </c>
    </row>
    <row r="803" spans="1:3">
      <c r="A803" s="61" t="s">
        <v>8950</v>
      </c>
      <c r="B803" s="154" t="s">
        <v>8952</v>
      </c>
      <c r="C803" s="153" t="s">
        <v>8848</v>
      </c>
    </row>
    <row r="804" spans="1:3">
      <c r="A804" s="61" t="s">
        <v>8950</v>
      </c>
      <c r="B804" s="154" t="s">
        <v>8952</v>
      </c>
      <c r="C804" s="153" t="s">
        <v>8849</v>
      </c>
    </row>
    <row r="805" spans="1:3">
      <c r="A805" s="61" t="s">
        <v>8950</v>
      </c>
      <c r="B805" s="154" t="s">
        <v>8952</v>
      </c>
      <c r="C805" s="153" t="s">
        <v>8850</v>
      </c>
    </row>
    <row r="806" spans="1:3">
      <c r="A806" s="61" t="s">
        <v>8950</v>
      </c>
      <c r="B806" s="154" t="s">
        <v>8952</v>
      </c>
      <c r="C806" s="153" t="s">
        <v>8851</v>
      </c>
    </row>
    <row r="807" spans="1:3">
      <c r="A807" s="61" t="s">
        <v>8950</v>
      </c>
      <c r="B807" s="154" t="s">
        <v>8952</v>
      </c>
      <c r="C807" s="153" t="s">
        <v>8852</v>
      </c>
    </row>
    <row r="808" spans="1:3">
      <c r="A808" s="61" t="s">
        <v>8950</v>
      </c>
      <c r="B808" s="154" t="s">
        <v>8952</v>
      </c>
      <c r="C808" s="153" t="s">
        <v>8853</v>
      </c>
    </row>
    <row r="809" spans="1:3">
      <c r="A809" s="61" t="s">
        <v>8950</v>
      </c>
      <c r="B809" s="154" t="s">
        <v>8952</v>
      </c>
      <c r="C809" s="153" t="s">
        <v>8854</v>
      </c>
    </row>
    <row r="810" spans="1:3">
      <c r="A810" s="61" t="s">
        <v>8950</v>
      </c>
      <c r="B810" s="154" t="s">
        <v>8952</v>
      </c>
      <c r="C810" s="153" t="s">
        <v>8855</v>
      </c>
    </row>
    <row r="811" spans="1:3">
      <c r="A811" s="61" t="s">
        <v>8950</v>
      </c>
      <c r="B811" s="154" t="s">
        <v>8952</v>
      </c>
      <c r="C811" s="153" t="s">
        <v>8856</v>
      </c>
    </row>
    <row r="812" spans="1:3">
      <c r="A812" s="61" t="s">
        <v>8950</v>
      </c>
      <c r="B812" s="154" t="s">
        <v>8952</v>
      </c>
      <c r="C812" s="153" t="s">
        <v>8857</v>
      </c>
    </row>
    <row r="813" spans="1:3">
      <c r="A813" s="61" t="s">
        <v>8950</v>
      </c>
      <c r="B813" s="154" t="s">
        <v>8952</v>
      </c>
      <c r="C813" s="153" t="s">
        <v>8858</v>
      </c>
    </row>
    <row r="814" spans="1:3">
      <c r="A814" s="61" t="s">
        <v>8950</v>
      </c>
      <c r="B814" s="154" t="s">
        <v>8952</v>
      </c>
      <c r="C814" s="153" t="s">
        <v>8859</v>
      </c>
    </row>
    <row r="815" spans="1:3">
      <c r="A815" s="61" t="s">
        <v>8950</v>
      </c>
      <c r="B815" s="154" t="s">
        <v>8952</v>
      </c>
      <c r="C815" s="153" t="s">
        <v>8860</v>
      </c>
    </row>
    <row r="816" spans="1:3">
      <c r="A816" s="61" t="s">
        <v>8950</v>
      </c>
      <c r="B816" s="154" t="s">
        <v>8952</v>
      </c>
      <c r="C816" s="153" t="s">
        <v>2479</v>
      </c>
    </row>
    <row r="817" spans="1:3">
      <c r="A817" s="61" t="s">
        <v>8950</v>
      </c>
      <c r="B817" s="154" t="s">
        <v>8952</v>
      </c>
      <c r="C817" s="153" t="s">
        <v>8861</v>
      </c>
    </row>
    <row r="818" spans="1:3">
      <c r="A818" s="61" t="s">
        <v>8950</v>
      </c>
      <c r="B818" s="154" t="s">
        <v>8952</v>
      </c>
      <c r="C818" s="153" t="s">
        <v>8862</v>
      </c>
    </row>
    <row r="819" spans="1:3">
      <c r="A819" s="61" t="s">
        <v>8950</v>
      </c>
      <c r="B819" s="154" t="s">
        <v>8952</v>
      </c>
      <c r="C819" s="153" t="s">
        <v>8863</v>
      </c>
    </row>
    <row r="820" spans="1:3">
      <c r="A820" s="61" t="s">
        <v>8950</v>
      </c>
      <c r="B820" s="154" t="s">
        <v>8952</v>
      </c>
      <c r="C820" s="153" t="s">
        <v>8864</v>
      </c>
    </row>
    <row r="821" spans="1:3">
      <c r="A821" s="61" t="s">
        <v>8950</v>
      </c>
      <c r="B821" s="154" t="s">
        <v>8952</v>
      </c>
      <c r="C821" s="153" t="s">
        <v>2636</v>
      </c>
    </row>
    <row r="822" spans="1:3">
      <c r="A822" s="61" t="s">
        <v>8950</v>
      </c>
      <c r="B822" s="154" t="s">
        <v>8952</v>
      </c>
      <c r="C822" s="153" t="s">
        <v>8865</v>
      </c>
    </row>
    <row r="823" spans="1:3">
      <c r="A823" s="61" t="s">
        <v>8950</v>
      </c>
      <c r="B823" s="154" t="s">
        <v>8952</v>
      </c>
      <c r="C823" s="153" t="s">
        <v>8866</v>
      </c>
    </row>
    <row r="824" spans="1:3">
      <c r="A824" s="61" t="s">
        <v>8950</v>
      </c>
      <c r="B824" s="154" t="s">
        <v>8952</v>
      </c>
      <c r="C824" s="153" t="s">
        <v>8867</v>
      </c>
    </row>
    <row r="825" spans="1:3">
      <c r="A825" s="61" t="s">
        <v>8950</v>
      </c>
      <c r="B825" s="154" t="s">
        <v>8952</v>
      </c>
      <c r="C825" s="153" t="s">
        <v>8868</v>
      </c>
    </row>
    <row r="826" spans="1:3">
      <c r="A826" s="61" t="s">
        <v>8950</v>
      </c>
      <c r="B826" s="154" t="s">
        <v>8952</v>
      </c>
      <c r="C826" s="153" t="s">
        <v>8869</v>
      </c>
    </row>
    <row r="827" spans="1:3">
      <c r="A827" s="61" t="s">
        <v>8950</v>
      </c>
      <c r="B827" s="154" t="s">
        <v>8952</v>
      </c>
      <c r="C827" s="153" t="s">
        <v>8870</v>
      </c>
    </row>
    <row r="828" spans="1:3">
      <c r="A828" s="61" t="s">
        <v>8950</v>
      </c>
      <c r="B828" s="154" t="s">
        <v>8952</v>
      </c>
      <c r="C828" s="153" t="s">
        <v>8871</v>
      </c>
    </row>
    <row r="829" spans="1:3">
      <c r="A829" s="61" t="s">
        <v>8950</v>
      </c>
      <c r="B829" s="154" t="s">
        <v>8952</v>
      </c>
      <c r="C829" s="153" t="s">
        <v>8872</v>
      </c>
    </row>
    <row r="830" spans="1:3">
      <c r="A830" s="61" t="s">
        <v>8950</v>
      </c>
      <c r="B830" s="154" t="s">
        <v>8952</v>
      </c>
      <c r="C830" s="153" t="s">
        <v>8873</v>
      </c>
    </row>
    <row r="831" spans="1:3">
      <c r="A831" s="61" t="s">
        <v>8950</v>
      </c>
      <c r="B831" s="154" t="s">
        <v>8952</v>
      </c>
      <c r="C831" s="153" t="s">
        <v>8874</v>
      </c>
    </row>
    <row r="832" spans="1:3">
      <c r="A832" s="61" t="s">
        <v>8950</v>
      </c>
      <c r="B832" s="154" t="s">
        <v>8952</v>
      </c>
      <c r="C832" s="153" t="s">
        <v>8875</v>
      </c>
    </row>
    <row r="833" spans="1:3">
      <c r="A833" s="61" t="s">
        <v>8950</v>
      </c>
      <c r="B833" s="154" t="s">
        <v>8952</v>
      </c>
      <c r="C833" s="153" t="s">
        <v>8876</v>
      </c>
    </row>
    <row r="834" spans="1:3">
      <c r="A834" s="61" t="s">
        <v>8950</v>
      </c>
      <c r="B834" s="154" t="s">
        <v>8952</v>
      </c>
      <c r="C834" s="153" t="s">
        <v>8877</v>
      </c>
    </row>
    <row r="835" spans="1:3">
      <c r="A835" s="61" t="s">
        <v>8950</v>
      </c>
      <c r="B835" s="154" t="s">
        <v>8952</v>
      </c>
      <c r="C835" s="153" t="s">
        <v>8878</v>
      </c>
    </row>
    <row r="836" spans="1:3">
      <c r="A836" s="61" t="s">
        <v>8950</v>
      </c>
      <c r="B836" s="154" t="s">
        <v>8952</v>
      </c>
      <c r="C836" s="153" t="s">
        <v>8879</v>
      </c>
    </row>
    <row r="837" spans="1:3">
      <c r="A837" s="61" t="s">
        <v>8950</v>
      </c>
      <c r="B837" s="154" t="s">
        <v>8952</v>
      </c>
      <c r="C837" s="153" t="s">
        <v>8880</v>
      </c>
    </row>
    <row r="838" spans="1:3">
      <c r="A838" s="61" t="s">
        <v>8950</v>
      </c>
      <c r="B838" s="154" t="s">
        <v>8952</v>
      </c>
      <c r="C838" s="153" t="s">
        <v>8881</v>
      </c>
    </row>
    <row r="839" spans="1:3">
      <c r="A839" s="61" t="s">
        <v>8950</v>
      </c>
      <c r="B839" s="154" t="s">
        <v>8952</v>
      </c>
      <c r="C839" s="153" t="s">
        <v>8882</v>
      </c>
    </row>
    <row r="840" spans="1:3">
      <c r="A840" s="61" t="s">
        <v>8950</v>
      </c>
      <c r="B840" s="154" t="s">
        <v>8952</v>
      </c>
      <c r="C840" s="153" t="s">
        <v>8883</v>
      </c>
    </row>
    <row r="841" spans="1:3">
      <c r="A841" s="61" t="s">
        <v>8950</v>
      </c>
      <c r="B841" s="154" t="s">
        <v>8952</v>
      </c>
      <c r="C841" s="153" t="s">
        <v>8884</v>
      </c>
    </row>
    <row r="842" spans="1:3">
      <c r="A842" s="61" t="s">
        <v>8950</v>
      </c>
      <c r="B842" s="154" t="s">
        <v>8952</v>
      </c>
      <c r="C842" s="153" t="s">
        <v>8885</v>
      </c>
    </row>
    <row r="843" spans="1:3">
      <c r="A843" s="61" t="s">
        <v>8950</v>
      </c>
      <c r="B843" s="154" t="s">
        <v>8952</v>
      </c>
      <c r="C843" s="153" t="s">
        <v>8886</v>
      </c>
    </row>
    <row r="844" spans="1:3">
      <c r="A844" s="61" t="s">
        <v>8950</v>
      </c>
      <c r="B844" s="154" t="s">
        <v>8952</v>
      </c>
      <c r="C844" s="153" t="s">
        <v>8887</v>
      </c>
    </row>
    <row r="845" spans="1:3">
      <c r="A845" s="61" t="s">
        <v>8950</v>
      </c>
      <c r="B845" s="154" t="s">
        <v>8952</v>
      </c>
      <c r="C845" s="153" t="s">
        <v>8888</v>
      </c>
    </row>
    <row r="846" spans="1:3">
      <c r="A846" s="61" t="s">
        <v>8950</v>
      </c>
      <c r="B846" s="154" t="s">
        <v>8952</v>
      </c>
      <c r="C846" s="153" t="s">
        <v>8889</v>
      </c>
    </row>
    <row r="847" spans="1:3">
      <c r="A847" s="61" t="s">
        <v>8950</v>
      </c>
      <c r="B847" s="154" t="s">
        <v>8952</v>
      </c>
      <c r="C847" s="153" t="s">
        <v>8890</v>
      </c>
    </row>
    <row r="848" spans="1:3">
      <c r="A848" s="61" t="s">
        <v>8950</v>
      </c>
      <c r="B848" s="154" t="s">
        <v>8952</v>
      </c>
      <c r="C848" s="153" t="s">
        <v>8891</v>
      </c>
    </row>
    <row r="849" spans="1:3">
      <c r="A849" s="61" t="s">
        <v>8950</v>
      </c>
      <c r="B849" s="154" t="s">
        <v>8952</v>
      </c>
      <c r="C849" s="153" t="s">
        <v>8892</v>
      </c>
    </row>
    <row r="850" spans="1:3">
      <c r="A850" s="61" t="s">
        <v>8950</v>
      </c>
      <c r="B850" s="154" t="s">
        <v>8952</v>
      </c>
      <c r="C850" s="153" t="s">
        <v>8893</v>
      </c>
    </row>
    <row r="851" spans="1:3">
      <c r="A851" s="61" t="s">
        <v>8950</v>
      </c>
      <c r="B851" s="154" t="s">
        <v>8952</v>
      </c>
      <c r="C851" s="153" t="s">
        <v>8894</v>
      </c>
    </row>
    <row r="852" spans="1:3">
      <c r="A852" s="61" t="s">
        <v>8950</v>
      </c>
      <c r="B852" s="154" t="s">
        <v>8952</v>
      </c>
      <c r="C852" s="153" t="s">
        <v>8895</v>
      </c>
    </row>
    <row r="853" spans="1:3">
      <c r="A853" s="61" t="s">
        <v>8950</v>
      </c>
      <c r="B853" s="154" t="s">
        <v>8952</v>
      </c>
      <c r="C853" s="153" t="s">
        <v>8896</v>
      </c>
    </row>
    <row r="854" spans="1:3">
      <c r="A854" s="61" t="s">
        <v>8950</v>
      </c>
      <c r="B854" s="154" t="s">
        <v>8952</v>
      </c>
      <c r="C854" s="153" t="s">
        <v>8897</v>
      </c>
    </row>
    <row r="855" spans="1:3">
      <c r="A855" s="61" t="s">
        <v>8950</v>
      </c>
      <c r="B855" s="154" t="s">
        <v>8952</v>
      </c>
      <c r="C855" s="153" t="s">
        <v>8898</v>
      </c>
    </row>
    <row r="856" spans="1:3">
      <c r="A856" s="61" t="s">
        <v>8950</v>
      </c>
      <c r="B856" s="154" t="s">
        <v>8952</v>
      </c>
      <c r="C856" s="153" t="s">
        <v>8899</v>
      </c>
    </row>
    <row r="857" spans="1:3">
      <c r="A857" s="61" t="s">
        <v>8950</v>
      </c>
      <c r="B857" s="154" t="s">
        <v>8952</v>
      </c>
      <c r="C857" s="153" t="s">
        <v>8900</v>
      </c>
    </row>
    <row r="858" spans="1:3">
      <c r="A858" s="61" t="s">
        <v>8950</v>
      </c>
      <c r="B858" s="154" t="s">
        <v>8952</v>
      </c>
      <c r="C858" s="153" t="s">
        <v>8951</v>
      </c>
    </row>
    <row r="859" spans="1:3">
      <c r="A859" s="61" t="s">
        <v>8950</v>
      </c>
      <c r="B859" s="154" t="s">
        <v>8952</v>
      </c>
      <c r="C859" s="153" t="s">
        <v>8901</v>
      </c>
    </row>
    <row r="860" spans="1:3">
      <c r="A860" s="61" t="s">
        <v>8950</v>
      </c>
      <c r="B860" s="154" t="s">
        <v>8952</v>
      </c>
      <c r="C860" s="153" t="s">
        <v>8902</v>
      </c>
    </row>
    <row r="861" spans="1:3">
      <c r="A861" s="61" t="s">
        <v>8950</v>
      </c>
      <c r="B861" s="154" t="s">
        <v>8952</v>
      </c>
      <c r="C861" s="153" t="s">
        <v>8903</v>
      </c>
    </row>
    <row r="862" spans="1:3">
      <c r="A862" s="61" t="s">
        <v>8950</v>
      </c>
      <c r="B862" s="154" t="s">
        <v>8952</v>
      </c>
      <c r="C862" s="153" t="s">
        <v>8904</v>
      </c>
    </row>
    <row r="863" spans="1:3">
      <c r="A863" s="61" t="s">
        <v>8950</v>
      </c>
      <c r="B863" s="154" t="s">
        <v>8952</v>
      </c>
      <c r="C863" s="153" t="s">
        <v>8905</v>
      </c>
    </row>
    <row r="864" spans="1:3">
      <c r="A864" s="61" t="s">
        <v>8950</v>
      </c>
      <c r="B864" s="154" t="s">
        <v>8952</v>
      </c>
      <c r="C864" s="153" t="s">
        <v>8906</v>
      </c>
    </row>
    <row r="865" spans="1:3">
      <c r="A865" s="61" t="s">
        <v>8950</v>
      </c>
      <c r="B865" s="154" t="s">
        <v>8952</v>
      </c>
      <c r="C865" s="153" t="s">
        <v>8907</v>
      </c>
    </row>
    <row r="866" spans="1:3">
      <c r="A866" s="61" t="s">
        <v>8950</v>
      </c>
      <c r="B866" s="154" t="s">
        <v>8952</v>
      </c>
      <c r="C866" s="153" t="s">
        <v>8908</v>
      </c>
    </row>
    <row r="867" spans="1:3">
      <c r="A867" s="61" t="s">
        <v>8950</v>
      </c>
      <c r="B867" s="154" t="s">
        <v>8952</v>
      </c>
      <c r="C867" s="153" t="s">
        <v>8909</v>
      </c>
    </row>
    <row r="868" spans="1:3">
      <c r="A868" s="61" t="s">
        <v>8950</v>
      </c>
      <c r="B868" s="154" t="s">
        <v>8952</v>
      </c>
      <c r="C868" s="153" t="s">
        <v>8910</v>
      </c>
    </row>
    <row r="869" spans="1:3">
      <c r="A869" s="61" t="s">
        <v>8950</v>
      </c>
      <c r="B869" s="154" t="s">
        <v>8952</v>
      </c>
      <c r="C869" s="153" t="s">
        <v>8911</v>
      </c>
    </row>
    <row r="870" spans="1:3">
      <c r="A870" s="61" t="s">
        <v>8950</v>
      </c>
      <c r="B870" s="154" t="s">
        <v>8952</v>
      </c>
      <c r="C870" s="153" t="s">
        <v>8912</v>
      </c>
    </row>
    <row r="871" spans="1:3">
      <c r="A871" s="61" t="s">
        <v>8950</v>
      </c>
      <c r="B871" s="154" t="s">
        <v>8952</v>
      </c>
      <c r="C871" s="153" t="s">
        <v>8913</v>
      </c>
    </row>
    <row r="872" spans="1:3">
      <c r="A872" s="61" t="s">
        <v>8950</v>
      </c>
      <c r="B872" s="154" t="s">
        <v>8952</v>
      </c>
      <c r="C872" s="153" t="s">
        <v>8914</v>
      </c>
    </row>
    <row r="873" spans="1:3">
      <c r="A873" s="61" t="s">
        <v>8950</v>
      </c>
      <c r="B873" s="154" t="s">
        <v>8952</v>
      </c>
      <c r="C873" s="153" t="s">
        <v>8915</v>
      </c>
    </row>
    <row r="874" spans="1:3">
      <c r="A874" s="61" t="s">
        <v>8950</v>
      </c>
      <c r="B874" s="154" t="s">
        <v>8952</v>
      </c>
      <c r="C874" s="153" t="s">
        <v>8916</v>
      </c>
    </row>
    <row r="875" spans="1:3">
      <c r="A875" s="61" t="s">
        <v>8950</v>
      </c>
      <c r="B875" s="154" t="s">
        <v>8952</v>
      </c>
      <c r="C875" s="153" t="s">
        <v>8917</v>
      </c>
    </row>
    <row r="876" spans="1:3">
      <c r="A876" s="61" t="s">
        <v>8950</v>
      </c>
      <c r="B876" s="154" t="s">
        <v>8952</v>
      </c>
      <c r="C876" s="153" t="s">
        <v>8918</v>
      </c>
    </row>
    <row r="877" spans="1:3">
      <c r="A877" s="61" t="s">
        <v>8950</v>
      </c>
      <c r="B877" s="154" t="s">
        <v>8952</v>
      </c>
      <c r="C877" s="153" t="s">
        <v>8919</v>
      </c>
    </row>
    <row r="878" spans="1:3">
      <c r="A878" s="61" t="s">
        <v>8950</v>
      </c>
      <c r="B878" s="154" t="s">
        <v>8952</v>
      </c>
      <c r="C878" s="153" t="s">
        <v>8920</v>
      </c>
    </row>
    <row r="879" spans="1:3">
      <c r="A879" s="61" t="s">
        <v>8950</v>
      </c>
      <c r="B879" s="154" t="s">
        <v>8952</v>
      </c>
      <c r="C879" s="153" t="s">
        <v>8921</v>
      </c>
    </row>
    <row r="880" spans="1:3">
      <c r="A880" s="61" t="s">
        <v>8950</v>
      </c>
      <c r="B880" s="154" t="s">
        <v>8952</v>
      </c>
      <c r="C880" s="153" t="s">
        <v>8922</v>
      </c>
    </row>
    <row r="881" spans="1:3">
      <c r="A881" s="61" t="s">
        <v>8950</v>
      </c>
      <c r="B881" s="154" t="s">
        <v>8952</v>
      </c>
      <c r="C881" s="153" t="s">
        <v>8923</v>
      </c>
    </row>
    <row r="882" spans="1:3">
      <c r="A882" s="61" t="s">
        <v>8950</v>
      </c>
      <c r="B882" s="154" t="s">
        <v>8952</v>
      </c>
      <c r="C882" s="153" t="s">
        <v>8924</v>
      </c>
    </row>
    <row r="883" spans="1:3">
      <c r="A883" s="61" t="s">
        <v>8950</v>
      </c>
      <c r="B883" s="154" t="s">
        <v>8952</v>
      </c>
      <c r="C883" s="153" t="s">
        <v>8925</v>
      </c>
    </row>
    <row r="884" spans="1:3">
      <c r="A884" s="61" t="s">
        <v>8950</v>
      </c>
      <c r="B884" s="154" t="s">
        <v>8952</v>
      </c>
      <c r="C884" s="153" t="s">
        <v>8926</v>
      </c>
    </row>
    <row r="885" spans="1:3">
      <c r="A885" s="61" t="s">
        <v>8950</v>
      </c>
      <c r="B885" s="154" t="s">
        <v>8952</v>
      </c>
      <c r="C885" s="153" t="s">
        <v>8927</v>
      </c>
    </row>
    <row r="886" spans="1:3">
      <c r="A886" s="61" t="s">
        <v>8950</v>
      </c>
      <c r="B886" s="154" t="s">
        <v>8952</v>
      </c>
      <c r="C886" s="153" t="s">
        <v>8928</v>
      </c>
    </row>
    <row r="887" spans="1:3">
      <c r="A887" s="61" t="s">
        <v>8950</v>
      </c>
      <c r="B887" s="154" t="s">
        <v>8952</v>
      </c>
      <c r="C887" s="153" t="s">
        <v>8929</v>
      </c>
    </row>
    <row r="888" spans="1:3">
      <c r="A888" s="61" t="s">
        <v>8950</v>
      </c>
      <c r="B888" s="154" t="s">
        <v>8952</v>
      </c>
      <c r="C888" s="153" t="s">
        <v>8930</v>
      </c>
    </row>
    <row r="889" spans="1:3">
      <c r="A889" s="61" t="s">
        <v>8950</v>
      </c>
      <c r="B889" s="154" t="s">
        <v>8952</v>
      </c>
      <c r="C889" s="153" t="s">
        <v>8931</v>
      </c>
    </row>
    <row r="890" spans="1:3">
      <c r="A890" s="61" t="s">
        <v>8950</v>
      </c>
      <c r="B890" s="154" t="s">
        <v>8952</v>
      </c>
      <c r="C890" s="153" t="s">
        <v>8932</v>
      </c>
    </row>
    <row r="891" spans="1:3">
      <c r="A891" s="61" t="s">
        <v>8950</v>
      </c>
      <c r="B891" s="154" t="s">
        <v>8952</v>
      </c>
      <c r="C891" s="153" t="s">
        <v>8933</v>
      </c>
    </row>
    <row r="892" spans="1:3">
      <c r="A892" s="61" t="s">
        <v>8950</v>
      </c>
      <c r="B892" s="154" t="s">
        <v>8952</v>
      </c>
      <c r="C892" s="153" t="s">
        <v>8934</v>
      </c>
    </row>
    <row r="893" spans="1:3">
      <c r="A893" s="61" t="s">
        <v>8950</v>
      </c>
      <c r="B893" s="154" t="s">
        <v>8952</v>
      </c>
      <c r="C893" s="153" t="s">
        <v>8935</v>
      </c>
    </row>
    <row r="894" spans="1:3">
      <c r="A894" s="61" t="s">
        <v>8950</v>
      </c>
      <c r="B894" s="154" t="s">
        <v>8952</v>
      </c>
      <c r="C894" s="153" t="s">
        <v>8936</v>
      </c>
    </row>
    <row r="895" spans="1:3">
      <c r="A895" s="61" t="s">
        <v>8950</v>
      </c>
      <c r="B895" s="154" t="s">
        <v>8952</v>
      </c>
      <c r="C895" s="153" t="s">
        <v>8937</v>
      </c>
    </row>
    <row r="896" spans="1:3">
      <c r="A896" s="61" t="s">
        <v>8950</v>
      </c>
      <c r="B896" s="154" t="s">
        <v>8952</v>
      </c>
      <c r="C896" s="153" t="s">
        <v>8938</v>
      </c>
    </row>
    <row r="897" spans="1:3">
      <c r="A897" s="61" t="s">
        <v>8950</v>
      </c>
      <c r="B897" s="154" t="s">
        <v>8952</v>
      </c>
      <c r="C897" s="153" t="s">
        <v>8939</v>
      </c>
    </row>
    <row r="898" spans="1:3">
      <c r="A898" s="61" t="s">
        <v>8950</v>
      </c>
      <c r="B898" s="154" t="s">
        <v>8952</v>
      </c>
      <c r="C898" s="153" t="s">
        <v>8940</v>
      </c>
    </row>
    <row r="899" spans="1:3">
      <c r="A899" s="61" t="s">
        <v>8950</v>
      </c>
      <c r="B899" s="154" t="s">
        <v>8952</v>
      </c>
      <c r="C899" s="153" t="s">
        <v>8941</v>
      </c>
    </row>
    <row r="900" spans="1:3">
      <c r="A900" s="61" t="s">
        <v>8950</v>
      </c>
      <c r="B900" s="154" t="s">
        <v>8952</v>
      </c>
      <c r="C900" s="153" t="s">
        <v>8942</v>
      </c>
    </row>
    <row r="901" spans="1:3">
      <c r="A901" s="61" t="s">
        <v>8950</v>
      </c>
      <c r="B901" s="154" t="s">
        <v>8952</v>
      </c>
      <c r="C901" s="153" t="s">
        <v>8943</v>
      </c>
    </row>
    <row r="902" spans="1:3">
      <c r="A902" s="61" t="s">
        <v>8950</v>
      </c>
      <c r="B902" s="154" t="s">
        <v>8952</v>
      </c>
      <c r="C902" s="153" t="s">
        <v>8944</v>
      </c>
    </row>
    <row r="903" spans="1:3">
      <c r="A903" s="61" t="s">
        <v>8950</v>
      </c>
      <c r="B903" s="154" t="s">
        <v>8952</v>
      </c>
      <c r="C903" s="153" t="s">
        <v>8945</v>
      </c>
    </row>
    <row r="904" spans="1:3">
      <c r="A904" s="61" t="s">
        <v>8950</v>
      </c>
      <c r="B904" s="154" t="s">
        <v>8952</v>
      </c>
      <c r="C904" s="153" t="s">
        <v>8946</v>
      </c>
    </row>
    <row r="905" spans="1:3">
      <c r="A905" s="61" t="s">
        <v>8950</v>
      </c>
      <c r="B905" s="154" t="s">
        <v>8952</v>
      </c>
      <c r="C905" s="153" t="s">
        <v>8947</v>
      </c>
    </row>
    <row r="906" spans="1:3">
      <c r="A906" s="61" t="s">
        <v>8950</v>
      </c>
      <c r="B906" s="154" t="s">
        <v>8952</v>
      </c>
      <c r="C906" s="153" t="s">
        <v>8948</v>
      </c>
    </row>
    <row r="907" spans="1:3">
      <c r="A907" s="61" t="s">
        <v>8950</v>
      </c>
      <c r="B907" s="154" t="s">
        <v>8952</v>
      </c>
      <c r="C907" s="153" t="s">
        <v>8949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0355C-0963-41EB-89DF-24103754B732}">
  <sheetPr>
    <tabColor theme="3" tint="0.79998168889431442"/>
  </sheetPr>
  <dimension ref="A1:G15"/>
  <sheetViews>
    <sheetView zoomScaleNormal="100" workbookViewId="0">
      <selection activeCell="C15" sqref="C15"/>
    </sheetView>
  </sheetViews>
  <sheetFormatPr defaultColWidth="8.625" defaultRowHeight="12.75"/>
  <cols>
    <col min="1" max="1" width="11.75" style="297" customWidth="1"/>
    <col min="2" max="2" width="17.375" style="297" customWidth="1"/>
    <col min="3" max="4" width="28.25" style="147" customWidth="1"/>
    <col min="5" max="5" width="1.625" style="297" customWidth="1"/>
    <col min="6" max="16384" width="8.625" style="297"/>
  </cols>
  <sheetData>
    <row r="1" spans="1:7" s="293" customFormat="1" ht="13.5" thickBot="1">
      <c r="A1" s="293" t="s">
        <v>3897</v>
      </c>
      <c r="B1" s="293" t="s">
        <v>3825</v>
      </c>
      <c r="C1" s="294" t="s">
        <v>8577</v>
      </c>
      <c r="D1" s="294" t="s">
        <v>8578</v>
      </c>
      <c r="E1" s="293" t="s">
        <v>11</v>
      </c>
      <c r="F1" s="293" t="s">
        <v>3826</v>
      </c>
    </row>
    <row r="2" spans="1:7" s="296" customFormat="1" ht="26.25" thickTop="1">
      <c r="A2" s="296" t="s">
        <v>62</v>
      </c>
      <c r="B2" s="296" t="s">
        <v>8563</v>
      </c>
      <c r="C2" s="298" t="s">
        <v>8571</v>
      </c>
      <c r="D2" s="298" t="s">
        <v>62</v>
      </c>
      <c r="F2" s="295" t="e">
        <f t="shared" ref="F2:F13" si="0">AVERAGE(G2:EC2)</f>
        <v>#DIV/0!</v>
      </c>
      <c r="G2" s="296" t="s">
        <v>11</v>
      </c>
    </row>
    <row r="3" spans="1:7" s="296" customFormat="1" ht="25.5">
      <c r="A3" s="296" t="s">
        <v>62</v>
      </c>
      <c r="B3" s="296" t="s">
        <v>8563</v>
      </c>
      <c r="C3" s="298" t="s">
        <v>8568</v>
      </c>
      <c r="D3" s="298" t="s">
        <v>62</v>
      </c>
      <c r="F3" s="295" t="e">
        <f t="shared" si="0"/>
        <v>#DIV/0!</v>
      </c>
      <c r="G3" s="296" t="s">
        <v>11</v>
      </c>
    </row>
    <row r="4" spans="1:7" s="296" customFormat="1" ht="25.5">
      <c r="A4" s="296" t="s">
        <v>62</v>
      </c>
      <c r="B4" s="296" t="s">
        <v>8563</v>
      </c>
      <c r="C4" s="298" t="s">
        <v>8573</v>
      </c>
      <c r="D4" s="298" t="s">
        <v>62</v>
      </c>
      <c r="F4" s="295" t="e">
        <f t="shared" si="0"/>
        <v>#DIV/0!</v>
      </c>
      <c r="G4" s="296" t="s">
        <v>11</v>
      </c>
    </row>
    <row r="5" spans="1:7" s="296" customFormat="1">
      <c r="A5" s="296" t="s">
        <v>62</v>
      </c>
      <c r="B5" s="296" t="s">
        <v>8566</v>
      </c>
      <c r="C5" s="298" t="s">
        <v>8575</v>
      </c>
      <c r="D5" s="298" t="s">
        <v>62</v>
      </c>
      <c r="F5" s="295" t="e">
        <f t="shared" si="0"/>
        <v>#DIV/0!</v>
      </c>
      <c r="G5" s="296" t="s">
        <v>11</v>
      </c>
    </row>
    <row r="6" spans="1:7" s="296" customFormat="1">
      <c r="A6" s="296" t="s">
        <v>62</v>
      </c>
      <c r="B6" s="296" t="s">
        <v>8566</v>
      </c>
      <c r="C6" s="298" t="s">
        <v>8576</v>
      </c>
      <c r="D6" s="298" t="s">
        <v>62</v>
      </c>
      <c r="F6" s="295" t="e">
        <f t="shared" si="0"/>
        <v>#DIV/0!</v>
      </c>
      <c r="G6" s="296" t="s">
        <v>11</v>
      </c>
    </row>
    <row r="7" spans="1:7" s="296" customFormat="1">
      <c r="A7" s="296" t="s">
        <v>62</v>
      </c>
      <c r="B7" s="296" t="s">
        <v>8566</v>
      </c>
      <c r="C7" s="298" t="s">
        <v>8565</v>
      </c>
      <c r="D7" s="298" t="s">
        <v>62</v>
      </c>
      <c r="F7" s="295" t="e">
        <f t="shared" si="0"/>
        <v>#DIV/0!</v>
      </c>
      <c r="G7" s="296" t="s">
        <v>11</v>
      </c>
    </row>
    <row r="8" spans="1:7" s="296" customFormat="1" ht="38.25">
      <c r="A8" s="296" t="s">
        <v>62</v>
      </c>
      <c r="B8" s="296" t="s">
        <v>8561</v>
      </c>
      <c r="C8" s="298" t="s">
        <v>8574</v>
      </c>
      <c r="D8" s="298" t="s">
        <v>62</v>
      </c>
      <c r="F8" s="295" t="e">
        <f t="shared" si="0"/>
        <v>#DIV/0!</v>
      </c>
      <c r="G8" s="296" t="s">
        <v>11</v>
      </c>
    </row>
    <row r="9" spans="1:7" s="296" customFormat="1">
      <c r="A9" s="296" t="s">
        <v>62</v>
      </c>
      <c r="B9" s="296" t="s">
        <v>8561</v>
      </c>
      <c r="C9" s="298" t="s">
        <v>8567</v>
      </c>
      <c r="D9" s="298" t="s">
        <v>62</v>
      </c>
      <c r="F9" s="295" t="e">
        <f t="shared" si="0"/>
        <v>#DIV/0!</v>
      </c>
      <c r="G9" s="296" t="s">
        <v>11</v>
      </c>
    </row>
    <row r="10" spans="1:7" s="296" customFormat="1">
      <c r="A10" s="296" t="s">
        <v>62</v>
      </c>
      <c r="B10" s="296" t="s">
        <v>8561</v>
      </c>
      <c r="C10" s="298" t="s">
        <v>8572</v>
      </c>
      <c r="D10" s="298" t="s">
        <v>62</v>
      </c>
      <c r="F10" s="295" t="e">
        <f t="shared" si="0"/>
        <v>#DIV/0!</v>
      </c>
      <c r="G10" s="296" t="s">
        <v>11</v>
      </c>
    </row>
    <row r="11" spans="1:7" s="296" customFormat="1" ht="25.5">
      <c r="A11" s="296" t="s">
        <v>62</v>
      </c>
      <c r="B11" s="296" t="s">
        <v>8562</v>
      </c>
      <c r="C11" s="298" t="s">
        <v>8564</v>
      </c>
      <c r="D11" s="298" t="s">
        <v>8752</v>
      </c>
      <c r="F11" s="295" t="e">
        <f t="shared" si="0"/>
        <v>#DIV/0!</v>
      </c>
      <c r="G11" s="296" t="s">
        <v>11</v>
      </c>
    </row>
    <row r="12" spans="1:7" s="296" customFormat="1" ht="25.5">
      <c r="A12" s="296" t="s">
        <v>62</v>
      </c>
      <c r="B12" s="296" t="s">
        <v>8562</v>
      </c>
      <c r="C12" s="298" t="s">
        <v>8570</v>
      </c>
      <c r="D12" s="298" t="s">
        <v>62</v>
      </c>
      <c r="F12" s="295" t="e">
        <f t="shared" si="0"/>
        <v>#DIV/0!</v>
      </c>
      <c r="G12" s="296" t="s">
        <v>11</v>
      </c>
    </row>
    <row r="13" spans="1:7" s="296" customFormat="1">
      <c r="A13" s="296" t="s">
        <v>62</v>
      </c>
      <c r="B13" s="296" t="s">
        <v>8562</v>
      </c>
      <c r="C13" s="298" t="s">
        <v>8569</v>
      </c>
      <c r="D13" s="298" t="s">
        <v>62</v>
      </c>
      <c r="F13" s="295" t="e">
        <f t="shared" si="0"/>
        <v>#DIV/0!</v>
      </c>
      <c r="G13" s="296" t="s">
        <v>11</v>
      </c>
    </row>
    <row r="14" spans="1:7" s="296" customFormat="1" ht="25.5">
      <c r="A14" s="306">
        <v>45160</v>
      </c>
      <c r="B14" s="296" t="s">
        <v>8562</v>
      </c>
      <c r="C14" s="298" t="s">
        <v>8564</v>
      </c>
      <c r="D14" s="298" t="s">
        <v>8752</v>
      </c>
      <c r="F14" s="295" t="e">
        <f t="shared" ref="F14" si="1">AVERAGE(G14:EC14)</f>
        <v>#DIV/0!</v>
      </c>
      <c r="G14" s="296" t="s">
        <v>11</v>
      </c>
    </row>
    <row r="15" spans="1:7">
      <c r="B15" s="297" t="s">
        <v>9275</v>
      </c>
      <c r="C15" s="147" t="s">
        <v>9276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0526C-9B8D-4A46-BD96-D12CDD6B326F}">
  <sheetPr>
    <tabColor theme="3" tint="0.79998168889431442"/>
  </sheetPr>
  <dimension ref="A1:E181"/>
  <sheetViews>
    <sheetView topLeftCell="B1" zoomScale="90" zoomScaleNormal="90" workbookViewId="0">
      <pane ySplit="1" topLeftCell="A2" activePane="bottomLeft" state="frozen"/>
      <selection activeCell="E2318" sqref="E2318"/>
      <selection pane="bottomLeft" activeCell="E5" sqref="E5"/>
    </sheetView>
  </sheetViews>
  <sheetFormatPr defaultColWidth="15.5" defaultRowHeight="15"/>
  <cols>
    <col min="1" max="1" width="8.5" style="160" customWidth="1"/>
    <col min="2" max="2" width="17.625" style="223" customWidth="1"/>
    <col min="3" max="3" width="27.125" style="223" customWidth="1"/>
    <col min="4" max="4" width="19.125" style="291" customWidth="1"/>
    <col min="5" max="5" width="128.875" style="161" customWidth="1"/>
    <col min="6" max="16384" width="15.5" style="160"/>
  </cols>
  <sheetData>
    <row r="1" spans="1:5" s="158" customFormat="1" ht="16.5" thickBot="1">
      <c r="A1" s="158" t="s">
        <v>3513</v>
      </c>
      <c r="B1" s="224" t="s">
        <v>2086</v>
      </c>
      <c r="C1" s="224" t="s">
        <v>7665</v>
      </c>
      <c r="D1" s="290" t="s">
        <v>8390</v>
      </c>
      <c r="E1" s="159" t="s">
        <v>3514</v>
      </c>
    </row>
    <row r="2" spans="1:5" ht="30">
      <c r="B2" s="223" t="s">
        <v>8953</v>
      </c>
      <c r="C2" s="223" t="s">
        <v>8954</v>
      </c>
      <c r="D2" s="223" t="s">
        <v>1300</v>
      </c>
      <c r="E2" s="161" t="s">
        <v>8958</v>
      </c>
    </row>
    <row r="3" spans="1:5" ht="45">
      <c r="B3" s="223" t="s">
        <v>8953</v>
      </c>
      <c r="C3" s="223" t="s">
        <v>8954</v>
      </c>
      <c r="D3" s="223" t="s">
        <v>7673</v>
      </c>
      <c r="E3" s="161" t="s">
        <v>8959</v>
      </c>
    </row>
    <row r="4" spans="1:5" ht="45">
      <c r="B4" s="223" t="s">
        <v>8953</v>
      </c>
      <c r="C4" s="223" t="s">
        <v>8954</v>
      </c>
      <c r="D4" s="223" t="s">
        <v>8956</v>
      </c>
      <c r="E4" s="161" t="s">
        <v>8957</v>
      </c>
    </row>
    <row r="5" spans="1:5" ht="45">
      <c r="B5" s="223" t="s">
        <v>8953</v>
      </c>
      <c r="C5" s="223" t="s">
        <v>8954</v>
      </c>
      <c r="D5" s="223" t="s">
        <v>9237</v>
      </c>
      <c r="E5" s="161" t="s">
        <v>9236</v>
      </c>
    </row>
    <row r="6" spans="1:5" ht="30">
      <c r="B6" s="223" t="s">
        <v>8953</v>
      </c>
      <c r="C6" s="223" t="s">
        <v>1301</v>
      </c>
      <c r="D6" s="223" t="s">
        <v>8389</v>
      </c>
      <c r="E6" s="161" t="s">
        <v>8955</v>
      </c>
    </row>
    <row r="7" spans="1:5" ht="30">
      <c r="B7" s="223" t="s">
        <v>8953</v>
      </c>
      <c r="C7" s="223" t="s">
        <v>1301</v>
      </c>
      <c r="D7" s="223" t="s">
        <v>7668</v>
      </c>
      <c r="E7" s="161" t="s">
        <v>7667</v>
      </c>
    </row>
    <row r="8" spans="1:5">
      <c r="B8" s="223" t="s">
        <v>7675</v>
      </c>
      <c r="C8" s="223" t="s">
        <v>1934</v>
      </c>
      <c r="D8" s="291" t="s">
        <v>8702</v>
      </c>
      <c r="E8" s="161" t="s">
        <v>8703</v>
      </c>
    </row>
    <row r="9" spans="1:5">
      <c r="B9" s="223" t="s">
        <v>7675</v>
      </c>
      <c r="C9" s="223" t="s">
        <v>1934</v>
      </c>
      <c r="D9" s="291" t="s">
        <v>8705</v>
      </c>
      <c r="E9" s="161" t="s">
        <v>4602</v>
      </c>
    </row>
    <row r="10" spans="1:5">
      <c r="B10" s="223" t="s">
        <v>7675</v>
      </c>
      <c r="C10" s="223" t="s">
        <v>1934</v>
      </c>
      <c r="D10" s="291" t="s">
        <v>8708</v>
      </c>
      <c r="E10" s="161" t="s">
        <v>8709</v>
      </c>
    </row>
    <row r="11" spans="1:5">
      <c r="B11" s="223" t="s">
        <v>7675</v>
      </c>
      <c r="C11" s="223" t="s">
        <v>1934</v>
      </c>
      <c r="D11" s="291" t="s">
        <v>8696</v>
      </c>
      <c r="E11" s="161" t="s">
        <v>8697</v>
      </c>
    </row>
    <row r="12" spans="1:5">
      <c r="B12" s="223" t="s">
        <v>7675</v>
      </c>
      <c r="C12" s="223" t="s">
        <v>1934</v>
      </c>
      <c r="D12" s="223" t="s">
        <v>7671</v>
      </c>
      <c r="E12" s="161" t="s">
        <v>7670</v>
      </c>
    </row>
    <row r="13" spans="1:5">
      <c r="B13" s="223" t="s">
        <v>7675</v>
      </c>
      <c r="C13" s="223" t="s">
        <v>1934</v>
      </c>
      <c r="D13" s="223" t="s">
        <v>7688</v>
      </c>
      <c r="E13" s="161" t="s">
        <v>7687</v>
      </c>
    </row>
    <row r="14" spans="1:5">
      <c r="B14" s="223" t="s">
        <v>7675</v>
      </c>
      <c r="C14" s="223" t="s">
        <v>1934</v>
      </c>
      <c r="D14" s="223" t="s">
        <v>4774</v>
      </c>
      <c r="E14" s="161" t="s">
        <v>7692</v>
      </c>
    </row>
    <row r="15" spans="1:5" ht="30">
      <c r="B15" s="223" t="s">
        <v>7675</v>
      </c>
      <c r="C15" s="223" t="s">
        <v>1934</v>
      </c>
      <c r="D15" s="291" t="s">
        <v>8700</v>
      </c>
      <c r="E15" s="161" t="s">
        <v>8701</v>
      </c>
    </row>
    <row r="16" spans="1:5" ht="30">
      <c r="B16" s="223" t="s">
        <v>7675</v>
      </c>
      <c r="C16" s="223" t="s">
        <v>1934</v>
      </c>
      <c r="D16" s="291" t="s">
        <v>8706</v>
      </c>
      <c r="E16" s="161" t="s">
        <v>8707</v>
      </c>
    </row>
    <row r="17" spans="1:5">
      <c r="B17" s="223" t="s">
        <v>7675</v>
      </c>
      <c r="C17" s="223" t="s">
        <v>1934</v>
      </c>
      <c r="D17" s="291" t="s">
        <v>8704</v>
      </c>
      <c r="E17" s="161" t="s">
        <v>8695</v>
      </c>
    </row>
    <row r="18" spans="1:5">
      <c r="B18" s="223" t="s">
        <v>7675</v>
      </c>
      <c r="C18" s="223" t="s">
        <v>1934</v>
      </c>
      <c r="D18" s="291" t="s">
        <v>8698</v>
      </c>
      <c r="E18" s="161" t="s">
        <v>8699</v>
      </c>
    </row>
    <row r="19" spans="1:5" ht="30">
      <c r="A19" s="160" t="s">
        <v>11</v>
      </c>
      <c r="B19" s="223" t="s">
        <v>7675</v>
      </c>
      <c r="C19" s="223" t="s">
        <v>4613</v>
      </c>
      <c r="D19" s="291" t="s">
        <v>8402</v>
      </c>
      <c r="E19" s="161" t="s">
        <v>8401</v>
      </c>
    </row>
    <row r="20" spans="1:5">
      <c r="A20" s="160" t="s">
        <v>11</v>
      </c>
      <c r="B20" s="223" t="s">
        <v>7675</v>
      </c>
      <c r="C20" s="223" t="s">
        <v>4613</v>
      </c>
      <c r="D20" s="291" t="s">
        <v>8405</v>
      </c>
      <c r="E20" s="161" t="s">
        <v>4601</v>
      </c>
    </row>
    <row r="21" spans="1:5">
      <c r="A21" s="160" t="s">
        <v>11</v>
      </c>
      <c r="B21" s="223" t="s">
        <v>7675</v>
      </c>
      <c r="C21" s="223" t="s">
        <v>4613</v>
      </c>
      <c r="D21" s="291" t="s">
        <v>8422</v>
      </c>
      <c r="E21" s="161" t="s">
        <v>8421</v>
      </c>
    </row>
    <row r="22" spans="1:5">
      <c r="A22" s="160" t="s">
        <v>11</v>
      </c>
      <c r="B22" s="223" t="s">
        <v>7675</v>
      </c>
      <c r="C22" s="223" t="s">
        <v>4613</v>
      </c>
      <c r="D22" s="291" t="s">
        <v>8410</v>
      </c>
      <c r="E22" s="161" t="s">
        <v>8409</v>
      </c>
    </row>
    <row r="23" spans="1:5">
      <c r="A23" s="160" t="s">
        <v>11</v>
      </c>
      <c r="B23" s="223" t="s">
        <v>7675</v>
      </c>
      <c r="C23" s="223" t="s">
        <v>4613</v>
      </c>
      <c r="D23" s="291" t="s">
        <v>8411</v>
      </c>
      <c r="E23" s="161" t="s">
        <v>8413</v>
      </c>
    </row>
    <row r="24" spans="1:5">
      <c r="A24" s="160" t="s">
        <v>11</v>
      </c>
      <c r="B24" s="223" t="s">
        <v>7675</v>
      </c>
      <c r="C24" s="223" t="s">
        <v>4613</v>
      </c>
      <c r="D24" s="291" t="s">
        <v>8406</v>
      </c>
      <c r="E24" s="161" t="s">
        <v>8408</v>
      </c>
    </row>
    <row r="25" spans="1:5">
      <c r="A25" s="160" t="s">
        <v>11</v>
      </c>
      <c r="B25" s="223" t="s">
        <v>7675</v>
      </c>
      <c r="C25" s="223" t="s">
        <v>4613</v>
      </c>
      <c r="D25" s="291" t="s">
        <v>8412</v>
      </c>
      <c r="E25" s="161" t="s">
        <v>9303</v>
      </c>
    </row>
    <row r="26" spans="1:5">
      <c r="A26" s="160" t="s">
        <v>11</v>
      </c>
      <c r="B26" s="223" t="s">
        <v>7675</v>
      </c>
      <c r="C26" s="223" t="s">
        <v>4613</v>
      </c>
      <c r="D26" s="291" t="s">
        <v>8407</v>
      </c>
      <c r="E26" s="161" t="s">
        <v>8424</v>
      </c>
    </row>
    <row r="27" spans="1:5">
      <c r="A27" s="160" t="s">
        <v>11</v>
      </c>
      <c r="B27" s="223" t="s">
        <v>7675</v>
      </c>
      <c r="C27" s="223" t="s">
        <v>4613</v>
      </c>
      <c r="D27" s="291" t="s">
        <v>8416</v>
      </c>
      <c r="E27" s="161" t="s">
        <v>8420</v>
      </c>
    </row>
    <row r="28" spans="1:5">
      <c r="A28" s="160" t="s">
        <v>11</v>
      </c>
      <c r="B28" s="223" t="s">
        <v>7675</v>
      </c>
      <c r="C28" s="223" t="s">
        <v>4613</v>
      </c>
      <c r="D28" s="291" t="s">
        <v>8399</v>
      </c>
      <c r="E28" s="161" t="s">
        <v>8400</v>
      </c>
    </row>
    <row r="29" spans="1:5">
      <c r="A29" s="160" t="s">
        <v>11</v>
      </c>
      <c r="B29" s="223" t="s">
        <v>7675</v>
      </c>
      <c r="C29" s="223" t="s">
        <v>4613</v>
      </c>
      <c r="D29" s="291" t="s">
        <v>8414</v>
      </c>
      <c r="E29" s="161" t="s">
        <v>8415</v>
      </c>
    </row>
    <row r="30" spans="1:5" ht="30">
      <c r="B30" s="223" t="s">
        <v>7675</v>
      </c>
      <c r="C30" s="223" t="s">
        <v>4613</v>
      </c>
      <c r="D30" s="291" t="s">
        <v>8391</v>
      </c>
      <c r="E30" s="161" t="s">
        <v>8393</v>
      </c>
    </row>
    <row r="31" spans="1:5">
      <c r="B31" s="223" t="s">
        <v>7675</v>
      </c>
      <c r="C31" s="223" t="s">
        <v>4613</v>
      </c>
      <c r="D31" s="291" t="s">
        <v>8423</v>
      </c>
      <c r="E31" s="161" t="s">
        <v>3543</v>
      </c>
    </row>
    <row r="32" spans="1:5">
      <c r="B32" s="223" t="s">
        <v>7675</v>
      </c>
      <c r="C32" s="223" t="s">
        <v>4613</v>
      </c>
      <c r="D32" s="291" t="s">
        <v>8417</v>
      </c>
      <c r="E32" s="161" t="s">
        <v>4600</v>
      </c>
    </row>
    <row r="33" spans="1:5">
      <c r="B33" s="223" t="s">
        <v>7675</v>
      </c>
      <c r="C33" s="223" t="s">
        <v>4613</v>
      </c>
      <c r="D33" s="291" t="s">
        <v>8418</v>
      </c>
      <c r="E33" s="161" t="s">
        <v>3550</v>
      </c>
    </row>
    <row r="34" spans="1:5" ht="30">
      <c r="B34" s="223" t="s">
        <v>7675</v>
      </c>
      <c r="C34" s="223" t="s">
        <v>4613</v>
      </c>
      <c r="D34" s="291" t="s">
        <v>8394</v>
      </c>
      <c r="E34" s="161" t="s">
        <v>8395</v>
      </c>
    </row>
    <row r="35" spans="1:5">
      <c r="B35" s="223" t="s">
        <v>7675</v>
      </c>
      <c r="C35" s="223" t="s">
        <v>4613</v>
      </c>
      <c r="D35" s="291" t="s">
        <v>4774</v>
      </c>
      <c r="E35" s="161" t="s">
        <v>8419</v>
      </c>
    </row>
    <row r="36" spans="1:5" ht="30">
      <c r="B36" s="223" t="s">
        <v>7675</v>
      </c>
      <c r="C36" s="223" t="s">
        <v>4613</v>
      </c>
      <c r="D36" s="291" t="s">
        <v>8396</v>
      </c>
      <c r="E36" s="161" t="s">
        <v>8397</v>
      </c>
    </row>
    <row r="37" spans="1:5">
      <c r="B37" s="223" t="s">
        <v>7675</v>
      </c>
      <c r="C37" s="223" t="s">
        <v>4613</v>
      </c>
      <c r="D37" s="291" t="s">
        <v>8392</v>
      </c>
      <c r="E37" s="161" t="s">
        <v>8398</v>
      </c>
    </row>
    <row r="38" spans="1:5" ht="30">
      <c r="B38" s="223" t="s">
        <v>7675</v>
      </c>
      <c r="C38" s="223" t="s">
        <v>4613</v>
      </c>
      <c r="D38" s="291" t="s">
        <v>8403</v>
      </c>
      <c r="E38" s="161" t="s">
        <v>8404</v>
      </c>
    </row>
    <row r="39" spans="1:5">
      <c r="A39" s="160" t="s">
        <v>11</v>
      </c>
      <c r="B39" s="223" t="s">
        <v>7675</v>
      </c>
      <c r="C39" s="223" t="s">
        <v>4612</v>
      </c>
      <c r="D39" s="291" t="s">
        <v>8453</v>
      </c>
      <c r="E39" s="161" t="s">
        <v>8454</v>
      </c>
    </row>
    <row r="40" spans="1:5">
      <c r="A40" s="160" t="s">
        <v>11</v>
      </c>
      <c r="B40" s="223" t="s">
        <v>7675</v>
      </c>
      <c r="C40" s="223" t="s">
        <v>4612</v>
      </c>
      <c r="D40" s="291" t="s">
        <v>8444</v>
      </c>
      <c r="E40" s="161" t="s">
        <v>8445</v>
      </c>
    </row>
    <row r="41" spans="1:5">
      <c r="A41" s="160" t="s">
        <v>11</v>
      </c>
      <c r="B41" s="223" t="s">
        <v>7675</v>
      </c>
      <c r="C41" s="223" t="s">
        <v>4612</v>
      </c>
      <c r="D41" s="291" t="s">
        <v>8451</v>
      </c>
      <c r="E41" s="161" t="s">
        <v>8452</v>
      </c>
    </row>
    <row r="42" spans="1:5">
      <c r="A42" s="160" t="s">
        <v>11</v>
      </c>
      <c r="B42" s="223" t="s">
        <v>7675</v>
      </c>
      <c r="C42" s="223" t="s">
        <v>4612</v>
      </c>
      <c r="D42" s="291" t="s">
        <v>8427</v>
      </c>
      <c r="E42" s="161" t="s">
        <v>8428</v>
      </c>
    </row>
    <row r="43" spans="1:5">
      <c r="A43" s="160" t="s">
        <v>11</v>
      </c>
      <c r="B43" s="223" t="s">
        <v>7675</v>
      </c>
      <c r="C43" s="223" t="s">
        <v>4612</v>
      </c>
      <c r="D43" s="291" t="s">
        <v>8432</v>
      </c>
      <c r="E43" s="161" t="s">
        <v>3516</v>
      </c>
    </row>
    <row r="44" spans="1:5">
      <c r="A44" s="160" t="s">
        <v>11</v>
      </c>
      <c r="B44" s="223" t="s">
        <v>7675</v>
      </c>
      <c r="C44" s="223" t="s">
        <v>4612</v>
      </c>
      <c r="D44" s="291" t="s">
        <v>8443</v>
      </c>
      <c r="E44" s="161" t="s">
        <v>8455</v>
      </c>
    </row>
    <row r="45" spans="1:5">
      <c r="A45" s="160" t="s">
        <v>11</v>
      </c>
      <c r="B45" s="223" t="s">
        <v>7675</v>
      </c>
      <c r="C45" s="223" t="s">
        <v>4612</v>
      </c>
      <c r="D45" s="291" t="s">
        <v>8442</v>
      </c>
      <c r="E45" s="161" t="s">
        <v>8456</v>
      </c>
    </row>
    <row r="46" spans="1:5">
      <c r="A46" s="160" t="s">
        <v>11</v>
      </c>
      <c r="B46" s="223" t="s">
        <v>7675</v>
      </c>
      <c r="C46" s="223" t="s">
        <v>4612</v>
      </c>
      <c r="D46" s="291" t="s">
        <v>8449</v>
      </c>
      <c r="E46" s="161" t="s">
        <v>8585</v>
      </c>
    </row>
    <row r="47" spans="1:5">
      <c r="A47" s="160" t="s">
        <v>11</v>
      </c>
      <c r="B47" s="223" t="s">
        <v>7675</v>
      </c>
      <c r="C47" s="223" t="s">
        <v>4612</v>
      </c>
      <c r="D47" s="291" t="s">
        <v>8430</v>
      </c>
      <c r="E47" s="161" t="s">
        <v>8431</v>
      </c>
    </row>
    <row r="48" spans="1:5">
      <c r="A48" s="160" t="s">
        <v>11</v>
      </c>
      <c r="B48" s="223" t="s">
        <v>7675</v>
      </c>
      <c r="C48" s="223" t="s">
        <v>4612</v>
      </c>
      <c r="D48" s="291" t="s">
        <v>8435</v>
      </c>
      <c r="E48" s="161" t="s">
        <v>8457</v>
      </c>
    </row>
    <row r="49" spans="1:5" ht="30">
      <c r="A49" s="160" t="s">
        <v>11</v>
      </c>
      <c r="B49" s="223" t="s">
        <v>7675</v>
      </c>
      <c r="C49" s="223" t="s">
        <v>4612</v>
      </c>
      <c r="D49" s="291" t="s">
        <v>3517</v>
      </c>
      <c r="E49" s="161" t="s">
        <v>8450</v>
      </c>
    </row>
    <row r="50" spans="1:5">
      <c r="B50" s="223" t="s">
        <v>7675</v>
      </c>
      <c r="C50" s="223" t="s">
        <v>4612</v>
      </c>
      <c r="D50" s="291" t="s">
        <v>8426</v>
      </c>
      <c r="E50" s="161" t="s">
        <v>8458</v>
      </c>
    </row>
    <row r="51" spans="1:5">
      <c r="B51" s="223" t="s">
        <v>7675</v>
      </c>
      <c r="C51" s="223" t="s">
        <v>4612</v>
      </c>
      <c r="D51" s="291" t="s">
        <v>8447</v>
      </c>
      <c r="E51" s="161" t="s">
        <v>8446</v>
      </c>
    </row>
    <row r="52" spans="1:5">
      <c r="B52" s="223" t="s">
        <v>7675</v>
      </c>
      <c r="C52" s="223" t="s">
        <v>4612</v>
      </c>
      <c r="D52" s="291" t="s">
        <v>8429</v>
      </c>
      <c r="E52" s="161" t="s">
        <v>8425</v>
      </c>
    </row>
    <row r="53" spans="1:5">
      <c r="B53" s="223" t="s">
        <v>7675</v>
      </c>
      <c r="C53" s="223" t="s">
        <v>4612</v>
      </c>
      <c r="D53" s="291" t="s">
        <v>8434</v>
      </c>
      <c r="E53" s="161" t="s">
        <v>8433</v>
      </c>
    </row>
    <row r="54" spans="1:5">
      <c r="B54" s="223" t="s">
        <v>7675</v>
      </c>
      <c r="C54" s="223" t="s">
        <v>4612</v>
      </c>
      <c r="D54" s="291" t="s">
        <v>8448</v>
      </c>
      <c r="E54" s="161" t="s">
        <v>3515</v>
      </c>
    </row>
    <row r="55" spans="1:5">
      <c r="B55" s="223" t="s">
        <v>7675</v>
      </c>
      <c r="C55" s="223" t="s">
        <v>4612</v>
      </c>
      <c r="D55" s="291" t="s">
        <v>7600</v>
      </c>
      <c r="E55" s="161" t="s">
        <v>8436</v>
      </c>
    </row>
    <row r="56" spans="1:5">
      <c r="B56" s="223" t="s">
        <v>7675</v>
      </c>
      <c r="C56" s="223" t="s">
        <v>4612</v>
      </c>
      <c r="D56" s="291" t="s">
        <v>8438</v>
      </c>
      <c r="E56" s="161" t="s">
        <v>8437</v>
      </c>
    </row>
    <row r="57" spans="1:5">
      <c r="B57" s="223" t="s">
        <v>7675</v>
      </c>
      <c r="C57" s="223" t="s">
        <v>4612</v>
      </c>
      <c r="D57" s="291" t="s">
        <v>8440</v>
      </c>
      <c r="E57" s="161" t="s">
        <v>8439</v>
      </c>
    </row>
    <row r="58" spans="1:5">
      <c r="B58" s="223" t="s">
        <v>7675</v>
      </c>
      <c r="C58" s="223" t="s">
        <v>4612</v>
      </c>
      <c r="D58" s="291" t="s">
        <v>8441</v>
      </c>
      <c r="E58" s="161" t="s">
        <v>4369</v>
      </c>
    </row>
    <row r="59" spans="1:5">
      <c r="A59" s="160" t="s">
        <v>11</v>
      </c>
      <c r="B59" s="223" t="s">
        <v>7674</v>
      </c>
      <c r="C59" s="223" t="s">
        <v>3985</v>
      </c>
      <c r="D59" s="291" t="s">
        <v>8540</v>
      </c>
      <c r="E59" s="161" t="s">
        <v>8527</v>
      </c>
    </row>
    <row r="60" spans="1:5" ht="30">
      <c r="A60" s="160" t="s">
        <v>11</v>
      </c>
      <c r="B60" s="223" t="s">
        <v>7674</v>
      </c>
      <c r="C60" s="223" t="s">
        <v>3985</v>
      </c>
      <c r="D60" s="291" t="s">
        <v>8537</v>
      </c>
      <c r="E60" s="161" t="s">
        <v>8509</v>
      </c>
    </row>
    <row r="61" spans="1:5" ht="30">
      <c r="A61" s="160" t="s">
        <v>11</v>
      </c>
      <c r="B61" s="223" t="s">
        <v>7674</v>
      </c>
      <c r="C61" s="223" t="s">
        <v>3985</v>
      </c>
      <c r="D61" s="291" t="s">
        <v>7997</v>
      </c>
      <c r="E61" s="161" t="s">
        <v>8526</v>
      </c>
    </row>
    <row r="62" spans="1:5">
      <c r="A62" s="160" t="s">
        <v>11</v>
      </c>
      <c r="B62" s="223" t="s">
        <v>7674</v>
      </c>
      <c r="C62" s="223" t="s">
        <v>3985</v>
      </c>
      <c r="D62" s="291" t="s">
        <v>3966</v>
      </c>
      <c r="E62" s="161" t="s">
        <v>8532</v>
      </c>
    </row>
    <row r="63" spans="1:5">
      <c r="A63" s="160" t="s">
        <v>11</v>
      </c>
      <c r="B63" s="223" t="s">
        <v>7674</v>
      </c>
      <c r="C63" s="223" t="s">
        <v>3985</v>
      </c>
      <c r="D63" s="291" t="s">
        <v>8525</v>
      </c>
      <c r="E63" s="161" t="s">
        <v>8651</v>
      </c>
    </row>
    <row r="64" spans="1:5">
      <c r="A64" s="160" t="s">
        <v>11</v>
      </c>
      <c r="B64" s="223" t="s">
        <v>7674</v>
      </c>
      <c r="C64" s="223" t="s">
        <v>3985</v>
      </c>
      <c r="D64" s="291" t="s">
        <v>8511</v>
      </c>
      <c r="E64" s="161" t="s">
        <v>8510</v>
      </c>
    </row>
    <row r="65" spans="1:5">
      <c r="A65" s="160" t="s">
        <v>11</v>
      </c>
      <c r="B65" s="223" t="s">
        <v>7674</v>
      </c>
      <c r="C65" s="223" t="s">
        <v>3985</v>
      </c>
      <c r="D65" s="291" t="s">
        <v>4603</v>
      </c>
      <c r="E65" s="161" t="s">
        <v>8512</v>
      </c>
    </row>
    <row r="66" spans="1:5">
      <c r="A66" s="160" t="s">
        <v>11</v>
      </c>
      <c r="B66" s="223" t="s">
        <v>7674</v>
      </c>
      <c r="C66" s="223" t="s">
        <v>3985</v>
      </c>
      <c r="D66" s="291" t="s">
        <v>8536</v>
      </c>
      <c r="E66" s="161" t="s">
        <v>8533</v>
      </c>
    </row>
    <row r="67" spans="1:5">
      <c r="A67" s="160" t="s">
        <v>11</v>
      </c>
      <c r="B67" s="223" t="s">
        <v>7674</v>
      </c>
      <c r="C67" s="223" t="s">
        <v>3985</v>
      </c>
      <c r="D67" s="291" t="s">
        <v>8515</v>
      </c>
      <c r="E67" s="161" t="s">
        <v>8520</v>
      </c>
    </row>
    <row r="68" spans="1:5">
      <c r="B68" s="223" t="s">
        <v>7674</v>
      </c>
      <c r="C68" s="223" t="s">
        <v>3985</v>
      </c>
      <c r="D68" s="291" t="s">
        <v>8524</v>
      </c>
      <c r="E68" s="161" t="s">
        <v>8583</v>
      </c>
    </row>
    <row r="69" spans="1:5">
      <c r="B69" s="223" t="s">
        <v>7674</v>
      </c>
      <c r="C69" s="223" t="s">
        <v>3985</v>
      </c>
      <c r="D69" s="291" t="s">
        <v>8538</v>
      </c>
      <c r="E69" s="161" t="s">
        <v>8539</v>
      </c>
    </row>
    <row r="70" spans="1:5">
      <c r="B70" s="223" t="s">
        <v>7674</v>
      </c>
      <c r="C70" s="223" t="s">
        <v>3985</v>
      </c>
      <c r="D70" s="291" t="s">
        <v>8519</v>
      </c>
      <c r="E70" s="161" t="s">
        <v>8518</v>
      </c>
    </row>
    <row r="71" spans="1:5">
      <c r="B71" s="223" t="s">
        <v>7674</v>
      </c>
      <c r="C71" s="223" t="s">
        <v>3985</v>
      </c>
      <c r="D71" s="291" t="s">
        <v>8523</v>
      </c>
      <c r="E71" s="161" t="s">
        <v>8517</v>
      </c>
    </row>
    <row r="72" spans="1:5">
      <c r="B72" s="223" t="s">
        <v>7674</v>
      </c>
      <c r="C72" s="223" t="s">
        <v>3985</v>
      </c>
      <c r="D72" s="291" t="s">
        <v>8528</v>
      </c>
      <c r="E72" s="161" t="s">
        <v>8529</v>
      </c>
    </row>
    <row r="73" spans="1:5">
      <c r="B73" s="223" t="s">
        <v>7674</v>
      </c>
      <c r="C73" s="223" t="s">
        <v>3985</v>
      </c>
      <c r="D73" s="291" t="s">
        <v>8541</v>
      </c>
      <c r="E73" s="161" t="s">
        <v>8542</v>
      </c>
    </row>
    <row r="74" spans="1:5">
      <c r="B74" s="223" t="s">
        <v>7674</v>
      </c>
      <c r="C74" s="223" t="s">
        <v>3985</v>
      </c>
      <c r="D74" s="291" t="s">
        <v>8535</v>
      </c>
      <c r="E74" s="161" t="s">
        <v>8534</v>
      </c>
    </row>
    <row r="75" spans="1:5" ht="30">
      <c r="B75" s="223" t="s">
        <v>7674</v>
      </c>
      <c r="C75" s="223" t="s">
        <v>3985</v>
      </c>
      <c r="D75" s="291" t="s">
        <v>1779</v>
      </c>
      <c r="E75" s="161" t="s">
        <v>8713</v>
      </c>
    </row>
    <row r="76" spans="1:5">
      <c r="B76" s="223" t="s">
        <v>7674</v>
      </c>
      <c r="C76" s="223" t="s">
        <v>3985</v>
      </c>
      <c r="D76" s="291" t="s">
        <v>8514</v>
      </c>
      <c r="E76" s="161" t="s">
        <v>8513</v>
      </c>
    </row>
    <row r="77" spans="1:5">
      <c r="B77" s="223" t="s">
        <v>7674</v>
      </c>
      <c r="C77" s="223" t="s">
        <v>3985</v>
      </c>
      <c r="D77" s="291" t="s">
        <v>8521</v>
      </c>
      <c r="E77" s="161" t="s">
        <v>8522</v>
      </c>
    </row>
    <row r="78" spans="1:5">
      <c r="B78" s="223" t="s">
        <v>7674</v>
      </c>
      <c r="C78" s="223" t="s">
        <v>3985</v>
      </c>
      <c r="D78" s="291" t="s">
        <v>8531</v>
      </c>
      <c r="E78" s="161" t="s">
        <v>8530</v>
      </c>
    </row>
    <row r="79" spans="1:5">
      <c r="A79" s="160" t="s">
        <v>11</v>
      </c>
      <c r="B79" s="223" t="s">
        <v>7674</v>
      </c>
      <c r="C79" s="223" t="s">
        <v>3986</v>
      </c>
      <c r="D79" s="291" t="s">
        <v>8602</v>
      </c>
      <c r="E79" s="161" t="s">
        <v>8603</v>
      </c>
    </row>
    <row r="80" spans="1:5">
      <c r="A80" s="160" t="s">
        <v>11</v>
      </c>
      <c r="B80" s="223" t="s">
        <v>7674</v>
      </c>
      <c r="C80" s="223" t="s">
        <v>3986</v>
      </c>
      <c r="D80" s="291" t="s">
        <v>8604</v>
      </c>
      <c r="E80" s="161" t="s">
        <v>8612</v>
      </c>
    </row>
    <row r="81" spans="1:5">
      <c r="A81" s="160" t="s">
        <v>11</v>
      </c>
      <c r="B81" s="223" t="s">
        <v>7674</v>
      </c>
      <c r="C81" s="223" t="s">
        <v>3986</v>
      </c>
      <c r="D81" s="291" t="s">
        <v>8599</v>
      </c>
      <c r="E81" s="161" t="s">
        <v>8600</v>
      </c>
    </row>
    <row r="82" spans="1:5">
      <c r="A82" s="160" t="s">
        <v>11</v>
      </c>
      <c r="B82" s="223" t="s">
        <v>7674</v>
      </c>
      <c r="C82" s="223" t="s">
        <v>3986</v>
      </c>
      <c r="D82" s="291" t="s">
        <v>8590</v>
      </c>
      <c r="E82" s="161" t="s">
        <v>3571</v>
      </c>
    </row>
    <row r="83" spans="1:5">
      <c r="A83" s="160" t="s">
        <v>11</v>
      </c>
      <c r="B83" s="223" t="s">
        <v>7674</v>
      </c>
      <c r="C83" s="223" t="s">
        <v>3986</v>
      </c>
      <c r="D83" s="291" t="s">
        <v>3775</v>
      </c>
      <c r="E83" s="161" t="s">
        <v>8598</v>
      </c>
    </row>
    <row r="84" spans="1:5">
      <c r="A84" s="160" t="s">
        <v>11</v>
      </c>
      <c r="B84" s="223" t="s">
        <v>7674</v>
      </c>
      <c r="C84" s="223" t="s">
        <v>3986</v>
      </c>
      <c r="D84" s="291" t="s">
        <v>8606</v>
      </c>
      <c r="E84" s="161" t="s">
        <v>4391</v>
      </c>
    </row>
    <row r="85" spans="1:5" ht="30">
      <c r="A85" s="160" t="s">
        <v>11</v>
      </c>
      <c r="B85" s="223" t="s">
        <v>7674</v>
      </c>
      <c r="C85" s="223" t="s">
        <v>3986</v>
      </c>
      <c r="D85" s="291" t="s">
        <v>8605</v>
      </c>
      <c r="E85" s="161" t="s">
        <v>4657</v>
      </c>
    </row>
    <row r="86" spans="1:5" ht="30">
      <c r="A86" s="160" t="s">
        <v>11</v>
      </c>
      <c r="B86" s="223" t="s">
        <v>7674</v>
      </c>
      <c r="C86" s="223" t="s">
        <v>3986</v>
      </c>
      <c r="D86" s="291" t="s">
        <v>8589</v>
      </c>
      <c r="E86" s="161" t="s">
        <v>3570</v>
      </c>
    </row>
    <row r="87" spans="1:5">
      <c r="A87" s="160" t="s">
        <v>11</v>
      </c>
      <c r="B87" s="223" t="s">
        <v>7674</v>
      </c>
      <c r="C87" s="223" t="s">
        <v>3986</v>
      </c>
      <c r="D87" s="291" t="s">
        <v>8596</v>
      </c>
      <c r="E87" s="161" t="s">
        <v>8597</v>
      </c>
    </row>
    <row r="88" spans="1:5">
      <c r="B88" s="223" t="s">
        <v>7674</v>
      </c>
      <c r="C88" s="223" t="s">
        <v>3986</v>
      </c>
      <c r="D88" s="291" t="s">
        <v>8591</v>
      </c>
      <c r="E88" s="161" t="s">
        <v>8592</v>
      </c>
    </row>
    <row r="89" spans="1:5">
      <c r="B89" s="223" t="s">
        <v>7674</v>
      </c>
      <c r="C89" s="223" t="s">
        <v>3986</v>
      </c>
      <c r="D89" s="291" t="s">
        <v>8588</v>
      </c>
      <c r="E89" s="161" t="s">
        <v>4748</v>
      </c>
    </row>
    <row r="90" spans="1:5">
      <c r="B90" s="223" t="s">
        <v>7674</v>
      </c>
      <c r="C90" s="223" t="s">
        <v>3986</v>
      </c>
      <c r="D90" s="291" t="s">
        <v>3806</v>
      </c>
      <c r="E90" s="161" t="s">
        <v>8607</v>
      </c>
    </row>
    <row r="91" spans="1:5">
      <c r="B91" s="223" t="s">
        <v>7674</v>
      </c>
      <c r="C91" s="223" t="s">
        <v>3986</v>
      </c>
      <c r="D91" s="291" t="s">
        <v>2433</v>
      </c>
      <c r="E91" s="161" t="s">
        <v>8593</v>
      </c>
    </row>
    <row r="92" spans="1:5" ht="30">
      <c r="B92" s="223" t="s">
        <v>7674</v>
      </c>
      <c r="C92" s="223" t="s">
        <v>3986</v>
      </c>
      <c r="D92" s="291" t="s">
        <v>8586</v>
      </c>
      <c r="E92" s="161" t="s">
        <v>8587</v>
      </c>
    </row>
    <row r="93" spans="1:5">
      <c r="B93" s="223" t="s">
        <v>7674</v>
      </c>
      <c r="C93" s="223" t="s">
        <v>3986</v>
      </c>
      <c r="D93" s="291" t="s">
        <v>8594</v>
      </c>
      <c r="E93" s="161" t="s">
        <v>9302</v>
      </c>
    </row>
    <row r="94" spans="1:5">
      <c r="B94" s="223" t="s">
        <v>7674</v>
      </c>
      <c r="C94" s="223" t="s">
        <v>3986</v>
      </c>
      <c r="D94" s="291" t="s">
        <v>8608</v>
      </c>
      <c r="E94" s="161" t="s">
        <v>8609</v>
      </c>
    </row>
    <row r="95" spans="1:5">
      <c r="B95" s="223" t="s">
        <v>7674</v>
      </c>
      <c r="C95" s="223" t="s">
        <v>3986</v>
      </c>
      <c r="D95" s="291" t="s">
        <v>8582</v>
      </c>
      <c r="E95" s="161" t="s">
        <v>8601</v>
      </c>
    </row>
    <row r="96" spans="1:5">
      <c r="B96" s="223" t="s">
        <v>7674</v>
      </c>
      <c r="C96" s="223" t="s">
        <v>3986</v>
      </c>
      <c r="D96" s="291" t="s">
        <v>8595</v>
      </c>
      <c r="E96" s="161" t="s">
        <v>3569</v>
      </c>
    </row>
    <row r="97" spans="2:5">
      <c r="B97" s="223" t="s">
        <v>7674</v>
      </c>
      <c r="C97" s="223" t="s">
        <v>3986</v>
      </c>
      <c r="D97" s="291" t="s">
        <v>8516</v>
      </c>
      <c r="E97" s="161" t="s">
        <v>8584</v>
      </c>
    </row>
    <row r="98" spans="2:5">
      <c r="B98" s="223" t="s">
        <v>7674</v>
      </c>
      <c r="C98" s="223" t="s">
        <v>3986</v>
      </c>
      <c r="D98" s="291" t="s">
        <v>8610</v>
      </c>
      <c r="E98" s="161" t="s">
        <v>8611</v>
      </c>
    </row>
    <row r="99" spans="2:5">
      <c r="B99" s="223" t="s">
        <v>7674</v>
      </c>
      <c r="C99" s="223" t="s">
        <v>7597</v>
      </c>
      <c r="D99" s="291" t="s">
        <v>8658</v>
      </c>
      <c r="E99" s="161" t="s">
        <v>8110</v>
      </c>
    </row>
    <row r="100" spans="2:5">
      <c r="B100" s="223" t="s">
        <v>7674</v>
      </c>
      <c r="C100" s="223" t="s">
        <v>7597</v>
      </c>
      <c r="D100" s="291" t="s">
        <v>8662</v>
      </c>
      <c r="E100" s="161" t="s">
        <v>7620</v>
      </c>
    </row>
    <row r="101" spans="2:5" ht="30">
      <c r="B101" s="223" t="s">
        <v>7674</v>
      </c>
      <c r="C101" s="223" t="s">
        <v>7597</v>
      </c>
      <c r="D101" s="291" t="s">
        <v>8655</v>
      </c>
      <c r="E101" s="161" t="s">
        <v>8654</v>
      </c>
    </row>
    <row r="102" spans="2:5" ht="60">
      <c r="B102" s="223" t="s">
        <v>7674</v>
      </c>
      <c r="C102" s="223" t="s">
        <v>7597</v>
      </c>
      <c r="D102" s="291" t="s">
        <v>8657</v>
      </c>
      <c r="E102" s="161" t="s">
        <v>2695</v>
      </c>
    </row>
    <row r="103" spans="2:5">
      <c r="B103" s="223" t="s">
        <v>7674</v>
      </c>
      <c r="C103" s="223" t="s">
        <v>7597</v>
      </c>
      <c r="D103" s="291" t="s">
        <v>8652</v>
      </c>
      <c r="E103" s="161" t="s">
        <v>8011</v>
      </c>
    </row>
    <row r="104" spans="2:5" ht="30">
      <c r="B104" s="223" t="s">
        <v>7674</v>
      </c>
      <c r="C104" s="223" t="s">
        <v>7597</v>
      </c>
      <c r="D104" s="291" t="s">
        <v>8663</v>
      </c>
      <c r="E104" s="161" t="s">
        <v>4579</v>
      </c>
    </row>
    <row r="105" spans="2:5">
      <c r="B105" s="223" t="s">
        <v>7674</v>
      </c>
      <c r="C105" s="223" t="s">
        <v>7597</v>
      </c>
      <c r="D105" s="291" t="s">
        <v>8659</v>
      </c>
      <c r="E105" s="161" t="s">
        <v>7605</v>
      </c>
    </row>
    <row r="106" spans="2:5" ht="30">
      <c r="B106" s="223" t="s">
        <v>7674</v>
      </c>
      <c r="C106" s="223" t="s">
        <v>7597</v>
      </c>
      <c r="D106" s="291" t="s">
        <v>8460</v>
      </c>
      <c r="E106" s="161" t="s">
        <v>8459</v>
      </c>
    </row>
    <row r="107" spans="2:5" ht="30">
      <c r="B107" s="223" t="s">
        <v>7674</v>
      </c>
      <c r="C107" s="223" t="s">
        <v>7597</v>
      </c>
      <c r="D107" s="291" t="s">
        <v>9065</v>
      </c>
      <c r="E107" s="161" t="s">
        <v>9066</v>
      </c>
    </row>
    <row r="108" spans="2:5">
      <c r="B108" s="223" t="s">
        <v>7674</v>
      </c>
      <c r="C108" s="223" t="s">
        <v>7597</v>
      </c>
      <c r="D108" s="291" t="s">
        <v>8656</v>
      </c>
      <c r="E108" s="161" t="s">
        <v>7781</v>
      </c>
    </row>
    <row r="109" spans="2:5">
      <c r="B109" s="223" t="s">
        <v>7674</v>
      </c>
      <c r="C109" s="223" t="s">
        <v>7597</v>
      </c>
      <c r="D109" s="291" t="s">
        <v>9087</v>
      </c>
      <c r="E109" s="161" t="s">
        <v>9089</v>
      </c>
    </row>
    <row r="110" spans="2:5">
      <c r="B110" s="223" t="s">
        <v>7674</v>
      </c>
      <c r="C110" s="223" t="s">
        <v>7597</v>
      </c>
      <c r="D110" s="291" t="s">
        <v>8660</v>
      </c>
      <c r="E110" s="161" t="s">
        <v>4686</v>
      </c>
    </row>
    <row r="111" spans="2:5">
      <c r="B111" s="223" t="s">
        <v>7674</v>
      </c>
      <c r="C111" s="223" t="s">
        <v>7597</v>
      </c>
      <c r="D111" s="291" t="s">
        <v>8661</v>
      </c>
      <c r="E111" s="161" t="s">
        <v>7619</v>
      </c>
    </row>
    <row r="112" spans="2:5">
      <c r="B112" s="223" t="s">
        <v>7674</v>
      </c>
      <c r="C112" s="223" t="s">
        <v>7597</v>
      </c>
      <c r="D112" s="291" t="s">
        <v>9086</v>
      </c>
      <c r="E112" s="161" t="s">
        <v>9088</v>
      </c>
    </row>
    <row r="113" spans="1:5" ht="30">
      <c r="B113" s="223" t="s">
        <v>7674</v>
      </c>
      <c r="C113" s="223" t="s">
        <v>7597</v>
      </c>
      <c r="D113" s="291" t="s">
        <v>8744</v>
      </c>
      <c r="E113" s="161" t="s">
        <v>8745</v>
      </c>
    </row>
    <row r="114" spans="1:5">
      <c r="B114" s="223" t="s">
        <v>7674</v>
      </c>
      <c r="C114" s="223" t="s">
        <v>7597</v>
      </c>
      <c r="D114" s="291" t="s">
        <v>8653</v>
      </c>
      <c r="E114" s="161" t="s">
        <v>4822</v>
      </c>
    </row>
    <row r="115" spans="1:5" ht="30">
      <c r="A115" s="160" t="s">
        <v>11</v>
      </c>
      <c r="B115" s="223" t="s">
        <v>7674</v>
      </c>
      <c r="C115" s="223" t="s">
        <v>8177</v>
      </c>
      <c r="D115" s="291" t="s">
        <v>8617</v>
      </c>
      <c r="E115" s="161" t="s">
        <v>8632</v>
      </c>
    </row>
    <row r="116" spans="1:5">
      <c r="A116" s="160" t="s">
        <v>11</v>
      </c>
      <c r="B116" s="223" t="s">
        <v>7674</v>
      </c>
      <c r="C116" s="223" t="s">
        <v>8177</v>
      </c>
      <c r="D116" s="291" t="s">
        <v>8626</v>
      </c>
      <c r="E116" s="161" t="s">
        <v>8632</v>
      </c>
    </row>
    <row r="117" spans="1:5">
      <c r="A117" s="160" t="s">
        <v>11</v>
      </c>
      <c r="B117" s="223" t="s">
        <v>7674</v>
      </c>
      <c r="C117" s="223" t="s">
        <v>8177</v>
      </c>
      <c r="D117" s="291" t="s">
        <v>8625</v>
      </c>
      <c r="E117" s="161" t="s">
        <v>8632</v>
      </c>
    </row>
    <row r="118" spans="1:5" ht="30">
      <c r="A118" s="160" t="s">
        <v>11</v>
      </c>
      <c r="B118" s="223" t="s">
        <v>7674</v>
      </c>
      <c r="C118" s="223" t="s">
        <v>8177</v>
      </c>
      <c r="D118" s="291" t="s">
        <v>8630</v>
      </c>
      <c r="E118" s="161" t="s">
        <v>8632</v>
      </c>
    </row>
    <row r="119" spans="1:5">
      <c r="A119" s="160" t="s">
        <v>11</v>
      </c>
      <c r="B119" s="223" t="s">
        <v>7674</v>
      </c>
      <c r="C119" s="223" t="s">
        <v>8177</v>
      </c>
      <c r="D119" s="291" t="s">
        <v>8619</v>
      </c>
      <c r="E119" s="161" t="s">
        <v>8632</v>
      </c>
    </row>
    <row r="120" spans="1:5">
      <c r="A120" s="160" t="s">
        <v>11</v>
      </c>
      <c r="B120" s="223" t="s">
        <v>7674</v>
      </c>
      <c r="C120" s="223" t="s">
        <v>8177</v>
      </c>
      <c r="D120" s="291" t="s">
        <v>8627</v>
      </c>
      <c r="E120" s="161" t="s">
        <v>8632</v>
      </c>
    </row>
    <row r="121" spans="1:5" ht="30">
      <c r="A121" s="160" t="s">
        <v>11</v>
      </c>
      <c r="B121" s="223" t="s">
        <v>7674</v>
      </c>
      <c r="C121" s="223" t="s">
        <v>8177</v>
      </c>
      <c r="D121" s="161" t="s">
        <v>8631</v>
      </c>
      <c r="E121" s="161" t="s">
        <v>8632</v>
      </c>
    </row>
    <row r="122" spans="1:5">
      <c r="A122" s="160" t="s">
        <v>11</v>
      </c>
      <c r="B122" s="223" t="s">
        <v>7674</v>
      </c>
      <c r="C122" s="223" t="s">
        <v>8177</v>
      </c>
      <c r="D122" s="291" t="s">
        <v>9018</v>
      </c>
      <c r="E122" s="161" t="s">
        <v>8632</v>
      </c>
    </row>
    <row r="123" spans="1:5" ht="30">
      <c r="A123" s="160" t="s">
        <v>11</v>
      </c>
      <c r="B123" s="223" t="s">
        <v>7674</v>
      </c>
      <c r="C123" s="223" t="s">
        <v>8177</v>
      </c>
      <c r="D123" s="291" t="s">
        <v>8622</v>
      </c>
      <c r="E123" s="161" t="s">
        <v>8632</v>
      </c>
    </row>
    <row r="124" spans="1:5" ht="30">
      <c r="B124" s="223" t="s">
        <v>7674</v>
      </c>
      <c r="C124" s="223" t="s">
        <v>8177</v>
      </c>
      <c r="D124" s="291" t="s">
        <v>8613</v>
      </c>
      <c r="E124" s="161" t="s">
        <v>8632</v>
      </c>
    </row>
    <row r="125" spans="1:5">
      <c r="B125" s="223" t="s">
        <v>7674</v>
      </c>
      <c r="C125" s="223" t="s">
        <v>8177</v>
      </c>
      <c r="D125" s="291" t="s">
        <v>8616</v>
      </c>
      <c r="E125" s="161" t="s">
        <v>8632</v>
      </c>
    </row>
    <row r="126" spans="1:5">
      <c r="B126" s="223" t="s">
        <v>7674</v>
      </c>
      <c r="C126" s="223" t="s">
        <v>8177</v>
      </c>
      <c r="D126" s="291" t="s">
        <v>8628</v>
      </c>
      <c r="E126" s="161" t="s">
        <v>8632</v>
      </c>
    </row>
    <row r="127" spans="1:5">
      <c r="B127" s="223" t="s">
        <v>7674</v>
      </c>
      <c r="C127" s="223" t="s">
        <v>8177</v>
      </c>
      <c r="D127" s="291" t="s">
        <v>8615</v>
      </c>
      <c r="E127" s="161" t="s">
        <v>8632</v>
      </c>
    </row>
    <row r="128" spans="1:5">
      <c r="B128" s="223" t="s">
        <v>7674</v>
      </c>
      <c r="C128" s="223" t="s">
        <v>8177</v>
      </c>
      <c r="D128" s="291" t="s">
        <v>8623</v>
      </c>
      <c r="E128" s="161" t="s">
        <v>8632</v>
      </c>
    </row>
    <row r="129" spans="2:5">
      <c r="B129" s="223" t="s">
        <v>7674</v>
      </c>
      <c r="C129" s="223" t="s">
        <v>8177</v>
      </c>
      <c r="D129" s="291" t="s">
        <v>8629</v>
      </c>
      <c r="E129" s="161" t="s">
        <v>8632</v>
      </c>
    </row>
    <row r="130" spans="2:5" ht="30">
      <c r="B130" s="223" t="s">
        <v>7674</v>
      </c>
      <c r="C130" s="223" t="s">
        <v>8177</v>
      </c>
      <c r="D130" s="291" t="s">
        <v>8624</v>
      </c>
      <c r="E130" s="161" t="s">
        <v>8632</v>
      </c>
    </row>
    <row r="131" spans="2:5">
      <c r="B131" s="223" t="s">
        <v>7674</v>
      </c>
      <c r="C131" s="223" t="s">
        <v>8177</v>
      </c>
      <c r="D131" s="291" t="s">
        <v>8618</v>
      </c>
      <c r="E131" s="161" t="s">
        <v>8632</v>
      </c>
    </row>
    <row r="132" spans="2:5" ht="30">
      <c r="B132" s="223" t="s">
        <v>7674</v>
      </c>
      <c r="C132" s="223" t="s">
        <v>8177</v>
      </c>
      <c r="D132" s="291" t="s">
        <v>8621</v>
      </c>
      <c r="E132" s="161" t="s">
        <v>8632</v>
      </c>
    </row>
    <row r="133" spans="2:5" ht="30">
      <c r="B133" s="223" t="s">
        <v>7674</v>
      </c>
      <c r="C133" s="223" t="s">
        <v>8177</v>
      </c>
      <c r="D133" s="291" t="s">
        <v>8620</v>
      </c>
      <c r="E133" s="161" t="s">
        <v>8632</v>
      </c>
    </row>
    <row r="134" spans="2:5">
      <c r="B134" s="223" t="s">
        <v>7674</v>
      </c>
      <c r="C134" s="223" t="s">
        <v>8177</v>
      </c>
      <c r="D134" s="291" t="s">
        <v>8614</v>
      </c>
      <c r="E134" s="161" t="s">
        <v>8632</v>
      </c>
    </row>
    <row r="135" spans="2:5">
      <c r="B135" s="223" t="s">
        <v>7674</v>
      </c>
      <c r="C135" s="223" t="s">
        <v>2564</v>
      </c>
      <c r="E135" s="161" t="s">
        <v>8646</v>
      </c>
    </row>
    <row r="136" spans="2:5">
      <c r="B136" s="223" t="s">
        <v>7674</v>
      </c>
      <c r="C136" s="223" t="s">
        <v>2564</v>
      </c>
      <c r="E136" s="161" t="s">
        <v>3657</v>
      </c>
    </row>
    <row r="137" spans="2:5">
      <c r="B137" s="223" t="s">
        <v>7674</v>
      </c>
      <c r="C137" s="223" t="s">
        <v>2564</v>
      </c>
      <c r="E137" s="161" t="s">
        <v>8645</v>
      </c>
    </row>
    <row r="138" spans="2:5">
      <c r="B138" s="223" t="s">
        <v>7674</v>
      </c>
      <c r="C138" s="223" t="s">
        <v>2564</v>
      </c>
      <c r="E138" s="161" t="s">
        <v>2565</v>
      </c>
    </row>
    <row r="139" spans="2:5">
      <c r="B139" s="223" t="s">
        <v>7674</v>
      </c>
      <c r="C139" s="223" t="s">
        <v>2564</v>
      </c>
      <c r="E139" s="161" t="s">
        <v>2566</v>
      </c>
    </row>
    <row r="140" spans="2:5">
      <c r="B140" s="223" t="s">
        <v>7674</v>
      </c>
      <c r="C140" s="223" t="s">
        <v>2564</v>
      </c>
      <c r="E140" s="161" t="s">
        <v>8648</v>
      </c>
    </row>
    <row r="141" spans="2:5">
      <c r="B141" s="223" t="s">
        <v>7674</v>
      </c>
      <c r="C141" s="223" t="s">
        <v>2564</v>
      </c>
      <c r="E141" s="161" t="s">
        <v>7602</v>
      </c>
    </row>
    <row r="142" spans="2:5">
      <c r="B142" s="223" t="s">
        <v>7674</v>
      </c>
      <c r="C142" s="223" t="s">
        <v>2564</v>
      </c>
      <c r="E142" s="161" t="s">
        <v>2567</v>
      </c>
    </row>
    <row r="143" spans="2:5">
      <c r="B143" s="223" t="s">
        <v>7674</v>
      </c>
      <c r="C143" s="223" t="s">
        <v>2564</v>
      </c>
      <c r="E143" s="161" t="s">
        <v>2568</v>
      </c>
    </row>
    <row r="144" spans="2:5">
      <c r="B144" s="223" t="s">
        <v>7674</v>
      </c>
      <c r="C144" s="223" t="s">
        <v>2564</v>
      </c>
      <c r="E144" s="161" t="s">
        <v>8647</v>
      </c>
    </row>
    <row r="145" spans="1:5">
      <c r="B145" s="223" t="s">
        <v>7674</v>
      </c>
      <c r="C145" s="223" t="s">
        <v>2564</v>
      </c>
      <c r="E145" s="161" t="s">
        <v>2569</v>
      </c>
    </row>
    <row r="146" spans="1:5">
      <c r="B146" s="223" t="s">
        <v>7674</v>
      </c>
      <c r="C146" s="223" t="s">
        <v>2564</v>
      </c>
      <c r="E146" s="161" t="s">
        <v>114</v>
      </c>
    </row>
    <row r="147" spans="1:5">
      <c r="B147" s="223" t="s">
        <v>7674</v>
      </c>
      <c r="C147" s="223" t="s">
        <v>2564</v>
      </c>
      <c r="E147" s="161" t="s">
        <v>7523</v>
      </c>
    </row>
    <row r="148" spans="1:5">
      <c r="B148" s="223" t="s">
        <v>7674</v>
      </c>
      <c r="C148" s="223" t="s">
        <v>2564</v>
      </c>
      <c r="E148" s="161" t="s">
        <v>2570</v>
      </c>
    </row>
    <row r="149" spans="1:5">
      <c r="B149" s="223" t="s">
        <v>7674</v>
      </c>
      <c r="C149" s="223" t="s">
        <v>2564</v>
      </c>
      <c r="E149" s="161" t="s">
        <v>7598</v>
      </c>
    </row>
    <row r="150" spans="1:5">
      <c r="B150" s="223" t="s">
        <v>7674</v>
      </c>
      <c r="C150" s="223" t="s">
        <v>2564</v>
      </c>
      <c r="E150" s="161" t="s">
        <v>8644</v>
      </c>
    </row>
    <row r="151" spans="1:5">
      <c r="B151" s="223" t="s">
        <v>7674</v>
      </c>
      <c r="C151" s="223" t="s">
        <v>2564</v>
      </c>
      <c r="E151" s="161" t="s">
        <v>2571</v>
      </c>
    </row>
    <row r="152" spans="1:5">
      <c r="B152" s="223" t="s">
        <v>7674</v>
      </c>
      <c r="C152" s="223" t="s">
        <v>2564</v>
      </c>
      <c r="E152" s="161" t="s">
        <v>2572</v>
      </c>
    </row>
    <row r="153" spans="1:5">
      <c r="B153" s="223" t="s">
        <v>7674</v>
      </c>
      <c r="C153" s="223" t="s">
        <v>2564</v>
      </c>
      <c r="E153" s="161" t="s">
        <v>8649</v>
      </c>
    </row>
    <row r="154" spans="1:5">
      <c r="B154" s="223" t="s">
        <v>7674</v>
      </c>
      <c r="C154" s="223" t="s">
        <v>2564</v>
      </c>
      <c r="E154" s="161" t="s">
        <v>8650</v>
      </c>
    </row>
    <row r="155" spans="1:5">
      <c r="A155" s="160" t="s">
        <v>11</v>
      </c>
      <c r="B155" s="223" t="s">
        <v>7674</v>
      </c>
      <c r="C155" s="223" t="s">
        <v>3443</v>
      </c>
      <c r="E155" s="161" t="s">
        <v>7780</v>
      </c>
    </row>
    <row r="156" spans="1:5">
      <c r="A156" s="160" t="s">
        <v>11</v>
      </c>
      <c r="B156" s="223" t="s">
        <v>7674</v>
      </c>
      <c r="C156" s="223" t="s">
        <v>3443</v>
      </c>
      <c r="E156" s="161" t="s">
        <v>8109</v>
      </c>
    </row>
    <row r="157" spans="1:5">
      <c r="A157" s="160" t="s">
        <v>11</v>
      </c>
      <c r="B157" s="223" t="s">
        <v>7674</v>
      </c>
      <c r="C157" s="223" t="s">
        <v>3443</v>
      </c>
      <c r="E157" s="161" t="s">
        <v>8106</v>
      </c>
    </row>
    <row r="158" spans="1:5">
      <c r="A158" s="160" t="s">
        <v>11</v>
      </c>
      <c r="B158" s="223" t="s">
        <v>7674</v>
      </c>
      <c r="C158" s="223" t="s">
        <v>3443</v>
      </c>
      <c r="E158" s="161" t="s">
        <v>8107</v>
      </c>
    </row>
    <row r="159" spans="1:5">
      <c r="A159" s="160" t="s">
        <v>11</v>
      </c>
      <c r="B159" s="223" t="s">
        <v>7674</v>
      </c>
      <c r="C159" s="223" t="s">
        <v>3443</v>
      </c>
      <c r="E159" s="161" t="s">
        <v>8976</v>
      </c>
    </row>
    <row r="160" spans="1:5">
      <c r="B160" s="223" t="s">
        <v>7674</v>
      </c>
      <c r="C160" s="223" t="s">
        <v>3443</v>
      </c>
      <c r="E160" s="161" t="s">
        <v>8108</v>
      </c>
    </row>
    <row r="161" spans="1:5">
      <c r="B161" s="223" t="s">
        <v>7674</v>
      </c>
      <c r="C161" s="223" t="s">
        <v>3443</v>
      </c>
      <c r="E161" s="161" t="s">
        <v>2562</v>
      </c>
    </row>
    <row r="162" spans="1:5" ht="30">
      <c r="B162" s="223" t="s">
        <v>7666</v>
      </c>
      <c r="C162" s="223" t="s">
        <v>8581</v>
      </c>
      <c r="E162" s="161" t="s">
        <v>8762</v>
      </c>
    </row>
    <row r="163" spans="1:5" ht="30">
      <c r="B163" s="223" t="s">
        <v>7666</v>
      </c>
      <c r="C163" s="223" t="s">
        <v>7997</v>
      </c>
      <c r="E163" s="161" t="s">
        <v>8770</v>
      </c>
    </row>
    <row r="164" spans="1:5">
      <c r="B164" s="223" t="s">
        <v>7666</v>
      </c>
      <c r="C164" s="223" t="s">
        <v>7678</v>
      </c>
      <c r="E164" s="161" t="s">
        <v>8763</v>
      </c>
    </row>
    <row r="165" spans="1:5">
      <c r="B165" s="223" t="s">
        <v>7666</v>
      </c>
      <c r="C165" s="223" t="s">
        <v>7680</v>
      </c>
      <c r="E165" s="161" t="s">
        <v>7684</v>
      </c>
    </row>
    <row r="166" spans="1:5">
      <c r="A166" s="160" t="s">
        <v>11</v>
      </c>
      <c r="B166" s="223" t="s">
        <v>7666</v>
      </c>
      <c r="C166" s="223" t="s">
        <v>7689</v>
      </c>
      <c r="E166" s="161" t="s">
        <v>8760</v>
      </c>
    </row>
    <row r="167" spans="1:5" ht="30">
      <c r="B167" s="223" t="s">
        <v>7666</v>
      </c>
      <c r="C167" s="223" t="s">
        <v>7601</v>
      </c>
      <c r="E167" s="161" t="s">
        <v>7693</v>
      </c>
    </row>
    <row r="168" spans="1:5">
      <c r="B168" s="223" t="s">
        <v>7666</v>
      </c>
      <c r="C168" s="223" t="s">
        <v>7669</v>
      </c>
      <c r="E168" s="161" t="s">
        <v>8764</v>
      </c>
    </row>
    <row r="169" spans="1:5" ht="45">
      <c r="B169" s="223" t="s">
        <v>7666</v>
      </c>
      <c r="C169" s="223" t="s">
        <v>4396</v>
      </c>
      <c r="E169" s="161" t="s">
        <v>8773</v>
      </c>
    </row>
    <row r="170" spans="1:5">
      <c r="A170" s="160" t="s">
        <v>11</v>
      </c>
      <c r="B170" s="223" t="s">
        <v>7666</v>
      </c>
      <c r="C170" s="223" t="s">
        <v>7679</v>
      </c>
      <c r="E170" s="161" t="s">
        <v>7683</v>
      </c>
    </row>
    <row r="171" spans="1:5" ht="60">
      <c r="B171" s="223" t="s">
        <v>7666</v>
      </c>
      <c r="C171" s="223" t="s">
        <v>8766</v>
      </c>
      <c r="E171" s="161" t="s">
        <v>8771</v>
      </c>
    </row>
    <row r="172" spans="1:5" ht="30">
      <c r="B172" s="223" t="s">
        <v>7666</v>
      </c>
      <c r="C172" s="223" t="s">
        <v>7676</v>
      </c>
      <c r="E172" s="161" t="s">
        <v>8767</v>
      </c>
    </row>
    <row r="173" spans="1:5">
      <c r="B173" s="223" t="s">
        <v>7666</v>
      </c>
      <c r="C173" s="223" t="s">
        <v>7681</v>
      </c>
      <c r="E173" s="161" t="s">
        <v>7685</v>
      </c>
    </row>
    <row r="174" spans="1:5">
      <c r="A174" s="160" t="s">
        <v>11</v>
      </c>
      <c r="B174" s="223" t="s">
        <v>7666</v>
      </c>
      <c r="C174" s="223" t="s">
        <v>4773</v>
      </c>
      <c r="E174" s="161" t="s">
        <v>7691</v>
      </c>
    </row>
    <row r="175" spans="1:5">
      <c r="B175" s="223" t="s">
        <v>7666</v>
      </c>
      <c r="C175" s="223" t="s">
        <v>4747</v>
      </c>
      <c r="E175" s="161" t="s">
        <v>7690</v>
      </c>
    </row>
    <row r="176" spans="1:5">
      <c r="B176" s="223" t="s">
        <v>7666</v>
      </c>
      <c r="C176" s="223" t="s">
        <v>7677</v>
      </c>
      <c r="E176" s="161" t="s">
        <v>7682</v>
      </c>
    </row>
    <row r="177" spans="2:5">
      <c r="B177" s="223" t="s">
        <v>7666</v>
      </c>
      <c r="C177" s="223" t="s">
        <v>8761</v>
      </c>
      <c r="E177" s="161" t="s">
        <v>7664</v>
      </c>
    </row>
    <row r="178" spans="2:5">
      <c r="B178" s="223" t="s">
        <v>7666</v>
      </c>
      <c r="C178" s="223" t="s">
        <v>8765</v>
      </c>
      <c r="E178" s="161" t="s">
        <v>7686</v>
      </c>
    </row>
    <row r="179" spans="2:5" ht="45">
      <c r="B179" s="223" t="s">
        <v>7666</v>
      </c>
      <c r="C179" s="223" t="s">
        <v>4746</v>
      </c>
      <c r="E179" s="161" t="s">
        <v>3741</v>
      </c>
    </row>
    <row r="180" spans="2:5" ht="45">
      <c r="B180" s="223" t="s">
        <v>7666</v>
      </c>
      <c r="C180" s="223" t="s">
        <v>8769</v>
      </c>
      <c r="E180" s="161" t="s">
        <v>8768</v>
      </c>
    </row>
    <row r="181" spans="2:5">
      <c r="B181" s="223" t="s">
        <v>7666</v>
      </c>
      <c r="C181" s="223" t="s">
        <v>4745</v>
      </c>
      <c r="E181" s="161" t="s">
        <v>8772</v>
      </c>
    </row>
  </sheetData>
  <sortState xmlns:xlrd2="http://schemas.microsoft.com/office/spreadsheetml/2017/richdata2" ref="A2:E181">
    <sortCondition ref="B2:B181"/>
    <sortCondition ref="C2:C181"/>
    <sortCondition ref="A2:A181"/>
    <sortCondition ref="D2:D181"/>
    <sortCondition ref="E2:E181"/>
  </sortState>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DK</vt:lpstr>
      <vt:lpstr>DP</vt:lpstr>
      <vt:lpstr>DV</vt:lpstr>
      <vt:lpstr>C&amp;M</vt:lpstr>
      <vt:lpstr>B&amp;S</vt:lpstr>
      <vt:lpstr>F</vt:lpstr>
      <vt:lpstr>Q</vt:lpstr>
      <vt:lpstr>A</vt:lpstr>
      <vt:lpstr>B</vt:lpstr>
      <vt:lpstr>L</vt:lpstr>
      <vt:lpstr>CARD</vt:lpstr>
      <vt:lpstr>IDEAS</vt:lpstr>
      <vt:lpstr>V</vt:lpstr>
      <vt:lpstr>S</vt:lpstr>
      <vt:lpstr>FOOD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dc:creator>
  <cp:lastModifiedBy>Joe Ault</cp:lastModifiedBy>
  <cp:lastPrinted>2023-08-03T03:27:00Z</cp:lastPrinted>
  <dcterms:created xsi:type="dcterms:W3CDTF">2021-11-16T18:27:35Z</dcterms:created>
  <dcterms:modified xsi:type="dcterms:W3CDTF">2025-08-09T13:54:37Z</dcterms:modified>
</cp:coreProperties>
</file>