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.shortcut-targets-by-id\0B4urqO4fuvIFUG1HaTlZTE9lMDQ\Clients\ZZZ_IN PROCESS\Double River\"/>
    </mc:Choice>
  </mc:AlternateContent>
  <xr:revisionPtr revIDLastSave="0" documentId="13_ncr:1_{FECE38E0-9897-4C47-B6F2-44E13D1C10E9}" xr6:coauthVersionLast="47" xr6:coauthVersionMax="47" xr10:uidLastSave="{00000000-0000-0000-0000-000000000000}"/>
  <bookViews>
    <workbookView xWindow="13395" yWindow="-16320" windowWidth="29040" windowHeight="15840" firstSheet="1" activeTab="1" xr2:uid="{00000000-000D-0000-FFFF-FFFF00000000}"/>
  </bookViews>
  <sheets>
    <sheet name="Managed Services Scope" sheetId="24" state="hidden" r:id="rId1"/>
    <sheet name="DDQ" sheetId="19" r:id="rId2"/>
    <sheet name="Interfaces" sheetId="20" r:id="rId3"/>
    <sheet name="Open Positions and Volume" sheetId="25" r:id="rId4"/>
    <sheet name="EMS Brokers" sheetId="26" state="hidden" r:id="rId5"/>
    <sheet name="User Fee Schedule" sheetId="2" state="hidden" r:id="rId6"/>
  </sheets>
  <definedNames>
    <definedName name="Funds" localSheetId="1">#REF!</definedName>
    <definedName name="Funds">'User Fee Schedule'!$B$16:$B$59</definedName>
    <definedName name="Positions" localSheetId="1">#REF!</definedName>
    <definedName name="Positions">'User Fee Schedule'!$D$16:$D$22</definedName>
    <definedName name="_xlnm.Print_Area" localSheetId="1">DDQ!$A$1:$B$27</definedName>
    <definedName name="_xlnm.Print_Area" localSheetId="2">Interfaces!$A$1:$T$23</definedName>
    <definedName name="rrerwer">#REF!</definedName>
    <definedName name="Tra">#REF!</definedName>
    <definedName name="Trades" localSheetId="1">#REF!</definedName>
    <definedName name="Trades">'User Fee Schedule'!$E$16:$E$22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5" l="1"/>
  <c r="M19" i="25"/>
  <c r="M12" i="25"/>
  <c r="M11" i="25"/>
  <c r="M10" i="25"/>
  <c r="M9" i="25"/>
  <c r="M7" i="25"/>
  <c r="M8" i="25"/>
  <c r="L66" i="25" l="1"/>
  <c r="L67" i="25" s="1"/>
  <c r="K66" i="25"/>
  <c r="K67" i="25" s="1"/>
  <c r="J66" i="25"/>
  <c r="J67" i="25" s="1"/>
  <c r="I66" i="25"/>
  <c r="I67" i="25" s="1"/>
  <c r="H66" i="25"/>
  <c r="H67" i="25" s="1"/>
  <c r="G66" i="25"/>
  <c r="G67" i="25" s="1"/>
  <c r="F66" i="25"/>
  <c r="F67" i="25" s="1"/>
  <c r="E66" i="25"/>
  <c r="E67" i="25" s="1"/>
  <c r="D66" i="25"/>
  <c r="D67" i="25" s="1"/>
  <c r="L65" i="25"/>
  <c r="K65" i="25"/>
  <c r="J65" i="25"/>
  <c r="I65" i="25"/>
  <c r="H65" i="25"/>
  <c r="G65" i="25"/>
  <c r="F65" i="25"/>
  <c r="E65" i="25"/>
  <c r="D65" i="25"/>
  <c r="M64" i="25"/>
  <c r="M63" i="25"/>
  <c r="M62" i="25"/>
  <c r="M61" i="25"/>
  <c r="M60" i="25"/>
  <c r="M59" i="25"/>
  <c r="M58" i="25"/>
  <c r="M57" i="25"/>
  <c r="M56" i="25"/>
  <c r="M55" i="25"/>
  <c r="M54" i="25"/>
  <c r="N54" i="25" s="1"/>
  <c r="M53" i="25"/>
  <c r="N53" i="25" s="1"/>
  <c r="M52" i="25"/>
  <c r="N52" i="25" s="1"/>
  <c r="M51" i="25"/>
  <c r="N51" i="25" s="1"/>
  <c r="M70" i="25"/>
  <c r="M71" i="25" s="1"/>
  <c r="M6" i="25"/>
  <c r="M5" i="25"/>
  <c r="C28" i="2"/>
  <c r="C11" i="2"/>
  <c r="C10" i="2"/>
  <c r="C5" i="2"/>
  <c r="C4" i="2"/>
  <c r="M66" i="25" l="1"/>
  <c r="M67" i="25" s="1"/>
  <c r="M69" i="25"/>
  <c r="M65" i="25"/>
  <c r="E66" i="2"/>
  <c r="F66" i="2" s="1"/>
  <c r="C44" i="2"/>
  <c r="E44" i="2" s="1"/>
  <c r="C39" i="2"/>
  <c r="G39" i="2" s="1"/>
  <c r="C38" i="2"/>
  <c r="G38" i="2" s="1"/>
  <c r="C37" i="2"/>
  <c r="G37" i="2" s="1"/>
  <c r="C36" i="2"/>
  <c r="G36" i="2" s="1"/>
  <c r="C35" i="2"/>
  <c r="G35" i="2" s="1"/>
  <c r="C34" i="2"/>
  <c r="G34" i="2" s="1"/>
  <c r="C33" i="2"/>
  <c r="G33" i="2" s="1"/>
  <c r="C32" i="2"/>
  <c r="G32" i="2" s="1"/>
  <c r="C31" i="2"/>
  <c r="G31" i="2" s="1"/>
  <c r="C30" i="2"/>
  <c r="G30" i="2" s="1"/>
  <c r="C29" i="2"/>
  <c r="G29" i="2" s="1"/>
  <c r="G28" i="2" l="1"/>
  <c r="D10" i="2" l="1"/>
  <c r="D11" i="2"/>
  <c r="D4" i="2"/>
  <c r="D5" i="2"/>
  <c r="C7" i="2" l="1"/>
  <c r="D7" i="2" s="1"/>
  <c r="C12" i="2"/>
</calcChain>
</file>

<file path=xl/sharedStrings.xml><?xml version="1.0" encoding="utf-8"?>
<sst xmlns="http://schemas.openxmlformats.org/spreadsheetml/2006/main" count="278" uniqueCount="183">
  <si>
    <t>Description</t>
  </si>
  <si>
    <t>User Fee Table</t>
  </si>
  <si>
    <t>Full Users</t>
  </si>
  <si>
    <t>View Users</t>
  </si>
  <si>
    <t>0-250</t>
  </si>
  <si>
    <t>250-500</t>
  </si>
  <si>
    <t>500-1k</t>
  </si>
  <si>
    <t>1k-5k</t>
  </si>
  <si>
    <t>5k-15k</t>
  </si>
  <si>
    <t>15k-30k</t>
  </si>
  <si>
    <t>&gt;30k</t>
  </si>
  <si>
    <t>0-100</t>
  </si>
  <si>
    <t>100-500</t>
  </si>
  <si>
    <t>Executing Brokers</t>
  </si>
  <si>
    <t>Reuters Fee</t>
  </si>
  <si>
    <t>1k-2k</t>
  </si>
  <si>
    <t>2k-3.5k</t>
  </si>
  <si>
    <t>3.5k-5k</t>
  </si>
  <si>
    <t>5k-7.5k</t>
  </si>
  <si>
    <t>7.5k-10k</t>
  </si>
  <si>
    <t>10k-15k</t>
  </si>
  <si>
    <t>15k-20k</t>
  </si>
  <si>
    <t>20k-25k</t>
  </si>
  <si>
    <t>25k-30k</t>
  </si>
  <si>
    <t>Add'l User</t>
  </si>
  <si>
    <t>RICS</t>
  </si>
  <si>
    <t># of Unique Listed Securities</t>
  </si>
  <si>
    <t>Users</t>
  </si>
  <si>
    <t>Total Fee</t>
  </si>
  <si>
    <t># of Funds/SMAs</t>
  </si>
  <si>
    <t># Average Daily Trades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</si>
  <si>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</si>
  <si>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</si>
  <si>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</si>
  <si>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</si>
  <si>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</si>
  <si>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</si>
  <si>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0-4</t>
  </si>
  <si>
    <t>Fee</t>
  </si>
  <si>
    <t>Active Executing Brokers Utilized via Integrata OMS</t>
  </si>
  <si>
    <t>Realtime Pricing Source</t>
  </si>
  <si>
    <t>Real Time Pricing Source</t>
  </si>
  <si>
    <t>BB SAPI</t>
  </si>
  <si>
    <t>FactSet</t>
  </si>
  <si>
    <t>Product Types in Scope</t>
  </si>
  <si>
    <t>N/A</t>
  </si>
  <si>
    <t>Yes</t>
  </si>
  <si>
    <t>No</t>
  </si>
  <si>
    <t>Client Profile</t>
  </si>
  <si>
    <t># Trading Funds / Managed Accounts</t>
  </si>
  <si>
    <t># Full Users</t>
  </si>
  <si>
    <t># View Users</t>
  </si>
  <si>
    <t># Administrators</t>
  </si>
  <si>
    <t>Strategy</t>
  </si>
  <si>
    <t>Estimate</t>
  </si>
  <si>
    <r>
      <t xml:space="preserve"># Unique </t>
    </r>
    <r>
      <rPr>
        <u/>
        <sz val="12"/>
        <rFont val="Calibri"/>
        <family val="2"/>
        <scheme val="minor"/>
      </rPr>
      <t>Listed</t>
    </r>
    <r>
      <rPr>
        <sz val="12"/>
        <rFont val="Calibri"/>
        <family val="2"/>
        <scheme val="minor"/>
      </rPr>
      <t xml:space="preserve"> Securities (RICS)</t>
    </r>
  </si>
  <si>
    <t>Additional Pricing Source(s)</t>
  </si>
  <si>
    <t>AUM</t>
  </si>
  <si>
    <t>Office Location(s)</t>
  </si>
  <si>
    <t>Average Daily Trading Volume - Total (Listed, Non-Listed)</t>
  </si>
  <si>
    <t>Product Types Executed via Enfusion OMS</t>
  </si>
  <si>
    <t># Enfusion OMS Direct Broker Connections</t>
  </si>
  <si>
    <t>Futures</t>
  </si>
  <si>
    <t>IRS</t>
  </si>
  <si>
    <t>CDS</t>
  </si>
  <si>
    <t>IRS Swaption</t>
  </si>
  <si>
    <t>CDS Swaption</t>
  </si>
  <si>
    <t>Convert Bonds</t>
  </si>
  <si>
    <t>Repos</t>
  </si>
  <si>
    <t>FX Opt (vanilla)</t>
  </si>
  <si>
    <t>FX Opt (exotic)</t>
  </si>
  <si>
    <t>Bank Debt</t>
  </si>
  <si>
    <t>TRS/CFD</t>
  </si>
  <si>
    <t>Instructions</t>
  </si>
  <si>
    <t>Interface Categories</t>
  </si>
  <si>
    <t>Trade Capture Interfaces - please include any external trading platform which will be communicating trade details to be captured in Enfusion (e.g. fix drop copies)</t>
  </si>
  <si>
    <t>Additional Interfaces - please list any additional incoming or outgoing connections required by your firm</t>
  </si>
  <si>
    <t>Trade Export Interfaces  - please include any 3rd parties that should be sent daily trade files from Enfusion (e.g. PBs, Admins and Trade Matching Platforms)</t>
  </si>
  <si>
    <t>Reconciliation Interfaces - please document clearing brokers and admins to be reconciled vs Enfusion book of record</t>
  </si>
  <si>
    <t>Options</t>
  </si>
  <si>
    <t>Launch or Conversion?</t>
  </si>
  <si>
    <t>Additional 3rd Party Connectivity (y/n)</t>
  </si>
  <si>
    <t>Trade Export Interfaces</t>
  </si>
  <si>
    <t>Connectivity with external OMS</t>
  </si>
  <si>
    <t>Trade Capture Interfaces (e.g. EMS, drop copy) per Product Type</t>
  </si>
  <si>
    <t>Trade Matching Platforms and Product Types</t>
  </si>
  <si>
    <t>Corp/Gov't Bonds</t>
  </si>
  <si>
    <t>Valuation Interfaces</t>
  </si>
  <si>
    <t>Additional Interfaces</t>
  </si>
  <si>
    <t>x</t>
  </si>
  <si>
    <t># Prime Brokers, Custodians and ISDA Cparties</t>
  </si>
  <si>
    <t>Equities</t>
  </si>
  <si>
    <t># Open Positions</t>
  </si>
  <si>
    <t>Prime Brokers with Short Locates via Enfusion OMS</t>
  </si>
  <si>
    <t xml:space="preserve">The purpose of this tab is twofold: </t>
  </si>
  <si>
    <t>1) Document all connections Enfusion must establish for incoming and outgoing transmission of trade data</t>
  </si>
  <si>
    <t>2) Document expected trading volumes per product type/interface</t>
  </si>
  <si>
    <t>Please list the expected daily trading volume per product type and interface</t>
  </si>
  <si>
    <t xml:space="preserve">Trade Capture </t>
  </si>
  <si>
    <t>Manual Trade Input/Upload into Enfusion</t>
  </si>
  <si>
    <t>Bloomberg SAPI</t>
  </si>
  <si>
    <t xml:space="preserve">Omgeo Oasys </t>
  </si>
  <si>
    <t>Allocaiton Email to Executing Brokers</t>
  </si>
  <si>
    <t>Internal Pricing</t>
  </si>
  <si>
    <t>NA</t>
  </si>
  <si>
    <t>Bloomberg Data Licence</t>
  </si>
  <si>
    <t>Privates</t>
  </si>
  <si>
    <t xml:space="preserve">Reconciliation Interfaces </t>
  </si>
  <si>
    <t>Neovest Real Time</t>
  </si>
  <si>
    <t>Total</t>
  </si>
  <si>
    <t>Listed Products</t>
  </si>
  <si>
    <t>International Equities</t>
  </si>
  <si>
    <t>Positions</t>
  </si>
  <si>
    <t>Monthly Trading Volume (in # of trades)</t>
  </si>
  <si>
    <t>US Equities</t>
  </si>
  <si>
    <t>Listed Options</t>
  </si>
  <si>
    <t>Listed Futures</t>
  </si>
  <si>
    <t>Monthly Trading Volume</t>
  </si>
  <si>
    <t>Calendar Spreads</t>
  </si>
  <si>
    <t>Listed FX Options</t>
  </si>
  <si>
    <t>FX Spots</t>
  </si>
  <si>
    <t>Gov/Corp Bonds</t>
  </si>
  <si>
    <t>Municipal Bonds</t>
  </si>
  <si>
    <t>Bank Loans</t>
  </si>
  <si>
    <t>Interest Rate Swaps (Cleared)</t>
  </si>
  <si>
    <t>Credit Default Swaps (Cleared)</t>
  </si>
  <si>
    <t>Money Market Instruments</t>
  </si>
  <si>
    <t>Rights</t>
  </si>
  <si>
    <t>Pay to Hold (PTH)</t>
  </si>
  <si>
    <t>ISDA/ OTC Products</t>
  </si>
  <si>
    <t>OTC Options</t>
  </si>
  <si>
    <t>OTC FX Options</t>
  </si>
  <si>
    <t>FX Forwards</t>
  </si>
  <si>
    <t>Equity Swaps</t>
  </si>
  <si>
    <t>Interest Rate Swaps (Bilateral)</t>
  </si>
  <si>
    <t>Credit Default Swaps (Bilateral)</t>
  </si>
  <si>
    <t>Variance/Vol Swaps</t>
  </si>
  <si>
    <t>IR Swaptions</t>
  </si>
  <si>
    <t>CDS Swaptions</t>
  </si>
  <si>
    <t>ABS / MBS</t>
  </si>
  <si>
    <t>Warrants</t>
  </si>
  <si>
    <t>Repurchase Agreements</t>
  </si>
  <si>
    <t>ASCOT</t>
  </si>
  <si>
    <t>Private Equity</t>
  </si>
  <si>
    <t>Other OTC</t>
  </si>
  <si>
    <t>Total Listed Positions</t>
  </si>
  <si>
    <t>Total Listed Monthly Trading Volume</t>
  </si>
  <si>
    <t>Estimated Daily Listed Trading Volume</t>
  </si>
  <si>
    <t>Total ISDA Positions</t>
  </si>
  <si>
    <t>Total ISDA Monthly Trading Volume</t>
  </si>
  <si>
    <t>Estimated Daily ISDA Trading Volume</t>
  </si>
  <si>
    <t>Inception date</t>
  </si>
  <si>
    <t>Please list each executing broker connection, product type and execution type relevant for trading via Enfusion's OMS</t>
  </si>
  <si>
    <t>US</t>
  </si>
  <si>
    <t>EMEA</t>
  </si>
  <si>
    <t>APAC</t>
  </si>
  <si>
    <t>Broker</t>
  </si>
  <si>
    <t>Product</t>
  </si>
  <si>
    <t>High Touch</t>
  </si>
  <si>
    <t>DMA</t>
  </si>
  <si>
    <t>Algos</t>
  </si>
  <si>
    <t>Program</t>
  </si>
  <si>
    <t>FX Spot</t>
  </si>
  <si>
    <t>MS</t>
  </si>
  <si>
    <t>Enfusion OEMS</t>
  </si>
  <si>
    <t>FactSet Real Time</t>
  </si>
  <si>
    <t>$150m</t>
  </si>
  <si>
    <t>Launch</t>
  </si>
  <si>
    <t>Custodian: NT, IB, HSBC</t>
  </si>
  <si>
    <t>Equity, listed options, FX</t>
  </si>
  <si>
    <t>Equity, listed options</t>
  </si>
  <si>
    <t>HSBC Custodian</t>
  </si>
  <si>
    <t>Interactive Brokers Custodian</t>
  </si>
  <si>
    <t>NT Custodian</t>
  </si>
  <si>
    <t>L/S Equity</t>
  </si>
  <si>
    <t>INTL and Emerging</t>
  </si>
  <si>
    <t>Lehi, Utah</t>
  </si>
  <si>
    <t>TBD on FX - FX Spot or FX forward, FX options</t>
  </si>
  <si>
    <t>two</t>
  </si>
  <si>
    <t>IB, HSBC</t>
  </si>
  <si>
    <t>Bloomberg SAPI: ~$23k/year (needs BBG terminal as well). Factset: $4800/year/user (does not need any terminal)</t>
  </si>
  <si>
    <t>PB vs Custodian?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</si>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</sst>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\$* #,##0.00_);_(\$* \(#,##0.00\);_(\$* \-??_);_(@_)"/>
    <numFmt numFmtId="165" formatCode="[$$-409]#,##0;[Red]\-[$$-409]#,##0"/>
  </numFmts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1"/>
      <name val="Trebuchet MS"/>
      <family val="2"/>
    </font>
    <font>
      <i/>
      <sz val="8"/>
      <name val="Trebuchet MS"/>
      <family val="2"/>
    </font>
    <font>
      <sz val="8"/>
      <name val="Trebuchet MS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0"/>
      <color rgb="FFFF0000"/>
      <name val="Trebuchet MS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Trebuchet MS"/>
      <family val="2"/>
    </font>
    <font>
      <b/>
      <sz val="12"/>
      <color rgb="FF002060"/>
      <name val="Calibri"/>
      <family val="2"/>
    </font>
    <font>
      <b/>
      <sz val="14"/>
      <color rgb="FF002060"/>
      <name val="Calibri"/>
      <family val="2"/>
    </font>
    <font>
      <b/>
      <sz val="10"/>
      <color rgb="FF002060"/>
      <name val="Trebuchet MS"/>
      <family val="2"/>
    </font>
    <font>
      <sz val="12"/>
      <color rgb="FF002060"/>
      <name val="Calibri"/>
      <family val="2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2060"/>
      <name val="Arial"/>
      <family val="2"/>
    </font>
    <font>
      <b/>
      <sz val="12"/>
      <color rgb="FFD8D8D8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26"/>
      </patternFill>
    </fill>
    <fill>
      <patternFill patternType="solid">
        <fgColor indexed="26"/>
        <bgColor indexed="2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</fills>
  <borders count="37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medium">
        <color rgb="FFFF0000"/>
      </left>
      <right style="medium">
        <color rgb="FFFF0000"/>
      </right>
      <top style="thin">
        <color indexed="54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4" fillId="0" borderId="0"/>
    <xf numFmtId="0" fontId="16" fillId="0" borderId="0"/>
    <xf numFmtId="0" fontId="17" fillId="0" borderId="0"/>
    <xf numFmtId="0" fontId="18" fillId="0" borderId="0"/>
  </cellStyleXfs>
  <cellXfs count="130">
    <xf numFmtId="0" fontId="0" fillId="0" borderId="0" xfId="0"/>
    <xf numFmtId="0" fontId="5" fillId="0" borderId="0" xfId="0" applyFont="1"/>
    <xf numFmtId="0" fontId="8" fillId="0" borderId="0" xfId="0" applyFont="1"/>
    <xf numFmtId="0" fontId="5" fillId="2" borderId="0" xfId="0" applyFont="1" applyFill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5" fillId="5" borderId="11" xfId="0" applyFont="1" applyFill="1" applyBorder="1"/>
    <xf numFmtId="0" fontId="10" fillId="0" borderId="0" xfId="0" applyFont="1"/>
    <xf numFmtId="0" fontId="9" fillId="0" borderId="0" xfId="0" applyFont="1"/>
    <xf numFmtId="165" fontId="8" fillId="5" borderId="7" xfId="0" applyNumberFormat="1" applyFont="1" applyFill="1" applyBorder="1"/>
    <xf numFmtId="165" fontId="8" fillId="5" borderId="9" xfId="0" applyNumberFormat="1" applyFont="1" applyFill="1" applyBorder="1"/>
    <xf numFmtId="165" fontId="8" fillId="5" borderId="12" xfId="0" applyNumberFormat="1" applyFont="1" applyFill="1" applyBorder="1"/>
    <xf numFmtId="165" fontId="9" fillId="0" borderId="0" xfId="0" applyNumberFormat="1" applyFont="1"/>
    <xf numFmtId="165" fontId="5" fillId="0" borderId="0" xfId="0" applyNumberFormat="1" applyFont="1"/>
    <xf numFmtId="165" fontId="8" fillId="5" borderId="6" xfId="0" applyNumberFormat="1" applyFont="1" applyFill="1" applyBorder="1"/>
    <xf numFmtId="165" fontId="8" fillId="5" borderId="0" xfId="0" applyNumberFormat="1" applyFont="1" applyFill="1"/>
    <xf numFmtId="165" fontId="8" fillId="5" borderId="11" xfId="0" applyNumberFormat="1" applyFont="1" applyFill="1" applyBorder="1"/>
    <xf numFmtId="2" fontId="0" fillId="0" borderId="0" xfId="0" applyNumberFormat="1"/>
    <xf numFmtId="2" fontId="11" fillId="0" borderId="4" xfId="0" applyNumberFormat="1" applyFont="1" applyBorder="1" applyAlignment="1">
      <alignment horizontal="left"/>
    </xf>
    <xf numFmtId="164" fontId="11" fillId="0" borderId="2" xfId="0" applyNumberFormat="1" applyFont="1" applyBorder="1"/>
    <xf numFmtId="164" fontId="11" fillId="4" borderId="1" xfId="0" applyNumberFormat="1" applyFont="1" applyFill="1" applyBorder="1"/>
    <xf numFmtId="6" fontId="0" fillId="0" borderId="0" xfId="0" applyNumberFormat="1"/>
    <xf numFmtId="6" fontId="0" fillId="6" borderId="0" xfId="0" applyNumberFormat="1" applyFill="1"/>
    <xf numFmtId="16" fontId="0" fillId="0" borderId="0" xfId="0" applyNumberFormat="1"/>
    <xf numFmtId="2" fontId="13" fillId="2" borderId="0" xfId="0" applyNumberFormat="1" applyFont="1" applyFill="1" applyAlignment="1">
      <alignment horizontal="center" vertical="center"/>
    </xf>
    <xf numFmtId="0" fontId="12" fillId="3" borderId="13" xfId="0" applyFont="1" applyFill="1" applyBorder="1" applyAlignment="1">
      <alignment vertical="center"/>
    </xf>
    <xf numFmtId="0" fontId="13" fillId="0" borderId="13" xfId="0" applyFont="1" applyBorder="1"/>
    <xf numFmtId="0" fontId="12" fillId="3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2" fontId="14" fillId="0" borderId="0" xfId="0" applyNumberFormat="1" applyFont="1" applyAlignment="1">
      <alignment horizontal="left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13" fillId="7" borderId="13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0" fillId="8" borderId="16" xfId="2" applyFont="1" applyFill="1" applyBorder="1" applyAlignment="1">
      <alignment horizontal="center"/>
    </xf>
    <xf numFmtId="0" fontId="21" fillId="8" borderId="18" xfId="2" applyFont="1" applyFill="1" applyBorder="1"/>
    <xf numFmtId="0" fontId="22" fillId="9" borderId="16" xfId="2" applyFont="1" applyFill="1" applyBorder="1" applyAlignment="1">
      <alignment horizontal="center"/>
    </xf>
    <xf numFmtId="0" fontId="22" fillId="10" borderId="16" xfId="2" applyFont="1" applyFill="1" applyBorder="1" applyAlignment="1">
      <alignment horizontal="center"/>
    </xf>
    <xf numFmtId="0" fontId="23" fillId="8" borderId="14" xfId="2" applyFont="1" applyFill="1" applyBorder="1"/>
    <xf numFmtId="0" fontId="22" fillId="8" borderId="14" xfId="2" applyFont="1" applyFill="1" applyBorder="1"/>
    <xf numFmtId="0" fontId="16" fillId="0" borderId="0" xfId="2"/>
    <xf numFmtId="0" fontId="24" fillId="0" borderId="19" xfId="2" applyFont="1" applyBorder="1"/>
    <xf numFmtId="0" fontId="25" fillId="0" borderId="17" xfId="2" applyFont="1" applyBorder="1"/>
    <xf numFmtId="0" fontId="25" fillId="0" borderId="20" xfId="2" applyFont="1" applyBorder="1"/>
    <xf numFmtId="0" fontId="25" fillId="0" borderId="14" xfId="2" applyFont="1" applyBorder="1"/>
    <xf numFmtId="0" fontId="25" fillId="0" borderId="0" xfId="2" applyFont="1"/>
    <xf numFmtId="0" fontId="25" fillId="0" borderId="15" xfId="2" applyFont="1" applyBorder="1"/>
    <xf numFmtId="0" fontId="25" fillId="0" borderId="14" xfId="2" applyFont="1" applyBorder="1" applyAlignment="1">
      <alignment horizontal="left" indent="1"/>
    </xf>
    <xf numFmtId="0" fontId="24" fillId="0" borderId="14" xfId="2" applyFont="1" applyBorder="1"/>
    <xf numFmtId="0" fontId="19" fillId="0" borderId="21" xfId="2" applyFont="1" applyBorder="1"/>
    <xf numFmtId="0" fontId="25" fillId="0" borderId="22" xfId="2" applyFont="1" applyBorder="1"/>
    <xf numFmtId="0" fontId="25" fillId="0" borderId="23" xfId="2" applyFont="1" applyBorder="1"/>
    <xf numFmtId="0" fontId="25" fillId="0" borderId="24" xfId="2" applyFont="1" applyBorder="1"/>
    <xf numFmtId="0" fontId="5" fillId="0" borderId="0" xfId="0" applyFont="1"/>
    <xf numFmtId="0" fontId="22" fillId="9" borderId="25" xfId="2" applyFont="1" applyFill="1" applyBorder="1" applyAlignment="1">
      <alignment horizontal="center"/>
    </xf>
    <xf numFmtId="0" fontId="22" fillId="10" borderId="25" xfId="2" applyFont="1" applyFill="1" applyBorder="1" applyAlignment="1">
      <alignment horizontal="center"/>
    </xf>
    <xf numFmtId="0" fontId="22" fillId="9" borderId="26" xfId="2" applyFont="1" applyFill="1" applyBorder="1" applyAlignment="1">
      <alignment horizontal="center"/>
    </xf>
    <xf numFmtId="0" fontId="22" fillId="10" borderId="26" xfId="2" applyFont="1" applyFill="1" applyBorder="1" applyAlignment="1">
      <alignment horizontal="center"/>
    </xf>
    <xf numFmtId="0" fontId="25" fillId="0" borderId="0" xfId="2" applyFont="1" applyBorder="1"/>
    <xf numFmtId="0" fontId="20" fillId="8" borderId="26" xfId="2" applyFont="1" applyFill="1" applyBorder="1" applyAlignment="1">
      <alignment horizontal="center"/>
    </xf>
    <xf numFmtId="0" fontId="4" fillId="0" borderId="0" xfId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wrapText="1"/>
    </xf>
    <xf numFmtId="0" fontId="28" fillId="0" borderId="0" xfId="0" applyFont="1"/>
    <xf numFmtId="0" fontId="30" fillId="12" borderId="0" xfId="1" applyFont="1" applyFill="1" applyAlignment="1">
      <alignment horizontal="center" vertical="center"/>
    </xf>
    <xf numFmtId="0" fontId="31" fillId="0" borderId="0" xfId="1" applyFont="1" applyAlignment="1">
      <alignment horizontal="center"/>
    </xf>
    <xf numFmtId="0" fontId="29" fillId="11" borderId="28" xfId="1" applyFont="1" applyFill="1" applyBorder="1" applyAlignment="1">
      <alignment horizontal="left" vertical="center" wrapText="1"/>
    </xf>
    <xf numFmtId="0" fontId="29" fillId="11" borderId="29" xfId="1" applyFont="1" applyFill="1" applyBorder="1" applyAlignment="1">
      <alignment horizontal="left" vertical="center" wrapText="1"/>
    </xf>
    <xf numFmtId="0" fontId="28" fillId="0" borderId="0" xfId="1" applyFont="1" applyAlignment="1">
      <alignment horizontal="center"/>
    </xf>
    <xf numFmtId="0" fontId="32" fillId="0" borderId="0" xfId="1" applyFont="1"/>
    <xf numFmtId="0" fontId="29" fillId="11" borderId="31" xfId="1" applyFont="1" applyFill="1" applyBorder="1" applyAlignment="1">
      <alignment horizontal="right" vertical="center"/>
    </xf>
    <xf numFmtId="0" fontId="29" fillId="11" borderId="30" xfId="1" applyFont="1" applyFill="1" applyBorder="1" applyAlignment="1">
      <alignment horizontal="right" vertical="center"/>
    </xf>
    <xf numFmtId="0" fontId="29" fillId="11" borderId="30" xfId="0" applyFont="1" applyFill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31" fillId="0" borderId="30" xfId="1" applyFont="1" applyBorder="1" applyAlignment="1">
      <alignment horizontal="left" vertical="top"/>
    </xf>
    <xf numFmtId="0" fontId="27" fillId="0" borderId="0" xfId="1" applyFont="1"/>
    <xf numFmtId="14" fontId="4" fillId="0" borderId="0" xfId="1" applyNumberFormat="1"/>
    <xf numFmtId="0" fontId="3" fillId="0" borderId="0" xfId="1" applyFont="1"/>
    <xf numFmtId="0" fontId="0" fillId="13" borderId="0" xfId="0" applyFill="1"/>
    <xf numFmtId="0" fontId="29" fillId="11" borderId="0" xfId="0" applyFont="1" applyFill="1" applyAlignment="1">
      <alignment horizontal="right" vertical="center"/>
    </xf>
    <xf numFmtId="0" fontId="5" fillId="0" borderId="0" xfId="0" applyFont="1"/>
    <xf numFmtId="0" fontId="25" fillId="0" borderId="32" xfId="1" applyFont="1" applyBorder="1"/>
    <xf numFmtId="0" fontId="25" fillId="0" borderId="33" xfId="1" applyFont="1" applyBorder="1"/>
    <xf numFmtId="0" fontId="25" fillId="0" borderId="31" xfId="1" applyFont="1" applyBorder="1"/>
    <xf numFmtId="0" fontId="25" fillId="0" borderId="0" xfId="1" applyFont="1"/>
    <xf numFmtId="0" fontId="24" fillId="0" borderId="32" xfId="1" applyFont="1" applyBorder="1"/>
    <xf numFmtId="0" fontId="24" fillId="0" borderId="33" xfId="1" applyFont="1" applyBorder="1"/>
    <xf numFmtId="0" fontId="25" fillId="0" borderId="34" xfId="1" applyFont="1" applyBorder="1"/>
    <xf numFmtId="0" fontId="25" fillId="0" borderId="27" xfId="1" applyFont="1" applyBorder="1"/>
    <xf numFmtId="0" fontId="25" fillId="0" borderId="35" xfId="1" applyFont="1" applyBorder="1"/>
    <xf numFmtId="0" fontId="25" fillId="0" borderId="36" xfId="1" applyFont="1" applyBorder="1"/>
    <xf numFmtId="0" fontId="25" fillId="0" borderId="30" xfId="1" applyFont="1" applyBorder="1"/>
    <xf numFmtId="0" fontId="20" fillId="8" borderId="29" xfId="1" applyFont="1" applyFill="1" applyBorder="1"/>
    <xf numFmtId="0" fontId="20" fillId="14" borderId="29" xfId="1" applyFont="1" applyFill="1" applyBorder="1" applyAlignment="1">
      <alignment horizontal="center"/>
    </xf>
    <xf numFmtId="0" fontId="20" fillId="15" borderId="29" xfId="1" applyFont="1" applyFill="1" applyBorder="1" applyAlignment="1">
      <alignment horizontal="center"/>
    </xf>
    <xf numFmtId="0" fontId="20" fillId="16" borderId="29" xfId="1" applyFont="1" applyFill="1" applyBorder="1" applyAlignment="1">
      <alignment horizontal="center"/>
    </xf>
    <xf numFmtId="0" fontId="23" fillId="8" borderId="29" xfId="1" applyFont="1" applyFill="1" applyBorder="1"/>
    <xf numFmtId="0" fontId="20" fillId="17" borderId="29" xfId="1" applyFont="1" applyFill="1" applyBorder="1" applyAlignment="1">
      <alignment horizontal="center"/>
    </xf>
    <xf numFmtId="0" fontId="29" fillId="19" borderId="28" xfId="1" applyFont="1" applyFill="1" applyBorder="1" applyAlignment="1">
      <alignment horizontal="left" vertical="center" wrapText="1"/>
    </xf>
    <xf numFmtId="0" fontId="28" fillId="18" borderId="0" xfId="1" applyFont="1" applyFill="1" applyAlignment="1">
      <alignment horizontal="center"/>
    </xf>
    <xf numFmtId="0" fontId="4" fillId="18" borderId="0" xfId="1" applyFill="1"/>
    <xf numFmtId="0" fontId="0" fillId="18" borderId="0" xfId="0" applyFill="1"/>
    <xf numFmtId="0" fontId="29" fillId="0" borderId="28" xfId="1" applyFont="1" applyFill="1" applyBorder="1" applyAlignment="1">
      <alignment horizontal="left" vertical="center" wrapText="1"/>
    </xf>
    <xf numFmtId="0" fontId="4" fillId="0" borderId="0" xfId="1" applyFill="1"/>
    <xf numFmtId="0" fontId="0" fillId="0" borderId="0" xfId="0" applyFill="1"/>
    <xf numFmtId="0" fontId="2" fillId="18" borderId="0" xfId="1" applyFont="1" applyFill="1"/>
    <xf numFmtId="16" fontId="13" fillId="7" borderId="13" xfId="0" applyNumberFormat="1" applyFont="1" applyFill="1" applyBorder="1" applyAlignment="1">
      <alignment horizontal="center"/>
    </xf>
    <xf numFmtId="0" fontId="1" fillId="0" borderId="0" xfId="1" applyFont="1"/>
    <xf numFmtId="0" fontId="22" fillId="18" borderId="26" xfId="2" applyFont="1" applyFill="1" applyBorder="1" applyAlignment="1">
      <alignment horizontal="center"/>
    </xf>
    <xf numFmtId="14" fontId="1" fillId="0" borderId="0" xfId="1" applyNumberFormat="1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31" fillId="0" borderId="30" xfId="1" applyFont="1" applyBorder="1" applyAlignment="1">
      <alignment horizontal="center" vertical="top"/>
    </xf>
    <xf numFmtId="0" fontId="26" fillId="0" borderId="30" xfId="1" applyFont="1" applyBorder="1"/>
    <xf numFmtId="0" fontId="31" fillId="0" borderId="30" xfId="1" applyFont="1" applyBorder="1" applyAlignment="1">
      <alignment horizontal="left" vertical="top"/>
    </xf>
    <xf numFmtId="0" fontId="33" fillId="14" borderId="27" xfId="1" applyFont="1" applyFill="1" applyBorder="1" applyAlignment="1">
      <alignment horizontal="center"/>
    </xf>
    <xf numFmtId="0" fontId="26" fillId="0" borderId="27" xfId="1" applyFont="1" applyBorder="1"/>
    <xf numFmtId="0" fontId="33" fillId="15" borderId="27" xfId="1" applyFont="1" applyFill="1" applyBorder="1" applyAlignment="1">
      <alignment horizontal="center"/>
    </xf>
    <xf numFmtId="0" fontId="33" fillId="16" borderId="27" xfId="1" applyFont="1" applyFill="1" applyBorder="1" applyAlignment="1">
      <alignment horizontal="center"/>
    </xf>
    <xf numFmtId="0" fontId="26" fillId="0" borderId="35" xfId="1" applyFont="1" applyBorder="1"/>
    <xf numFmtId="0" fontId="33" fillId="0" borderId="0" xfId="1" applyFont="1" applyAlignment="1">
      <alignment horizontal="center"/>
    </xf>
    <xf numFmtId="0" fontId="33" fillId="0" borderId="30" xfId="1" applyFont="1" applyBorder="1" applyAlignment="1">
      <alignment horizontal="center"/>
    </xf>
    <xf numFmtId="0" fontId="11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22" fillId="18" borderId="16" xfId="2" applyFont="1" applyFill="1" applyBorder="1" applyAlignment="1">
      <alignment horizontal="center"/>
    </xf>
    <xf numFmtId="0" fontId="13" fillId="18" borderId="13" xfId="0" applyFont="1" applyFill="1" applyBorder="1" applyAlignment="1">
      <alignment horizontal="center"/>
    </xf>
  </cellXfs>
  <cellStyles count="5">
    <cellStyle name="Explanatory Text 2" xfId="3" xr:uid="{FA893123-5388-4347-9082-8588C5E2642F}"/>
    <cellStyle name="Normal" xfId="0" builtinId="0"/>
    <cellStyle name="Normal 2" xfId="1" xr:uid="{00000000-0005-0000-0000-000003000000}"/>
    <cellStyle name="Normal 2 2" xfId="4" xr:uid="{FAE2B4AD-59F4-4FBE-98A9-D148C0FBAD9B}"/>
    <cellStyle name="Normal 3" xfId="2" xr:uid="{00000000-0005-0000-0000-000004000000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CECEC"/>
      <rgbColor rgb="00E4EA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NULL"/><Relationship Id="rId1" Type="http://schemas.openxmlformats.org/officeDocument/2006/relationships/customXml" Target="../ink/ink1.xml"/><Relationship Id="rId6" Type="http://schemas.openxmlformats.org/officeDocument/2006/relationships/customXml" Target="../ink/ink2.xml"/><Relationship Id="rId5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313524</xdr:colOff>
      <xdr:row>40</xdr:row>
      <xdr:rowOff>46809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B01E45-86A3-498A-8FCF-8BD320AB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9524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85725</xdr:rowOff>
    </xdr:from>
    <xdr:to>
      <xdr:col>4</xdr:col>
      <xdr:colOff>0</xdr:colOff>
      <xdr:row>3</xdr:row>
      <xdr:rowOff>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8715375" y="609600"/>
          <a:ext cx="1828800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3895022</xdr:colOff>
      <xdr:row>3</xdr:row>
      <xdr:rowOff>103372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63358" cy="719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2" name="Shape 20">
          <a:extLst>
            <a:ext uri="{FF2B5EF4-FFF2-40B4-BE49-F238E27FC236}">
              <a16:creationId xmlns:a16="http://schemas.microsoft.com/office/drawing/2014/main" id="{F05F067A-2866-4C2B-BD77-740B02FC2B96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3" name="Shape 20">
          <a:extLst>
            <a:ext uri="{FF2B5EF4-FFF2-40B4-BE49-F238E27FC236}">
              <a16:creationId xmlns:a16="http://schemas.microsoft.com/office/drawing/2014/main" id="{632CFB9F-636D-4EF9-9607-57182CBD03E9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4" name="Shape 20">
          <a:extLst>
            <a:ext uri="{FF2B5EF4-FFF2-40B4-BE49-F238E27FC236}">
              <a16:creationId xmlns:a16="http://schemas.microsoft.com/office/drawing/2014/main" id="{A807F1E5-8F1B-4D9E-AA74-AB0759787BD3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5" name="Shape 20">
          <a:extLst>
            <a:ext uri="{FF2B5EF4-FFF2-40B4-BE49-F238E27FC236}">
              <a16:creationId xmlns:a16="http://schemas.microsoft.com/office/drawing/2014/main" id="{4B66CB21-62AA-4DAC-8F6B-17B798ADF3FB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6" name="Shape 20">
          <a:extLst>
            <a:ext uri="{FF2B5EF4-FFF2-40B4-BE49-F238E27FC236}">
              <a16:creationId xmlns:a16="http://schemas.microsoft.com/office/drawing/2014/main" id="{56942ADB-A397-441D-A821-B1CEA08C5E37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7" name="Shape 20">
          <a:extLst>
            <a:ext uri="{FF2B5EF4-FFF2-40B4-BE49-F238E27FC236}">
              <a16:creationId xmlns:a16="http://schemas.microsoft.com/office/drawing/2014/main" id="{7DC90778-C380-432F-A2A1-5AD351753130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120015</xdr:colOff>
      <xdr:row>0</xdr:row>
      <xdr:rowOff>89535</xdr:rowOff>
    </xdr:from>
    <xdr:ext cx="11801475" cy="800100"/>
    <xdr:sp macro="" textlink="">
      <xdr:nvSpPr>
        <xdr:cNvPr id="8" name="Shape 20">
          <a:extLst>
            <a:ext uri="{FF2B5EF4-FFF2-40B4-BE49-F238E27FC236}">
              <a16:creationId xmlns:a16="http://schemas.microsoft.com/office/drawing/2014/main" id="{051C5613-A1D7-4352-8E70-8738A3E6A7EF}"/>
            </a:ext>
          </a:extLst>
        </xdr:cNvPr>
        <xdr:cNvSpPr txBox="1"/>
      </xdr:nvSpPr>
      <xdr:spPr>
        <a:xfrm>
          <a:off x="123190" y="86360"/>
          <a:ext cx="11801475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1847520</xdr:colOff>
      <xdr:row>29</xdr:row>
      <xdr:rowOff>199710</xdr:rowOff>
    </xdr:from>
    <xdr:to>
      <xdr:col>1</xdr:col>
      <xdr:colOff>30</xdr:colOff>
      <xdr:row>30</xdr:row>
      <xdr:rowOff>8850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B401E21-FD64-4FAB-9ED0-4F1D2C95ABDD}"/>
                </a:ext>
              </a:extLst>
            </xdr14:cNvPr>
            <xdr14:cNvContentPartPr/>
          </xdr14:nvContentPartPr>
          <xdr14:nvPr macro=""/>
          <xdr14:xfrm>
            <a:off x="1847520" y="5581335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53097DB-EE45-4956-849C-D90146C6EA6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38520" y="557269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1847520</xdr:colOff>
      <xdr:row>29</xdr:row>
      <xdr:rowOff>199710</xdr:rowOff>
    </xdr:from>
    <xdr:to>
      <xdr:col>1</xdr:col>
      <xdr:colOff>30</xdr:colOff>
      <xdr:row>30</xdr:row>
      <xdr:rowOff>8850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E05817C-6483-4DFC-8348-A08ABB9CAA48}"/>
                </a:ext>
              </a:extLst>
            </xdr14:cNvPr>
            <xdr14:cNvContentPartPr/>
          </xdr14:nvContentPartPr>
          <xdr14:nvPr macro=""/>
          <xdr14:xfrm>
            <a:off x="1847520" y="5581335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53097DB-EE45-4956-849C-D90146C6EA6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38520" y="557269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29T13:28:41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4-05T21:10:41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F60E-0177-49DF-AAEF-F356EEBB4900}">
  <dimension ref="A1"/>
  <sheetViews>
    <sheetView workbookViewId="0">
      <selection activeCell="M6" sqref="M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D693-4B04-45DC-9C38-B037BB6FB98A}">
  <sheetPr>
    <pageSetUpPr fitToPage="1"/>
  </sheetPr>
  <dimension ref="A1:K29"/>
  <sheetViews>
    <sheetView showGridLines="0" tabSelected="1" topLeftCell="A4" zoomScaleNormal="100" zoomScaleSheetLayoutView="80" zoomScalePageLayoutView="70" workbookViewId="0">
      <selection activeCell="B15" sqref="B15"/>
    </sheetView>
  </sheetViews>
  <sheetFormatPr defaultColWidth="11.453125" defaultRowHeight="13.5" x14ac:dyDescent="0.35"/>
  <cols>
    <col min="1" max="1" width="67" style="1" bestFit="1" customWidth="1"/>
    <col min="2" max="2" width="99.81640625" style="1" bestFit="1" customWidth="1"/>
    <col min="3" max="3" width="48.1796875" style="1" bestFit="1" customWidth="1"/>
    <col min="4" max="4" width="16.453125" style="1" customWidth="1"/>
    <col min="5" max="5" width="22.1796875" style="1" customWidth="1"/>
    <col min="6" max="6" width="10.1796875" style="1" customWidth="1"/>
    <col min="7" max="7" width="11.81640625" style="1" customWidth="1"/>
    <col min="8" max="8" width="11.453125" style="1" customWidth="1"/>
    <col min="9" max="9" width="9.81640625" style="1" customWidth="1"/>
    <col min="10" max="10" width="13.81640625" style="1" customWidth="1"/>
    <col min="11" max="16384" width="11.453125" style="1"/>
  </cols>
  <sheetData>
    <row r="1" spans="1:11" ht="33.75" customHeight="1" x14ac:dyDescent="0.35">
      <c r="B1"/>
      <c r="C1"/>
      <c r="D1"/>
    </row>
    <row r="2" spans="1:11" ht="14.25" customHeight="1" x14ac:dyDescent="0.35">
      <c r="A2" s="113"/>
      <c r="B2" s="113"/>
      <c r="C2" s="114"/>
      <c r="D2" s="114"/>
    </row>
    <row r="3" spans="1:11" ht="3" hidden="1" customHeight="1" x14ac:dyDescent="0.35">
      <c r="A3" s="115"/>
      <c r="B3" s="115"/>
      <c r="C3" s="114"/>
      <c r="D3" s="114"/>
      <c r="E3"/>
      <c r="H3"/>
    </row>
    <row r="4" spans="1:11" s="2" customFormat="1" ht="14.25" customHeight="1" x14ac:dyDescent="0.35">
      <c r="F4" s="1"/>
      <c r="G4" s="1"/>
      <c r="H4"/>
      <c r="I4" s="1"/>
      <c r="J4" s="1"/>
      <c r="K4" s="1"/>
    </row>
    <row r="5" spans="1:11" ht="15.5" x14ac:dyDescent="0.35">
      <c r="A5" s="36"/>
      <c r="B5" s="36"/>
    </row>
    <row r="6" spans="1:11" s="3" customFormat="1" ht="18.5" x14ac:dyDescent="0.45">
      <c r="A6" s="32" t="s">
        <v>48</v>
      </c>
      <c r="B6" s="27"/>
      <c r="C6" s="33"/>
      <c r="D6" s="34"/>
      <c r="F6" s="56"/>
      <c r="G6" s="56"/>
      <c r="H6" s="56"/>
      <c r="I6" s="56"/>
      <c r="J6" s="56"/>
      <c r="K6" s="56"/>
    </row>
    <row r="7" spans="1:11" s="3" customFormat="1" ht="15.5" x14ac:dyDescent="0.35">
      <c r="A7" s="28" t="s">
        <v>0</v>
      </c>
      <c r="B7" s="30" t="s">
        <v>54</v>
      </c>
      <c r="C7" s="56"/>
      <c r="D7" s="56"/>
      <c r="F7" s="56"/>
      <c r="G7" s="56"/>
      <c r="H7" s="56"/>
      <c r="I7" s="56"/>
      <c r="J7" s="56"/>
      <c r="K7" s="56"/>
    </row>
    <row r="8" spans="1:11" s="56" customFormat="1" ht="15.5" x14ac:dyDescent="0.35">
      <c r="A8" s="29" t="s">
        <v>53</v>
      </c>
      <c r="B8" s="35" t="s">
        <v>174</v>
      </c>
      <c r="C8" s="56" t="s">
        <v>175</v>
      </c>
    </row>
    <row r="9" spans="1:11" s="56" customFormat="1" ht="15.5" x14ac:dyDescent="0.35">
      <c r="A9" s="29" t="s">
        <v>49</v>
      </c>
      <c r="B9" s="35">
        <v>1</v>
      </c>
    </row>
    <row r="10" spans="1:11" s="56" customFormat="1" ht="15.5" x14ac:dyDescent="0.35">
      <c r="A10" s="29" t="s">
        <v>57</v>
      </c>
      <c r="B10" s="35" t="s">
        <v>166</v>
      </c>
    </row>
    <row r="11" spans="1:11" s="56" customFormat="1" ht="15.5" x14ac:dyDescent="0.35">
      <c r="A11" s="29" t="s">
        <v>58</v>
      </c>
      <c r="B11" s="35" t="s">
        <v>176</v>
      </c>
    </row>
    <row r="12" spans="1:11" s="56" customFormat="1" ht="15.5" x14ac:dyDescent="0.35">
      <c r="A12" s="29" t="s">
        <v>80</v>
      </c>
      <c r="B12" s="35" t="s">
        <v>167</v>
      </c>
    </row>
    <row r="13" spans="1:11" s="56" customFormat="1" ht="15.5" x14ac:dyDescent="0.35">
      <c r="A13" s="29" t="s">
        <v>50</v>
      </c>
      <c r="B13" s="129">
        <v>3</v>
      </c>
    </row>
    <row r="14" spans="1:11" s="56" customFormat="1" ht="15.5" x14ac:dyDescent="0.35">
      <c r="A14" s="29" t="s">
        <v>51</v>
      </c>
      <c r="B14" s="129">
        <v>0</v>
      </c>
    </row>
    <row r="15" spans="1:11" s="56" customFormat="1" ht="15.5" x14ac:dyDescent="0.35">
      <c r="A15" s="29" t="s">
        <v>90</v>
      </c>
      <c r="B15" s="35" t="s">
        <v>168</v>
      </c>
      <c r="C15" s="56" t="s">
        <v>181</v>
      </c>
    </row>
    <row r="16" spans="1:11" s="56" customFormat="1" ht="15.5" x14ac:dyDescent="0.35">
      <c r="A16" s="29" t="s">
        <v>52</v>
      </c>
      <c r="B16" s="35" t="s">
        <v>104</v>
      </c>
      <c r="C16" s="56" t="s">
        <v>182</v>
      </c>
    </row>
    <row r="17" spans="1:3" s="56" customFormat="1" ht="15.5" x14ac:dyDescent="0.35">
      <c r="A17" s="31" t="s">
        <v>44</v>
      </c>
      <c r="B17" s="35" t="s">
        <v>169</v>
      </c>
      <c r="C17" s="56" t="s">
        <v>177</v>
      </c>
    </row>
    <row r="18" spans="1:3" s="56" customFormat="1" ht="15.5" x14ac:dyDescent="0.35">
      <c r="A18" s="29" t="s">
        <v>92</v>
      </c>
      <c r="B18" s="129"/>
    </row>
    <row r="19" spans="1:3" s="56" customFormat="1" ht="15.5" x14ac:dyDescent="0.35">
      <c r="A19" s="29" t="s">
        <v>55</v>
      </c>
      <c r="B19" s="129"/>
    </row>
    <row r="20" spans="1:3" s="56" customFormat="1" ht="15.5" x14ac:dyDescent="0.35">
      <c r="A20" s="29" t="s">
        <v>59</v>
      </c>
      <c r="B20" s="129"/>
      <c r="C20" s="83"/>
    </row>
    <row r="21" spans="1:3" s="56" customFormat="1" ht="15.5" x14ac:dyDescent="0.35">
      <c r="A21" s="29" t="s">
        <v>60</v>
      </c>
      <c r="B21" s="35" t="s">
        <v>170</v>
      </c>
    </row>
    <row r="22" spans="1:3" s="56" customFormat="1" ht="15.5" x14ac:dyDescent="0.35">
      <c r="A22" s="29" t="s">
        <v>61</v>
      </c>
      <c r="B22" s="109" t="s">
        <v>178</v>
      </c>
      <c r="C22" s="56" t="s">
        <v>179</v>
      </c>
    </row>
    <row r="23" spans="1:3" s="56" customFormat="1" ht="15.5" x14ac:dyDescent="0.35">
      <c r="A23" s="29" t="s">
        <v>93</v>
      </c>
      <c r="B23" s="129"/>
    </row>
    <row r="24" spans="1:3" s="56" customFormat="1" ht="15.5" x14ac:dyDescent="0.35">
      <c r="A24" s="29" t="s">
        <v>83</v>
      </c>
      <c r="B24" s="35" t="s">
        <v>104</v>
      </c>
    </row>
    <row r="25" spans="1:3" s="56" customFormat="1" ht="15.5" x14ac:dyDescent="0.35">
      <c r="A25" s="29" t="s">
        <v>84</v>
      </c>
      <c r="B25" s="35" t="s">
        <v>104</v>
      </c>
    </row>
    <row r="26" spans="1:3" s="56" customFormat="1" ht="15.5" x14ac:dyDescent="0.35">
      <c r="A26" s="29" t="s">
        <v>85</v>
      </c>
      <c r="B26" s="35" t="s">
        <v>104</v>
      </c>
    </row>
    <row r="27" spans="1:3" s="56" customFormat="1" ht="15.5" x14ac:dyDescent="0.35">
      <c r="A27" s="29" t="s">
        <v>40</v>
      </c>
      <c r="B27" s="129"/>
      <c r="C27" s="56" t="s">
        <v>180</v>
      </c>
    </row>
    <row r="28" spans="1:3" s="56" customFormat="1" ht="15.5" x14ac:dyDescent="0.35">
      <c r="A28" s="29" t="s">
        <v>56</v>
      </c>
      <c r="B28" s="35"/>
    </row>
    <row r="29" spans="1:3" s="56" customFormat="1" ht="15.5" x14ac:dyDescent="0.35">
      <c r="A29" s="29" t="s">
        <v>81</v>
      </c>
      <c r="B29" s="35"/>
    </row>
  </sheetData>
  <sheetProtection selectLockedCells="1" selectUnlockedCells="1"/>
  <mergeCells count="4">
    <mergeCell ref="A2:B2"/>
    <mergeCell ref="C2:D2"/>
    <mergeCell ref="A3:B3"/>
    <mergeCell ref="C3:D3"/>
  </mergeCells>
  <dataValidations count="2">
    <dataValidation type="whole" allowBlank="1" showInputMessage="1" showErrorMessage="1" sqref="B9" xr:uid="{F90F9918-2B2D-4350-9788-B514008C9AEC}">
      <formula1>1</formula1>
      <formula2>1000</formula2>
    </dataValidation>
    <dataValidation type="list" allowBlank="1" showInputMessage="1" showErrorMessage="1" sqref="B29 B27" xr:uid="{C2D2EAD9-AC01-4BC5-AC56-F8FA265FA7B4}">
      <formula1>#REF!</formula1>
    </dataValidation>
  </dataValidations>
  <printOptions horizontalCentered="1"/>
  <pageMargins left="0.25" right="0.25" top="0.75" bottom="0.75" header="0.3" footer="0.3"/>
  <pageSetup scale="82" firstPageNumber="0" fitToHeight="0" orientation="portrait" horizontalDpi="300" verticalDpi="300" r:id="rId1"/>
  <headerFooter scaleWithDoc="0"/>
  <rowBreaks count="1" manualBreakCount="1">
    <brk id="4" max="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3D8-1AD4-496E-A9FD-ADA7E7E339A4}">
  <sheetPr>
    <pageSetUpPr fitToPage="1"/>
  </sheetPr>
  <dimension ref="A1:R1048529"/>
  <sheetViews>
    <sheetView showGridLines="0" topLeftCell="A15" zoomScale="90" zoomScaleNormal="90" zoomScaleSheetLayoutView="100" workbookViewId="0">
      <selection activeCell="D38" sqref="D38"/>
    </sheetView>
  </sheetViews>
  <sheetFormatPr defaultColWidth="15.1796875" defaultRowHeight="14.5" x14ac:dyDescent="0.35"/>
  <cols>
    <col min="1" max="1" width="56.453125" style="43" customWidth="1"/>
    <col min="2" max="2" width="17" style="43" bestFit="1" customWidth="1"/>
    <col min="3" max="3" width="9.453125" style="43" bestFit="1" customWidth="1"/>
    <col min="4" max="4" width="8.54296875" style="43" customWidth="1"/>
    <col min="5" max="5" width="8.54296875" style="43" bestFit="1" customWidth="1"/>
    <col min="6" max="6" width="18" style="43" bestFit="1" customWidth="1"/>
    <col min="7" max="7" width="15.54296875" style="43" bestFit="1" customWidth="1"/>
    <col min="8" max="8" width="8.453125" style="43" bestFit="1" customWidth="1"/>
    <col min="9" max="9" width="18.26953125" style="43" bestFit="1" customWidth="1"/>
    <col min="10" max="10" width="15.81640625" style="43" bestFit="1" customWidth="1"/>
    <col min="11" max="11" width="16" style="43" bestFit="1" customWidth="1"/>
    <col min="12" max="12" width="16" style="43" customWidth="1"/>
    <col min="13" max="13" width="4.1796875" style="43" bestFit="1" customWidth="1"/>
    <col min="14" max="14" width="4.81640625" style="43" bestFit="1" customWidth="1"/>
    <col min="15" max="15" width="13.54296875" style="43" bestFit="1" customWidth="1"/>
    <col min="16" max="16" width="14.453125" style="43" bestFit="1" customWidth="1"/>
    <col min="17" max="17" width="7.1796875" style="43" customWidth="1"/>
    <col min="18" max="18" width="11" style="43" bestFit="1" customWidth="1"/>
    <col min="19" max="27" width="7.54296875" style="43" customWidth="1"/>
    <col min="28" max="16384" width="15.1796875" style="43"/>
  </cols>
  <sheetData>
    <row r="1" spans="1:12" ht="15" customHeight="1" x14ac:dyDescent="0.35"/>
    <row r="2" spans="1:12" ht="15" customHeight="1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6"/>
      <c r="L2" s="61"/>
    </row>
    <row r="3" spans="1:12" ht="15" customHeight="1" x14ac:dyDescent="0.35">
      <c r="A3" s="47" t="s">
        <v>94</v>
      </c>
      <c r="B3" s="48"/>
      <c r="C3" s="48"/>
      <c r="D3" s="48"/>
      <c r="E3" s="48"/>
      <c r="F3" s="48"/>
      <c r="G3" s="48"/>
      <c r="H3" s="48"/>
      <c r="I3" s="48"/>
      <c r="J3" s="48"/>
      <c r="K3" s="49"/>
      <c r="L3" s="61"/>
    </row>
    <row r="4" spans="1:12" ht="15" customHeight="1" x14ac:dyDescent="0.35">
      <c r="A4" s="50" t="s">
        <v>95</v>
      </c>
      <c r="B4" s="48"/>
      <c r="C4" s="48"/>
      <c r="D4" s="48"/>
      <c r="E4" s="48"/>
      <c r="F4" s="48"/>
      <c r="G4" s="48"/>
      <c r="H4" s="48"/>
      <c r="I4" s="48"/>
      <c r="J4" s="48"/>
      <c r="K4" s="49"/>
      <c r="L4" s="61"/>
    </row>
    <row r="5" spans="1:12" ht="15" customHeight="1" x14ac:dyDescent="0.35">
      <c r="A5" s="50" t="s">
        <v>96</v>
      </c>
      <c r="B5" s="48"/>
      <c r="C5" s="48"/>
      <c r="D5" s="48"/>
      <c r="E5" s="48"/>
      <c r="F5" s="48"/>
      <c r="G5" s="48"/>
      <c r="H5" s="48"/>
      <c r="I5" s="48"/>
      <c r="J5" s="48"/>
      <c r="K5" s="49"/>
      <c r="L5" s="61"/>
    </row>
    <row r="6" spans="1:12" ht="15" customHeight="1" x14ac:dyDescent="0.35">
      <c r="A6" s="50"/>
      <c r="B6" s="48"/>
      <c r="C6" s="48"/>
      <c r="D6" s="48"/>
      <c r="E6" s="48"/>
      <c r="F6" s="48"/>
      <c r="G6" s="48"/>
      <c r="H6" s="48"/>
      <c r="I6" s="48"/>
      <c r="J6" s="48"/>
      <c r="K6" s="49"/>
      <c r="L6" s="61"/>
    </row>
    <row r="7" spans="1:12" ht="15" customHeight="1" x14ac:dyDescent="0.35">
      <c r="A7" s="51" t="s">
        <v>73</v>
      </c>
      <c r="B7" s="48"/>
      <c r="C7" s="48"/>
      <c r="D7" s="48"/>
      <c r="E7" s="48"/>
      <c r="F7" s="48"/>
      <c r="G7" s="48"/>
      <c r="H7" s="48"/>
      <c r="I7" s="48"/>
      <c r="J7" s="48"/>
      <c r="K7" s="49"/>
      <c r="L7" s="61"/>
    </row>
    <row r="8" spans="1:12" ht="15" customHeight="1" x14ac:dyDescent="0.35">
      <c r="A8" s="47" t="s">
        <v>97</v>
      </c>
      <c r="B8" s="48"/>
      <c r="C8" s="48"/>
      <c r="D8" s="48"/>
      <c r="E8" s="48"/>
      <c r="F8" s="48"/>
      <c r="G8" s="48"/>
      <c r="H8" s="48"/>
      <c r="I8" s="48"/>
      <c r="J8" s="48"/>
      <c r="K8" s="49"/>
      <c r="L8" s="61"/>
    </row>
    <row r="9" spans="1:12" ht="15" customHeight="1" x14ac:dyDescent="0.35">
      <c r="A9" s="47"/>
      <c r="B9" s="48"/>
      <c r="C9" s="48"/>
      <c r="D9" s="48"/>
      <c r="E9" s="48"/>
      <c r="F9" s="48"/>
      <c r="G9" s="48"/>
      <c r="H9" s="48"/>
      <c r="I9" s="48"/>
      <c r="J9" s="48"/>
      <c r="K9" s="49"/>
      <c r="L9" s="61"/>
    </row>
    <row r="10" spans="1:12" ht="15" customHeight="1" x14ac:dyDescent="0.35">
      <c r="A10" s="51" t="s">
        <v>74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  <c r="L10" s="61"/>
    </row>
    <row r="11" spans="1:12" ht="15" customHeight="1" x14ac:dyDescent="0.35">
      <c r="A11" s="47" t="s">
        <v>75</v>
      </c>
      <c r="B11" s="48"/>
      <c r="C11" s="48"/>
      <c r="D11" s="48"/>
      <c r="E11" s="48"/>
      <c r="F11" s="48"/>
      <c r="G11" s="48"/>
      <c r="H11" s="48"/>
      <c r="I11" s="48"/>
      <c r="J11" s="48"/>
      <c r="K11" s="49"/>
      <c r="L11" s="61"/>
    </row>
    <row r="12" spans="1:12" ht="15" customHeight="1" x14ac:dyDescent="0.35">
      <c r="A12" s="47" t="s">
        <v>77</v>
      </c>
      <c r="B12" s="48"/>
      <c r="C12" s="48"/>
      <c r="D12" s="48"/>
      <c r="E12" s="48"/>
      <c r="F12" s="48"/>
      <c r="G12" s="48"/>
      <c r="H12" s="48"/>
      <c r="I12" s="48"/>
      <c r="J12" s="48"/>
      <c r="K12" s="49"/>
      <c r="L12" s="61"/>
    </row>
    <row r="13" spans="1:12" ht="15" customHeight="1" x14ac:dyDescent="0.35">
      <c r="A13" s="47" t="s">
        <v>78</v>
      </c>
      <c r="B13" s="48"/>
      <c r="C13" s="48"/>
      <c r="D13" s="48"/>
      <c r="E13" s="48"/>
      <c r="F13" s="48"/>
      <c r="G13" s="48"/>
      <c r="H13" s="48"/>
      <c r="I13" s="48"/>
      <c r="J13" s="48"/>
      <c r="K13" s="49"/>
      <c r="L13" s="61"/>
    </row>
    <row r="14" spans="1:12" ht="15" customHeight="1" x14ac:dyDescent="0.35">
      <c r="A14" s="53" t="s">
        <v>76</v>
      </c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61"/>
    </row>
    <row r="15" spans="1:12" ht="15" customHeight="1" x14ac:dyDescent="0.35"/>
    <row r="16" spans="1:12" ht="15" customHeight="1" x14ac:dyDescent="0.35"/>
    <row r="17" spans="1:18" ht="15" customHeight="1" x14ac:dyDescent="0.35">
      <c r="A17" s="52"/>
      <c r="B17" s="37" t="s">
        <v>91</v>
      </c>
      <c r="C17" s="37" t="s">
        <v>72</v>
      </c>
      <c r="D17" s="37" t="s">
        <v>62</v>
      </c>
      <c r="E17" s="37" t="s">
        <v>79</v>
      </c>
      <c r="F17" s="37" t="s">
        <v>86</v>
      </c>
      <c r="G17" s="37" t="s">
        <v>67</v>
      </c>
      <c r="H17" s="37" t="s">
        <v>162</v>
      </c>
      <c r="I17" s="62" t="s">
        <v>130</v>
      </c>
      <c r="J17" s="37" t="s">
        <v>69</v>
      </c>
      <c r="K17" s="37" t="s">
        <v>70</v>
      </c>
      <c r="L17" s="62" t="s">
        <v>106</v>
      </c>
      <c r="M17" s="37" t="s">
        <v>63</v>
      </c>
      <c r="N17" s="37" t="s">
        <v>64</v>
      </c>
      <c r="O17" s="37" t="s">
        <v>65</v>
      </c>
      <c r="P17" s="37" t="s">
        <v>66</v>
      </c>
      <c r="Q17" s="37" t="s">
        <v>68</v>
      </c>
      <c r="R17" s="37" t="s">
        <v>71</v>
      </c>
    </row>
    <row r="18" spans="1:18" ht="18.5" x14ac:dyDescent="0.45">
      <c r="A18" s="38" t="s">
        <v>98</v>
      </c>
      <c r="B18" s="39"/>
      <c r="C18" s="39"/>
      <c r="D18" s="39"/>
      <c r="E18" s="39"/>
      <c r="F18" s="39"/>
      <c r="G18" s="39"/>
      <c r="H18" s="40"/>
      <c r="I18" s="60"/>
      <c r="J18" s="40"/>
      <c r="K18" s="40"/>
      <c r="L18" s="60"/>
      <c r="M18" s="40"/>
      <c r="N18" s="40"/>
      <c r="O18" s="40"/>
      <c r="P18" s="40"/>
      <c r="Q18" s="40"/>
      <c r="R18" s="40"/>
    </row>
    <row r="19" spans="1:18" ht="15.5" x14ac:dyDescent="0.35">
      <c r="A19" s="41" t="s">
        <v>164</v>
      </c>
      <c r="B19" s="39" t="s">
        <v>89</v>
      </c>
      <c r="C19" s="39"/>
      <c r="D19" s="39"/>
      <c r="E19" s="39" t="s">
        <v>89</v>
      </c>
      <c r="F19" s="39"/>
      <c r="G19" s="39"/>
      <c r="H19" s="40"/>
      <c r="I19" s="60"/>
      <c r="J19" s="40"/>
      <c r="K19" s="40"/>
      <c r="L19" s="60"/>
      <c r="M19" s="40"/>
      <c r="N19" s="40"/>
      <c r="O19" s="40"/>
      <c r="P19" s="40"/>
      <c r="Q19" s="40"/>
      <c r="R19" s="40"/>
    </row>
    <row r="20" spans="1:18" ht="15.5" x14ac:dyDescent="0.35">
      <c r="A20" s="41" t="s">
        <v>99</v>
      </c>
      <c r="B20" s="39"/>
      <c r="C20" s="39"/>
      <c r="D20" s="39"/>
      <c r="E20" s="39"/>
      <c r="F20" s="39"/>
      <c r="G20" s="39"/>
      <c r="H20" s="40"/>
      <c r="I20" s="60"/>
      <c r="J20" s="40"/>
      <c r="K20" s="40"/>
      <c r="L20" s="60"/>
      <c r="M20" s="40"/>
      <c r="N20" s="40"/>
      <c r="O20" s="40"/>
      <c r="P20" s="40"/>
      <c r="Q20" s="40"/>
      <c r="R20" s="40"/>
    </row>
    <row r="21" spans="1:18" ht="15.5" x14ac:dyDescent="0.35">
      <c r="A21" s="41"/>
      <c r="B21" s="57"/>
      <c r="C21" s="57"/>
      <c r="D21" s="57"/>
      <c r="E21" s="57"/>
      <c r="F21" s="57"/>
      <c r="G21" s="57"/>
      <c r="H21" s="58"/>
      <c r="I21" s="60"/>
      <c r="J21" s="58"/>
      <c r="K21" s="58"/>
      <c r="L21" s="60"/>
      <c r="M21" s="58"/>
      <c r="N21" s="58"/>
      <c r="O21" s="58"/>
      <c r="P21" s="58"/>
      <c r="Q21" s="58"/>
      <c r="R21" s="58"/>
    </row>
    <row r="22" spans="1:18" ht="18.5" x14ac:dyDescent="0.45">
      <c r="A22" s="38" t="s">
        <v>82</v>
      </c>
      <c r="B22" s="39"/>
      <c r="C22" s="39"/>
      <c r="D22" s="39"/>
      <c r="E22" s="39"/>
      <c r="F22" s="39"/>
      <c r="G22" s="39"/>
      <c r="H22" s="40"/>
      <c r="I22" s="60"/>
      <c r="J22" s="40"/>
      <c r="K22" s="40"/>
      <c r="L22" s="60"/>
      <c r="M22" s="40"/>
      <c r="N22" s="40"/>
      <c r="O22" s="40"/>
      <c r="P22" s="40"/>
      <c r="Q22" s="40"/>
      <c r="R22" s="40"/>
    </row>
    <row r="23" spans="1:18" ht="15.5" x14ac:dyDescent="0.35">
      <c r="A23" s="41" t="s">
        <v>171</v>
      </c>
      <c r="B23" s="39" t="s">
        <v>89</v>
      </c>
      <c r="C23" s="39"/>
      <c r="D23" s="39"/>
      <c r="E23" s="128"/>
      <c r="F23" s="39"/>
      <c r="G23" s="39"/>
      <c r="H23" s="4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1:18" ht="15.5" x14ac:dyDescent="0.35">
      <c r="A24" s="41" t="s">
        <v>172</v>
      </c>
      <c r="B24" s="39" t="s">
        <v>89</v>
      </c>
      <c r="C24" s="39"/>
      <c r="D24" s="39"/>
      <c r="E24" s="128"/>
      <c r="F24" s="39"/>
      <c r="G24" s="39"/>
      <c r="H24" s="4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1:18" ht="15.5" x14ac:dyDescent="0.35">
      <c r="A25" s="41" t="s">
        <v>173</v>
      </c>
      <c r="B25" s="59" t="s">
        <v>89</v>
      </c>
      <c r="C25" s="59"/>
      <c r="D25" s="39"/>
      <c r="E25" s="128"/>
      <c r="F25" s="59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1:18" x14ac:dyDescent="0.35">
      <c r="A26" s="42"/>
      <c r="B26" s="39"/>
      <c r="C26" s="39"/>
      <c r="D26" s="39"/>
      <c r="E26" s="39"/>
      <c r="F26" s="39"/>
      <c r="G26" s="39"/>
      <c r="H26" s="40"/>
      <c r="I26" s="60"/>
      <c r="J26" s="40"/>
      <c r="K26" s="40"/>
      <c r="L26" s="60"/>
      <c r="M26" s="40"/>
      <c r="N26" s="40"/>
      <c r="O26" s="40"/>
      <c r="P26" s="40"/>
      <c r="Q26" s="40"/>
      <c r="R26" s="40"/>
    </row>
    <row r="27" spans="1:18" ht="18.5" x14ac:dyDescent="0.45">
      <c r="A27" s="38" t="s">
        <v>107</v>
      </c>
      <c r="B27" s="39"/>
      <c r="C27" s="39"/>
      <c r="D27" s="39"/>
      <c r="E27" s="39"/>
      <c r="F27" s="39"/>
      <c r="G27" s="39"/>
      <c r="H27" s="40"/>
      <c r="I27" s="60"/>
      <c r="J27" s="40"/>
      <c r="K27" s="40"/>
      <c r="L27" s="60"/>
      <c r="M27" s="40"/>
      <c r="N27" s="40"/>
      <c r="O27" s="40"/>
      <c r="P27" s="40"/>
      <c r="Q27" s="40"/>
      <c r="R27" s="40"/>
    </row>
    <row r="28" spans="1:18" ht="15.5" x14ac:dyDescent="0.35">
      <c r="A28" s="41" t="s">
        <v>171</v>
      </c>
      <c r="B28" s="39" t="s">
        <v>89</v>
      </c>
      <c r="C28" s="39"/>
      <c r="D28" s="39"/>
      <c r="E28" s="128"/>
      <c r="F28" s="39"/>
      <c r="G28" s="39"/>
      <c r="H28" s="4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1:18" ht="15.5" x14ac:dyDescent="0.35">
      <c r="A29" s="41" t="s">
        <v>172</v>
      </c>
      <c r="B29" s="39" t="s">
        <v>89</v>
      </c>
      <c r="C29" s="39"/>
      <c r="D29" s="39"/>
      <c r="E29" s="128"/>
      <c r="F29" s="39"/>
      <c r="G29" s="39"/>
      <c r="H29" s="4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1:18" ht="15.5" x14ac:dyDescent="0.35">
      <c r="A30" s="41" t="s">
        <v>173</v>
      </c>
      <c r="B30" s="59" t="s">
        <v>89</v>
      </c>
      <c r="C30" s="59"/>
      <c r="D30" s="59"/>
      <c r="E30" s="111"/>
      <c r="F30" s="59"/>
      <c r="G30" s="59"/>
      <c r="H30" s="40"/>
      <c r="I30" s="60"/>
      <c r="J30" s="40"/>
      <c r="K30" s="40"/>
      <c r="L30" s="60"/>
      <c r="M30" s="40"/>
      <c r="N30" s="40"/>
      <c r="O30" s="40"/>
      <c r="P30" s="40"/>
      <c r="Q30" s="40"/>
      <c r="R30" s="40"/>
    </row>
    <row r="31" spans="1:18" ht="15.5" x14ac:dyDescent="0.35">
      <c r="A31" s="41"/>
      <c r="B31" s="59"/>
      <c r="C31" s="59"/>
      <c r="D31" s="59"/>
      <c r="E31" s="59"/>
      <c r="F31" s="59"/>
      <c r="G31" s="59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</row>
    <row r="32" spans="1:18" ht="18.5" x14ac:dyDescent="0.45">
      <c r="A32" s="38" t="s">
        <v>87</v>
      </c>
      <c r="B32" s="39"/>
      <c r="C32" s="39"/>
      <c r="D32" s="39"/>
      <c r="E32" s="39"/>
      <c r="F32" s="39"/>
      <c r="G32" s="39"/>
      <c r="H32" s="40"/>
      <c r="I32" s="60"/>
      <c r="J32" s="40"/>
      <c r="K32" s="40"/>
      <c r="L32" s="60"/>
      <c r="M32" s="40"/>
      <c r="N32" s="40"/>
      <c r="O32" s="40"/>
      <c r="P32" s="40"/>
      <c r="Q32" s="40"/>
      <c r="R32" s="40"/>
    </row>
    <row r="33" spans="1:18" ht="15.5" x14ac:dyDescent="0.35">
      <c r="A33" s="41" t="s">
        <v>100</v>
      </c>
      <c r="B33" s="39"/>
      <c r="C33" s="39"/>
      <c r="D33" s="39"/>
      <c r="E33" s="39"/>
      <c r="F33" s="39"/>
      <c r="G33" s="39"/>
      <c r="H33" s="40"/>
      <c r="I33" s="60"/>
      <c r="J33" s="40"/>
      <c r="K33" s="40"/>
      <c r="L33" s="60"/>
      <c r="M33" s="40"/>
      <c r="N33" s="40"/>
      <c r="O33" s="40"/>
      <c r="P33" s="40"/>
      <c r="Q33" s="40"/>
      <c r="R33" s="40"/>
    </row>
    <row r="34" spans="1:18" ht="15.5" x14ac:dyDescent="0.35">
      <c r="A34" s="41" t="s">
        <v>165</v>
      </c>
      <c r="B34" s="39"/>
      <c r="C34" s="39"/>
      <c r="D34" s="39"/>
      <c r="E34" s="39"/>
      <c r="F34" s="39"/>
      <c r="G34" s="39"/>
      <c r="H34" s="40"/>
      <c r="I34" s="60"/>
      <c r="J34" s="40"/>
      <c r="K34" s="40"/>
      <c r="L34" s="60"/>
      <c r="M34" s="40"/>
      <c r="N34" s="40"/>
      <c r="O34" s="40"/>
      <c r="P34" s="40"/>
      <c r="Q34" s="40"/>
      <c r="R34" s="40"/>
    </row>
    <row r="35" spans="1:18" ht="15.5" x14ac:dyDescent="0.35">
      <c r="A35" s="41" t="s">
        <v>103</v>
      </c>
      <c r="B35" s="39"/>
      <c r="C35" s="39"/>
      <c r="D35" s="39"/>
      <c r="E35" s="39"/>
      <c r="F35" s="39"/>
      <c r="G35" s="39"/>
      <c r="H35" s="40"/>
      <c r="I35" s="60"/>
      <c r="J35" s="40"/>
      <c r="K35" s="40"/>
      <c r="L35" s="60"/>
      <c r="M35" s="40"/>
      <c r="N35" s="40"/>
      <c r="O35" s="40"/>
      <c r="P35" s="40"/>
      <c r="Q35" s="40"/>
      <c r="R35" s="40"/>
    </row>
    <row r="36" spans="1:18" ht="15.5" x14ac:dyDescent="0.35">
      <c r="A36" s="41" t="s">
        <v>105</v>
      </c>
      <c r="B36" s="39"/>
      <c r="C36" s="39"/>
      <c r="D36" s="39"/>
      <c r="E36" s="39"/>
      <c r="F36" s="39"/>
      <c r="G36" s="39"/>
      <c r="H36" s="40"/>
      <c r="I36" s="60"/>
      <c r="J36" s="40"/>
      <c r="K36" s="40"/>
      <c r="L36" s="60"/>
      <c r="M36" s="40"/>
      <c r="N36" s="40"/>
      <c r="O36" s="40"/>
      <c r="P36" s="40"/>
      <c r="Q36" s="40"/>
      <c r="R36" s="40"/>
    </row>
    <row r="37" spans="1:18" ht="15.5" x14ac:dyDescent="0.35">
      <c r="A37" s="41" t="s">
        <v>108</v>
      </c>
      <c r="B37" s="57"/>
      <c r="C37" s="57"/>
      <c r="D37" s="57"/>
      <c r="E37" s="57"/>
      <c r="F37" s="57"/>
      <c r="G37" s="57"/>
      <c r="H37" s="58"/>
      <c r="I37" s="60"/>
      <c r="J37" s="58"/>
      <c r="K37" s="58"/>
      <c r="L37" s="60"/>
      <c r="M37" s="58"/>
      <c r="N37" s="58"/>
      <c r="O37" s="58"/>
      <c r="P37" s="58"/>
      <c r="Q37" s="58"/>
      <c r="R37" s="58"/>
    </row>
    <row r="38" spans="1:18" ht="15.5" x14ac:dyDescent="0.35">
      <c r="A38" s="41"/>
      <c r="B38" s="57"/>
      <c r="C38" s="57"/>
      <c r="D38" s="57"/>
      <c r="E38" s="57"/>
      <c r="F38" s="57"/>
      <c r="G38" s="57"/>
      <c r="H38" s="58"/>
      <c r="I38" s="60"/>
      <c r="J38" s="58"/>
      <c r="K38" s="58"/>
      <c r="L38" s="60"/>
      <c r="M38" s="58"/>
      <c r="N38" s="58"/>
      <c r="O38" s="58"/>
      <c r="P38" s="58"/>
      <c r="Q38" s="58"/>
      <c r="R38" s="58"/>
    </row>
    <row r="39" spans="1:18" ht="18.5" x14ac:dyDescent="0.45">
      <c r="A39" s="38" t="s">
        <v>88</v>
      </c>
      <c r="B39" s="39"/>
      <c r="C39" s="39"/>
      <c r="D39" s="39"/>
      <c r="E39" s="39"/>
      <c r="F39" s="39"/>
      <c r="G39" s="39"/>
      <c r="H39" s="40"/>
      <c r="I39" s="60"/>
      <c r="J39" s="40"/>
      <c r="K39" s="40"/>
      <c r="L39" s="60"/>
      <c r="M39" s="40"/>
      <c r="N39" s="40"/>
      <c r="O39" s="40"/>
      <c r="P39" s="40"/>
      <c r="Q39" s="40"/>
      <c r="R39" s="40"/>
    </row>
    <row r="40" spans="1:18" ht="15.5" x14ac:dyDescent="0.35">
      <c r="A40" s="41" t="s">
        <v>101</v>
      </c>
      <c r="B40" s="39"/>
      <c r="C40" s="39"/>
      <c r="D40" s="39"/>
      <c r="E40" s="39"/>
      <c r="F40" s="39"/>
      <c r="G40" s="39"/>
      <c r="H40" s="40"/>
      <c r="I40" s="60"/>
      <c r="J40" s="40"/>
      <c r="K40" s="40"/>
      <c r="L40" s="60"/>
      <c r="M40" s="40"/>
      <c r="N40" s="40"/>
      <c r="O40" s="40"/>
      <c r="P40" s="40"/>
      <c r="Q40" s="40"/>
      <c r="R40" s="40"/>
    </row>
    <row r="41" spans="1:18" ht="15.5" x14ac:dyDescent="0.35">
      <c r="A41" s="41" t="s">
        <v>102</v>
      </c>
      <c r="B41" s="39" t="s">
        <v>89</v>
      </c>
      <c r="C41" s="39"/>
      <c r="D41" s="39"/>
      <c r="E41" s="39"/>
      <c r="F41" s="39"/>
      <c r="G41" s="39"/>
      <c r="H41" s="40"/>
      <c r="I41" s="60"/>
      <c r="J41" s="40"/>
      <c r="K41" s="40"/>
      <c r="L41" s="60"/>
      <c r="M41" s="40"/>
      <c r="N41" s="40"/>
      <c r="O41" s="40"/>
      <c r="P41" s="40"/>
      <c r="Q41" s="40"/>
      <c r="R41" s="40"/>
    </row>
    <row r="42" spans="1:18" ht="15.5" x14ac:dyDescent="0.35">
      <c r="A42" s="41"/>
      <c r="B42" s="39"/>
      <c r="C42" s="39"/>
      <c r="D42" s="39"/>
      <c r="E42" s="39"/>
      <c r="F42" s="39"/>
      <c r="G42" s="39"/>
      <c r="H42" s="40"/>
      <c r="I42" s="60"/>
      <c r="J42" s="40"/>
      <c r="K42" s="40"/>
      <c r="L42" s="60"/>
      <c r="M42" s="40"/>
      <c r="N42" s="40"/>
      <c r="O42" s="40"/>
      <c r="P42" s="40"/>
      <c r="Q42" s="40"/>
      <c r="R42" s="40"/>
    </row>
    <row r="1048529" ht="15" customHeight="1" x14ac:dyDescent="0.35"/>
  </sheetData>
  <pageMargins left="0.7" right="0.7" top="0.75" bottom="0.75" header="0.51180555555555496" footer="0.51180555555555496"/>
  <pageSetup scale="49" firstPageNumber="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E7CA-8C9A-44AD-9A0F-80C1CFC0161B}">
  <dimension ref="A1:BJ991"/>
  <sheetViews>
    <sheetView workbookViewId="0">
      <selection activeCell="F20" sqref="F20"/>
    </sheetView>
  </sheetViews>
  <sheetFormatPr defaultColWidth="14.453125" defaultRowHeight="15" customHeight="1" x14ac:dyDescent="0.25"/>
  <cols>
    <col min="1" max="1" width="18.54296875" customWidth="1"/>
    <col min="2" max="2" width="27.81640625" customWidth="1"/>
    <col min="3" max="5" width="21.54296875" customWidth="1"/>
    <col min="6" max="6" width="24.54296875" customWidth="1"/>
    <col min="7" max="7" width="21.54296875" customWidth="1"/>
    <col min="8" max="10" width="21.54296875" hidden="1" customWidth="1"/>
    <col min="11" max="12" width="26" hidden="1" customWidth="1"/>
    <col min="13" max="13" width="10.453125" customWidth="1"/>
    <col min="14" max="14" width="16.1796875" customWidth="1"/>
    <col min="15" max="15" width="14.1796875" customWidth="1"/>
    <col min="16" max="17" width="14" customWidth="1"/>
    <col min="18" max="18" width="11.54296875" customWidth="1"/>
    <col min="19" max="20" width="9.81640625" customWidth="1"/>
    <col min="21" max="25" width="8.81640625" customWidth="1"/>
  </cols>
  <sheetData>
    <row r="1" spans="1:62" ht="81" customHeight="1" x14ac:dyDescent="0.3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P1" s="64"/>
      <c r="Q1" s="65"/>
      <c r="R1" s="66"/>
      <c r="S1" s="66"/>
      <c r="T1" s="64"/>
    </row>
    <row r="2" spans="1:62" ht="24" customHeight="1" x14ac:dyDescent="0.35">
      <c r="A2" s="78" t="s">
        <v>151</v>
      </c>
      <c r="B2" s="63"/>
      <c r="C2" s="63"/>
      <c r="D2" s="112"/>
      <c r="E2" s="112"/>
      <c r="F2" s="112"/>
      <c r="G2" s="112"/>
      <c r="H2" s="79"/>
      <c r="I2" s="79"/>
      <c r="J2" s="79"/>
      <c r="K2" s="79"/>
      <c r="L2" s="79"/>
      <c r="M2" s="63"/>
      <c r="N2" s="63"/>
      <c r="O2" s="64"/>
      <c r="P2" s="64"/>
      <c r="Q2" s="65"/>
      <c r="R2" s="66"/>
      <c r="S2" s="66"/>
      <c r="T2" s="64"/>
    </row>
    <row r="3" spans="1:62" ht="14.25" customHeight="1" x14ac:dyDescent="0.35">
      <c r="A3" s="63"/>
      <c r="B3" s="63"/>
      <c r="C3" s="63"/>
      <c r="D3" s="110"/>
      <c r="E3" s="110"/>
      <c r="F3" s="110"/>
      <c r="G3" s="110"/>
      <c r="H3" s="80"/>
      <c r="I3" s="80"/>
      <c r="J3" s="80"/>
      <c r="K3" s="80"/>
      <c r="L3" s="80"/>
      <c r="M3" s="63"/>
      <c r="N3" s="63"/>
    </row>
    <row r="4" spans="1:62" ht="14.25" customHeight="1" x14ac:dyDescent="0.35">
      <c r="A4" s="63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8" t="s">
        <v>109</v>
      </c>
      <c r="N4" s="63"/>
    </row>
    <row r="5" spans="1:62" s="104" customFormat="1" ht="14.25" customHeight="1" x14ac:dyDescent="0.35">
      <c r="A5" s="116" t="s">
        <v>110</v>
      </c>
      <c r="B5" s="69" t="s">
        <v>111</v>
      </c>
      <c r="C5" s="69" t="s">
        <v>112</v>
      </c>
      <c r="D5" s="69"/>
      <c r="E5" s="69"/>
      <c r="F5" s="69"/>
      <c r="G5" s="69"/>
      <c r="H5" s="69"/>
      <c r="I5" s="69"/>
      <c r="J5" s="69"/>
      <c r="K5" s="69"/>
      <c r="L5" s="69"/>
      <c r="M5" s="102">
        <f t="shared" ref="M5:M12" si="0">SUM(D5:L5)</f>
        <v>0</v>
      </c>
      <c r="N5" s="108"/>
    </row>
    <row r="6" spans="1:62" s="104" customFormat="1" ht="30" customHeight="1" x14ac:dyDescent="0.35">
      <c r="A6" s="117"/>
      <c r="B6" s="69"/>
      <c r="C6" s="69" t="s">
        <v>113</v>
      </c>
      <c r="D6" s="69"/>
      <c r="E6" s="69"/>
      <c r="F6" s="69"/>
      <c r="G6" s="69"/>
      <c r="H6" s="69"/>
      <c r="I6" s="69"/>
      <c r="J6" s="69"/>
      <c r="K6" s="69"/>
      <c r="L6" s="69"/>
      <c r="M6" s="102">
        <f t="shared" si="0"/>
        <v>0</v>
      </c>
      <c r="N6" s="103"/>
    </row>
    <row r="7" spans="1:62" s="104" customFormat="1" ht="14.25" customHeight="1" x14ac:dyDescent="0.35">
      <c r="A7" s="117"/>
      <c r="B7" s="69" t="s">
        <v>114</v>
      </c>
      <c r="C7" s="69" t="s">
        <v>112</v>
      </c>
      <c r="D7" s="69"/>
      <c r="E7" s="69"/>
      <c r="F7" s="69"/>
      <c r="G7" s="69"/>
      <c r="H7" s="69"/>
      <c r="I7" s="69"/>
      <c r="J7" s="69"/>
      <c r="K7" s="69"/>
      <c r="L7" s="69"/>
      <c r="M7" s="102">
        <f t="shared" si="0"/>
        <v>0</v>
      </c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</row>
    <row r="8" spans="1:62" s="104" customFormat="1" ht="23" x14ac:dyDescent="0.35">
      <c r="A8" s="117"/>
      <c r="B8" s="69"/>
      <c r="C8" s="69" t="s">
        <v>113</v>
      </c>
      <c r="D8" s="69"/>
      <c r="E8" s="69"/>
      <c r="F8" s="69"/>
      <c r="G8" s="69"/>
      <c r="H8" s="69"/>
      <c r="I8" s="69"/>
      <c r="J8" s="69"/>
      <c r="K8" s="69"/>
      <c r="L8" s="69"/>
      <c r="M8" s="102">
        <f t="shared" si="0"/>
        <v>0</v>
      </c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</row>
    <row r="9" spans="1:62" ht="14.25" customHeight="1" x14ac:dyDescent="0.35">
      <c r="A9" s="117"/>
      <c r="B9" s="69" t="s">
        <v>115</v>
      </c>
      <c r="C9" s="69" t="s">
        <v>112</v>
      </c>
      <c r="D9" s="69"/>
      <c r="E9" s="69"/>
      <c r="F9" s="69"/>
      <c r="G9" s="69"/>
      <c r="H9" s="69"/>
      <c r="I9" s="69"/>
      <c r="J9" s="69"/>
      <c r="K9" s="69"/>
      <c r="L9" s="69"/>
      <c r="M9" s="102">
        <f t="shared" si="0"/>
        <v>0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ht="23.15" customHeight="1" x14ac:dyDescent="0.35">
      <c r="A10" s="117"/>
      <c r="B10" s="69"/>
      <c r="C10" s="69" t="s">
        <v>113</v>
      </c>
      <c r="D10" s="69"/>
      <c r="E10" s="69"/>
      <c r="F10" s="69"/>
      <c r="G10" s="69"/>
      <c r="H10" s="69"/>
      <c r="I10" s="69"/>
      <c r="J10" s="69"/>
      <c r="K10" s="69"/>
      <c r="L10" s="69"/>
      <c r="M10" s="102">
        <f t="shared" si="0"/>
        <v>0</v>
      </c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</row>
    <row r="11" spans="1:62" s="81" customFormat="1" ht="14.25" customHeight="1" x14ac:dyDescent="0.35">
      <c r="A11" s="117"/>
      <c r="B11" s="69" t="s">
        <v>116</v>
      </c>
      <c r="C11" s="69" t="s">
        <v>112</v>
      </c>
      <c r="D11" s="69"/>
      <c r="E11" s="69"/>
      <c r="F11" s="69"/>
      <c r="G11" s="69"/>
      <c r="H11" s="69"/>
      <c r="I11" s="69"/>
      <c r="J11" s="69"/>
      <c r="K11" s="69"/>
      <c r="L11" s="69"/>
      <c r="M11" s="102">
        <f t="shared" si="0"/>
        <v>0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</row>
    <row r="12" spans="1:62" s="81" customFormat="1" ht="23" x14ac:dyDescent="0.35">
      <c r="A12" s="117"/>
      <c r="B12" s="69"/>
      <c r="C12" s="69" t="s">
        <v>113</v>
      </c>
      <c r="D12" s="69"/>
      <c r="E12" s="69"/>
      <c r="F12" s="69"/>
      <c r="G12" s="69"/>
      <c r="H12" s="69"/>
      <c r="I12" s="69"/>
      <c r="J12" s="69"/>
      <c r="K12" s="69"/>
      <c r="L12" s="69"/>
      <c r="M12" s="102">
        <f t="shared" si="0"/>
        <v>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</row>
    <row r="13" spans="1:62" ht="14.25" customHeight="1" x14ac:dyDescent="0.35">
      <c r="A13" s="117"/>
      <c r="B13" s="69" t="s">
        <v>118</v>
      </c>
      <c r="C13" s="69" t="s">
        <v>112</v>
      </c>
      <c r="D13" s="69"/>
      <c r="E13" s="69"/>
      <c r="F13" s="69"/>
      <c r="G13" s="69"/>
      <c r="H13" s="69"/>
      <c r="I13" s="69"/>
      <c r="J13" s="69"/>
      <c r="K13" s="69"/>
      <c r="L13" s="6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</row>
    <row r="14" spans="1:62" ht="14.25" customHeight="1" x14ac:dyDescent="0.35">
      <c r="A14" s="117"/>
      <c r="B14" s="69"/>
      <c r="C14" s="69" t="s">
        <v>117</v>
      </c>
      <c r="D14" s="69"/>
      <c r="E14" s="69"/>
      <c r="F14" s="69"/>
      <c r="G14" s="69"/>
      <c r="H14" s="69"/>
      <c r="I14" s="69"/>
      <c r="J14" s="69"/>
      <c r="K14" s="69"/>
      <c r="L14" s="69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</row>
    <row r="15" spans="1:62" ht="14.25" customHeight="1" x14ac:dyDescent="0.35">
      <c r="A15" s="117"/>
      <c r="B15" s="69" t="s">
        <v>119</v>
      </c>
      <c r="C15" s="69" t="s">
        <v>112</v>
      </c>
      <c r="D15" s="69"/>
      <c r="E15" s="69"/>
      <c r="F15" s="69"/>
      <c r="G15" s="69"/>
      <c r="H15" s="69"/>
      <c r="I15" s="69"/>
      <c r="J15" s="69"/>
      <c r="K15" s="69"/>
      <c r="L15" s="6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</row>
    <row r="16" spans="1:62" ht="14.25" customHeight="1" x14ac:dyDescent="0.35">
      <c r="A16" s="117"/>
      <c r="B16" s="69"/>
      <c r="C16" s="69" t="s">
        <v>117</v>
      </c>
      <c r="D16" s="69"/>
      <c r="E16" s="69"/>
      <c r="F16" s="69"/>
      <c r="G16" s="69"/>
      <c r="H16" s="69"/>
      <c r="I16" s="69"/>
      <c r="J16" s="69"/>
      <c r="K16" s="69"/>
      <c r="L16" s="6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</row>
    <row r="17" spans="1:62" ht="14.25" customHeight="1" x14ac:dyDescent="0.35">
      <c r="A17" s="117"/>
      <c r="B17" s="69" t="s">
        <v>120</v>
      </c>
      <c r="C17" s="69" t="s">
        <v>112</v>
      </c>
      <c r="D17" s="69"/>
      <c r="E17" s="69"/>
      <c r="F17" s="69"/>
      <c r="G17" s="69"/>
      <c r="H17" s="69"/>
      <c r="I17" s="69"/>
      <c r="J17" s="69"/>
      <c r="K17" s="69"/>
      <c r="L17" s="69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</row>
    <row r="18" spans="1:62" ht="14.25" customHeight="1" x14ac:dyDescent="0.35">
      <c r="A18" s="117"/>
      <c r="B18" s="69"/>
      <c r="C18" s="69" t="s">
        <v>117</v>
      </c>
      <c r="D18" s="69"/>
      <c r="E18" s="69"/>
      <c r="F18" s="69"/>
      <c r="G18" s="69"/>
      <c r="H18" s="69"/>
      <c r="I18" s="69"/>
      <c r="J18" s="69"/>
      <c r="K18" s="69"/>
      <c r="L18" s="6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</row>
    <row r="19" spans="1:62" s="107" customFormat="1" ht="14.25" customHeight="1" x14ac:dyDescent="0.35">
      <c r="A19" s="117"/>
      <c r="B19" s="69" t="s">
        <v>121</v>
      </c>
      <c r="C19" s="69" t="s">
        <v>112</v>
      </c>
      <c r="D19" s="69"/>
      <c r="E19" s="105"/>
      <c r="F19" s="105"/>
      <c r="G19" s="105"/>
      <c r="H19" s="105"/>
      <c r="I19" s="105"/>
      <c r="J19" s="105"/>
      <c r="K19" s="105"/>
      <c r="L19" s="105"/>
      <c r="M19" s="102">
        <f t="shared" ref="M19:M20" si="1">SUM(D19:L19)</f>
        <v>0</v>
      </c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</row>
    <row r="20" spans="1:62" s="107" customFormat="1" ht="24" customHeight="1" x14ac:dyDescent="0.35">
      <c r="A20" s="117"/>
      <c r="B20" s="69"/>
      <c r="C20" s="69" t="s">
        <v>113</v>
      </c>
      <c r="D20" s="69"/>
      <c r="E20" s="105"/>
      <c r="F20" s="105"/>
      <c r="G20" s="105"/>
      <c r="H20" s="105"/>
      <c r="I20" s="105"/>
      <c r="J20" s="105"/>
      <c r="K20" s="105"/>
      <c r="L20" s="105"/>
      <c r="M20" s="102">
        <f t="shared" si="1"/>
        <v>0</v>
      </c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</row>
    <row r="21" spans="1:62" ht="14.25" customHeight="1" x14ac:dyDescent="0.35">
      <c r="A21" s="117"/>
      <c r="B21" s="69" t="s">
        <v>122</v>
      </c>
      <c r="C21" s="69" t="s">
        <v>112</v>
      </c>
      <c r="D21" s="69"/>
      <c r="E21" s="69"/>
      <c r="F21" s="69"/>
      <c r="G21" s="69"/>
      <c r="H21" s="69"/>
      <c r="I21" s="69"/>
      <c r="J21" s="69"/>
      <c r="K21" s="69"/>
      <c r="L21" s="6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</row>
    <row r="22" spans="1:62" ht="14.25" customHeight="1" x14ac:dyDescent="0.35">
      <c r="A22" s="117"/>
      <c r="B22" s="69"/>
      <c r="C22" s="69" t="s">
        <v>117</v>
      </c>
      <c r="D22" s="69"/>
      <c r="E22" s="69"/>
      <c r="F22" s="69"/>
      <c r="G22" s="69"/>
      <c r="H22" s="69"/>
      <c r="I22" s="69"/>
      <c r="J22" s="69"/>
      <c r="K22" s="69"/>
      <c r="L22" s="69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</row>
    <row r="23" spans="1:62" ht="14.25" customHeight="1" x14ac:dyDescent="0.35">
      <c r="A23" s="117"/>
      <c r="B23" s="69" t="s">
        <v>123</v>
      </c>
      <c r="C23" s="69" t="s">
        <v>112</v>
      </c>
      <c r="D23" s="69"/>
      <c r="E23" s="69"/>
      <c r="F23" s="69"/>
      <c r="G23" s="69"/>
      <c r="H23" s="69"/>
      <c r="I23" s="69"/>
      <c r="J23" s="69"/>
      <c r="K23" s="69"/>
      <c r="L23" s="6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ht="14.25" customHeight="1" x14ac:dyDescent="0.35">
      <c r="A24" s="117"/>
      <c r="B24" s="69"/>
      <c r="C24" s="69" t="s">
        <v>113</v>
      </c>
      <c r="D24" s="69"/>
      <c r="E24" s="69"/>
      <c r="F24" s="69"/>
      <c r="G24" s="69"/>
      <c r="H24" s="69"/>
      <c r="I24" s="69"/>
      <c r="J24" s="69"/>
      <c r="K24" s="69"/>
      <c r="L24" s="69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</row>
    <row r="25" spans="1:62" ht="14.25" customHeight="1" x14ac:dyDescent="0.35">
      <c r="A25" s="117"/>
      <c r="B25" s="69" t="s">
        <v>124</v>
      </c>
      <c r="C25" s="69" t="s">
        <v>112</v>
      </c>
      <c r="D25" s="69"/>
      <c r="E25" s="69"/>
      <c r="F25" s="69"/>
      <c r="G25" s="69"/>
      <c r="H25" s="69"/>
      <c r="I25" s="69"/>
      <c r="J25" s="69"/>
      <c r="K25" s="69"/>
      <c r="L25" s="6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</row>
    <row r="26" spans="1:62" ht="14.25" customHeight="1" x14ac:dyDescent="0.35">
      <c r="A26" s="117"/>
      <c r="B26" s="69"/>
      <c r="C26" s="69" t="s">
        <v>117</v>
      </c>
      <c r="D26" s="69"/>
      <c r="E26" s="69"/>
      <c r="F26" s="69"/>
      <c r="G26" s="69"/>
      <c r="H26" s="69"/>
      <c r="I26" s="69"/>
      <c r="J26" s="69"/>
      <c r="K26" s="69"/>
      <c r="L26" s="69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</row>
    <row r="27" spans="1:62" ht="14.25" customHeight="1" x14ac:dyDescent="0.35">
      <c r="A27" s="117"/>
      <c r="B27" s="69" t="s">
        <v>125</v>
      </c>
      <c r="C27" s="69" t="s">
        <v>112</v>
      </c>
      <c r="D27" s="69"/>
      <c r="E27" s="69"/>
      <c r="F27" s="69"/>
      <c r="G27" s="69"/>
      <c r="H27" s="69"/>
      <c r="I27" s="69"/>
      <c r="J27" s="69"/>
      <c r="K27" s="69"/>
      <c r="L27" s="69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</row>
    <row r="28" spans="1:62" ht="24" customHeight="1" x14ac:dyDescent="0.35">
      <c r="A28" s="117"/>
      <c r="B28" s="69"/>
      <c r="C28" s="69" t="s">
        <v>113</v>
      </c>
      <c r="D28" s="69"/>
      <c r="E28" s="69"/>
      <c r="F28" s="69"/>
      <c r="G28" s="69"/>
      <c r="H28" s="69"/>
      <c r="I28" s="69"/>
      <c r="J28" s="69"/>
      <c r="K28" s="69"/>
      <c r="L28" s="6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</row>
    <row r="29" spans="1:62" ht="14.25" customHeight="1" x14ac:dyDescent="0.35">
      <c r="A29" s="117"/>
      <c r="B29" s="69" t="s">
        <v>126</v>
      </c>
      <c r="C29" s="69" t="s">
        <v>112</v>
      </c>
      <c r="D29" s="69"/>
      <c r="E29" s="69"/>
      <c r="F29" s="69"/>
      <c r="G29" s="69"/>
      <c r="H29" s="69"/>
      <c r="I29" s="69"/>
      <c r="J29" s="69"/>
      <c r="K29" s="69"/>
      <c r="L29" s="69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</row>
    <row r="30" spans="1:62" ht="14.25" customHeight="1" x14ac:dyDescent="0.35">
      <c r="A30" s="117"/>
      <c r="B30" s="69"/>
      <c r="C30" s="69" t="s">
        <v>117</v>
      </c>
      <c r="D30" s="69"/>
      <c r="E30" s="69"/>
      <c r="F30" s="69"/>
      <c r="G30" s="69"/>
      <c r="H30" s="69"/>
      <c r="I30" s="69"/>
      <c r="J30" s="69"/>
      <c r="K30" s="69"/>
      <c r="L30" s="6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</row>
    <row r="31" spans="1:62" ht="14.25" customHeight="1" x14ac:dyDescent="0.35">
      <c r="A31" s="117"/>
      <c r="B31" s="69" t="s">
        <v>127</v>
      </c>
      <c r="C31" s="69" t="s">
        <v>112</v>
      </c>
      <c r="D31" s="69"/>
      <c r="E31" s="69"/>
      <c r="F31" s="69"/>
      <c r="G31" s="69"/>
      <c r="H31" s="69"/>
      <c r="I31" s="69"/>
      <c r="J31" s="69"/>
      <c r="K31" s="69"/>
      <c r="L31" s="6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</row>
    <row r="32" spans="1:62" ht="14.25" customHeight="1" x14ac:dyDescent="0.35">
      <c r="A32" s="117"/>
      <c r="B32" s="69"/>
      <c r="C32" s="69" t="s">
        <v>117</v>
      </c>
      <c r="D32" s="69"/>
      <c r="E32" s="69"/>
      <c r="F32" s="69"/>
      <c r="G32" s="69"/>
      <c r="H32" s="69"/>
      <c r="I32" s="69"/>
      <c r="J32" s="69"/>
      <c r="K32" s="69"/>
      <c r="L32" s="69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</row>
    <row r="33" spans="1:62" ht="14.25" customHeight="1" x14ac:dyDescent="0.35">
      <c r="A33" s="117"/>
      <c r="B33" s="69" t="s">
        <v>128</v>
      </c>
      <c r="C33" s="69" t="s">
        <v>112</v>
      </c>
      <c r="D33" s="69"/>
      <c r="E33" s="69"/>
      <c r="F33" s="69"/>
      <c r="G33" s="69"/>
      <c r="H33" s="69"/>
      <c r="I33" s="69"/>
      <c r="J33" s="69"/>
      <c r="K33" s="69"/>
      <c r="L33" s="6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ht="14.25" customHeight="1" x14ac:dyDescent="0.35">
      <c r="A34" s="117"/>
      <c r="B34" s="69"/>
      <c r="C34" s="69" t="s">
        <v>117</v>
      </c>
      <c r="D34" s="69"/>
      <c r="E34" s="69"/>
      <c r="F34" s="69"/>
      <c r="G34" s="69"/>
      <c r="H34" s="69"/>
      <c r="I34" s="69"/>
      <c r="J34" s="69"/>
      <c r="K34" s="69"/>
      <c r="L34" s="69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</row>
    <row r="35" spans="1:62" ht="14.25" customHeight="1" x14ac:dyDescent="0.35">
      <c r="A35" s="118" t="s">
        <v>129</v>
      </c>
      <c r="B35" s="69" t="s">
        <v>130</v>
      </c>
      <c r="C35" s="69" t="s">
        <v>112</v>
      </c>
      <c r="D35" s="69"/>
      <c r="E35" s="69"/>
      <c r="F35" s="69"/>
      <c r="G35" s="69"/>
      <c r="H35" s="69"/>
      <c r="I35" s="69"/>
      <c r="J35" s="69"/>
      <c r="K35" s="69"/>
      <c r="L35" s="6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</row>
    <row r="36" spans="1:62" ht="14.25" customHeight="1" x14ac:dyDescent="0.35">
      <c r="A36" s="117"/>
      <c r="B36" s="69"/>
      <c r="C36" s="69" t="s">
        <v>117</v>
      </c>
      <c r="D36" s="69"/>
      <c r="E36" s="69"/>
      <c r="F36" s="69"/>
      <c r="G36" s="69"/>
      <c r="H36" s="69"/>
      <c r="I36" s="69"/>
      <c r="J36" s="69"/>
      <c r="K36" s="69"/>
      <c r="L36" s="6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</row>
    <row r="37" spans="1:62" ht="14.25" customHeight="1" x14ac:dyDescent="0.35">
      <c r="A37" s="117"/>
      <c r="B37" s="69" t="s">
        <v>131</v>
      </c>
      <c r="C37" s="69" t="s">
        <v>112</v>
      </c>
      <c r="D37" s="69"/>
      <c r="E37" s="69"/>
      <c r="F37" s="69"/>
      <c r="G37" s="69"/>
      <c r="H37" s="69"/>
      <c r="I37" s="69"/>
      <c r="J37" s="69"/>
      <c r="K37" s="69"/>
      <c r="L37" s="69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</row>
    <row r="38" spans="1:62" ht="14.25" customHeight="1" x14ac:dyDescent="0.35">
      <c r="A38" s="117"/>
      <c r="B38" s="69"/>
      <c r="C38" s="69" t="s">
        <v>117</v>
      </c>
      <c r="D38" s="69"/>
      <c r="E38" s="69"/>
      <c r="F38" s="69"/>
      <c r="G38" s="69"/>
      <c r="H38" s="69"/>
      <c r="I38" s="69"/>
      <c r="J38" s="69"/>
      <c r="K38" s="69"/>
      <c r="L38" s="6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</row>
    <row r="39" spans="1:62" ht="14.25" customHeight="1" x14ac:dyDescent="0.35">
      <c r="A39" s="117"/>
      <c r="B39" s="69" t="s">
        <v>132</v>
      </c>
      <c r="C39" s="69" t="s">
        <v>112</v>
      </c>
      <c r="D39" s="69"/>
      <c r="E39" s="69"/>
      <c r="F39" s="69"/>
      <c r="G39" s="69"/>
      <c r="H39" s="69"/>
      <c r="I39" s="69"/>
      <c r="J39" s="69"/>
      <c r="K39" s="69"/>
      <c r="L39" s="69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</row>
    <row r="40" spans="1:62" ht="14.25" customHeight="1" x14ac:dyDescent="0.35">
      <c r="A40" s="117"/>
      <c r="B40" s="69"/>
      <c r="C40" s="69" t="s">
        <v>117</v>
      </c>
      <c r="D40" s="69"/>
      <c r="E40" s="69"/>
      <c r="F40" s="69"/>
      <c r="G40" s="69"/>
      <c r="H40" s="69"/>
      <c r="I40" s="69"/>
      <c r="J40" s="69"/>
      <c r="K40" s="69"/>
      <c r="L40" s="6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</row>
    <row r="41" spans="1:62" s="104" customFormat="1" ht="14.25" customHeight="1" x14ac:dyDescent="0.35">
      <c r="A41" s="117"/>
      <c r="B41" s="101" t="s">
        <v>133</v>
      </c>
      <c r="C41" s="101" t="s">
        <v>112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</row>
    <row r="42" spans="1:62" s="104" customFormat="1" ht="21.65" customHeight="1" x14ac:dyDescent="0.35">
      <c r="A42" s="117"/>
      <c r="B42" s="101"/>
      <c r="C42" s="101" t="s">
        <v>113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</row>
    <row r="43" spans="1:62" ht="14.25" customHeight="1" x14ac:dyDescent="0.35">
      <c r="A43" s="117"/>
      <c r="B43" s="69" t="s">
        <v>134</v>
      </c>
      <c r="C43" s="69" t="s">
        <v>112</v>
      </c>
      <c r="D43" s="69"/>
      <c r="E43" s="69"/>
      <c r="F43" s="69"/>
      <c r="G43" s="69"/>
      <c r="H43" s="69"/>
      <c r="I43" s="69"/>
      <c r="J43" s="69"/>
      <c r="K43" s="69"/>
      <c r="L43" s="6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2" ht="14.25" customHeight="1" x14ac:dyDescent="0.35">
      <c r="A44" s="117"/>
      <c r="B44" s="69"/>
      <c r="C44" s="69" t="s">
        <v>117</v>
      </c>
      <c r="D44" s="69"/>
      <c r="E44" s="69"/>
      <c r="F44" s="69"/>
      <c r="G44" s="69"/>
      <c r="H44" s="69"/>
      <c r="I44" s="69"/>
      <c r="J44" s="69"/>
      <c r="K44" s="69"/>
      <c r="L44" s="69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</row>
    <row r="45" spans="1:62" ht="14.25" customHeight="1" x14ac:dyDescent="0.35">
      <c r="A45" s="117"/>
      <c r="B45" s="69" t="s">
        <v>135</v>
      </c>
      <c r="C45" s="69" t="s">
        <v>112</v>
      </c>
      <c r="D45" s="69"/>
      <c r="E45" s="69"/>
      <c r="F45" s="69"/>
      <c r="G45" s="69"/>
      <c r="H45" s="69"/>
      <c r="I45" s="69"/>
      <c r="J45" s="69"/>
      <c r="K45" s="69"/>
      <c r="L45" s="6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</row>
    <row r="46" spans="1:62" ht="14.25" customHeight="1" x14ac:dyDescent="0.35">
      <c r="A46" s="117"/>
      <c r="B46" s="69"/>
      <c r="C46" s="69" t="s">
        <v>113</v>
      </c>
      <c r="D46" s="69"/>
      <c r="E46" s="69"/>
      <c r="F46" s="69"/>
      <c r="G46" s="69"/>
      <c r="H46" s="69"/>
      <c r="I46" s="69"/>
      <c r="J46" s="69"/>
      <c r="K46" s="69"/>
      <c r="L46" s="6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</row>
    <row r="47" spans="1:62" ht="14.25" customHeight="1" x14ac:dyDescent="0.35">
      <c r="A47" s="117"/>
      <c r="B47" s="69" t="s">
        <v>136</v>
      </c>
      <c r="C47" s="69" t="s">
        <v>112</v>
      </c>
      <c r="D47" s="69"/>
      <c r="E47" s="69"/>
      <c r="F47" s="69"/>
      <c r="G47" s="69"/>
      <c r="H47" s="69"/>
      <c r="I47" s="69"/>
      <c r="J47" s="69"/>
      <c r="K47" s="69"/>
      <c r="L47" s="69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</row>
    <row r="48" spans="1:62" ht="14.25" customHeight="1" x14ac:dyDescent="0.35">
      <c r="A48" s="117"/>
      <c r="B48" s="69"/>
      <c r="C48" s="69" t="s">
        <v>117</v>
      </c>
      <c r="D48" s="69"/>
      <c r="E48" s="69"/>
      <c r="F48" s="69"/>
      <c r="G48" s="69"/>
      <c r="H48" s="69"/>
      <c r="I48" s="69"/>
      <c r="J48" s="69"/>
      <c r="K48" s="69"/>
      <c r="L48" s="6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</row>
    <row r="49" spans="1:62" ht="14.25" customHeight="1" x14ac:dyDescent="0.35">
      <c r="A49" s="117"/>
      <c r="B49" s="69" t="s">
        <v>137</v>
      </c>
      <c r="C49" s="69" t="s">
        <v>112</v>
      </c>
      <c r="D49" s="69"/>
      <c r="E49" s="69"/>
      <c r="F49" s="69"/>
      <c r="G49" s="69"/>
      <c r="H49" s="69"/>
      <c r="I49" s="69"/>
      <c r="J49" s="69"/>
      <c r="K49" s="69"/>
      <c r="L49" s="69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</row>
    <row r="50" spans="1:62" ht="14.25" customHeight="1" x14ac:dyDescent="0.35">
      <c r="A50" s="117"/>
      <c r="B50" s="69"/>
      <c r="C50" s="69" t="s">
        <v>117</v>
      </c>
      <c r="D50" s="69"/>
      <c r="E50" s="69"/>
      <c r="F50" s="69"/>
      <c r="G50" s="69"/>
      <c r="H50" s="69"/>
      <c r="I50" s="69"/>
      <c r="J50" s="69"/>
      <c r="K50" s="69"/>
      <c r="L50" s="6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</row>
    <row r="51" spans="1:62" ht="14.25" customHeight="1" x14ac:dyDescent="0.35">
      <c r="A51" s="117"/>
      <c r="B51" s="69" t="s">
        <v>138</v>
      </c>
      <c r="C51" s="69" t="s">
        <v>112</v>
      </c>
      <c r="D51" s="69"/>
      <c r="E51" s="69"/>
      <c r="F51" s="69"/>
      <c r="G51" s="69"/>
      <c r="H51" s="69"/>
      <c r="I51" s="69"/>
      <c r="J51" s="69"/>
      <c r="K51" s="69"/>
      <c r="L51" s="69"/>
      <c r="M51" s="71">
        <f t="shared" ref="M51:M64" si="2">SUM(D51:L51)</f>
        <v>0</v>
      </c>
      <c r="N51" s="72" t="str">
        <f t="shared" ref="N51:N54" si="3">IF(M51&gt;24,"Requires Product/ Onboarding Review","")</f>
        <v/>
      </c>
    </row>
    <row r="52" spans="1:62" ht="14.25" customHeight="1" x14ac:dyDescent="0.35">
      <c r="A52" s="117"/>
      <c r="B52" s="69"/>
      <c r="C52" s="69" t="s">
        <v>117</v>
      </c>
      <c r="D52" s="69"/>
      <c r="E52" s="69"/>
      <c r="F52" s="69"/>
      <c r="G52" s="69"/>
      <c r="H52" s="69"/>
      <c r="I52" s="69"/>
      <c r="J52" s="69"/>
      <c r="K52" s="69"/>
      <c r="L52" s="69"/>
      <c r="M52" s="71">
        <f t="shared" si="2"/>
        <v>0</v>
      </c>
      <c r="N52" s="72" t="str">
        <f t="shared" si="3"/>
        <v/>
      </c>
    </row>
    <row r="53" spans="1:62" ht="14.25" customHeight="1" x14ac:dyDescent="0.35">
      <c r="A53" s="117"/>
      <c r="B53" s="69" t="s">
        <v>139</v>
      </c>
      <c r="C53" s="69" t="s">
        <v>112</v>
      </c>
      <c r="D53" s="69"/>
      <c r="E53" s="69"/>
      <c r="F53" s="69"/>
      <c r="G53" s="69"/>
      <c r="H53" s="69"/>
      <c r="I53" s="69"/>
      <c r="J53" s="69"/>
      <c r="K53" s="69"/>
      <c r="L53" s="69"/>
      <c r="M53" s="71">
        <f t="shared" si="2"/>
        <v>0</v>
      </c>
      <c r="N53" s="72" t="str">
        <f t="shared" si="3"/>
        <v/>
      </c>
    </row>
    <row r="54" spans="1:62" ht="14.25" customHeight="1" x14ac:dyDescent="0.35">
      <c r="A54" s="117"/>
      <c r="B54" s="69"/>
      <c r="C54" s="69" t="s">
        <v>117</v>
      </c>
      <c r="D54" s="69"/>
      <c r="E54" s="69"/>
      <c r="F54" s="69"/>
      <c r="G54" s="69"/>
      <c r="H54" s="69"/>
      <c r="I54" s="69"/>
      <c r="J54" s="69"/>
      <c r="K54" s="69"/>
      <c r="L54" s="69"/>
      <c r="M54" s="71">
        <f t="shared" si="2"/>
        <v>0</v>
      </c>
      <c r="N54" s="72" t="str">
        <f t="shared" si="3"/>
        <v/>
      </c>
    </row>
    <row r="55" spans="1:62" ht="14.25" customHeight="1" x14ac:dyDescent="0.35">
      <c r="A55" s="117"/>
      <c r="B55" s="69" t="s">
        <v>140</v>
      </c>
      <c r="C55" s="69" t="s">
        <v>112</v>
      </c>
      <c r="D55" s="69"/>
      <c r="E55" s="69"/>
      <c r="F55" s="69"/>
      <c r="G55" s="69"/>
      <c r="H55" s="69"/>
      <c r="I55" s="69"/>
      <c r="J55" s="69"/>
      <c r="K55" s="69"/>
      <c r="L55" s="69"/>
      <c r="M55" s="71">
        <f t="shared" si="2"/>
        <v>0</v>
      </c>
      <c r="N55" s="63"/>
    </row>
    <row r="56" spans="1:62" ht="14.25" customHeight="1" x14ac:dyDescent="0.35">
      <c r="A56" s="117"/>
      <c r="B56" s="69"/>
      <c r="C56" s="69" t="s">
        <v>117</v>
      </c>
      <c r="D56" s="69"/>
      <c r="E56" s="69"/>
      <c r="F56" s="69"/>
      <c r="G56" s="69"/>
      <c r="H56" s="69"/>
      <c r="I56" s="69"/>
      <c r="J56" s="69"/>
      <c r="K56" s="69"/>
      <c r="L56" s="69"/>
      <c r="M56" s="71">
        <f t="shared" si="2"/>
        <v>0</v>
      </c>
      <c r="N56" s="63"/>
    </row>
    <row r="57" spans="1:62" ht="14.25" customHeight="1" x14ac:dyDescent="0.35">
      <c r="A57" s="117"/>
      <c r="B57" s="69" t="s">
        <v>141</v>
      </c>
      <c r="C57" s="70" t="s">
        <v>112</v>
      </c>
      <c r="D57" s="70"/>
      <c r="E57" s="70"/>
      <c r="F57" s="70"/>
      <c r="G57" s="70"/>
      <c r="H57" s="70"/>
      <c r="I57" s="70"/>
      <c r="J57" s="70"/>
      <c r="K57" s="70"/>
      <c r="L57" s="70"/>
      <c r="M57" s="71">
        <f t="shared" si="2"/>
        <v>0</v>
      </c>
      <c r="N57" s="63"/>
    </row>
    <row r="58" spans="1:62" ht="14.25" customHeight="1" x14ac:dyDescent="0.35">
      <c r="A58" s="117"/>
      <c r="B58" s="69"/>
      <c r="C58" s="70" t="s">
        <v>117</v>
      </c>
      <c r="D58" s="70"/>
      <c r="E58" s="70"/>
      <c r="F58" s="70"/>
      <c r="G58" s="70"/>
      <c r="H58" s="70"/>
      <c r="I58" s="70"/>
      <c r="J58" s="70"/>
      <c r="K58" s="70"/>
      <c r="L58" s="70"/>
      <c r="M58" s="71">
        <f t="shared" si="2"/>
        <v>0</v>
      </c>
      <c r="N58" s="63"/>
    </row>
    <row r="59" spans="1:62" ht="14.25" customHeight="1" x14ac:dyDescent="0.35">
      <c r="A59" s="117"/>
      <c r="B59" s="69" t="s">
        <v>142</v>
      </c>
      <c r="C59" s="70" t="s">
        <v>112</v>
      </c>
      <c r="D59" s="70"/>
      <c r="E59" s="70"/>
      <c r="F59" s="70"/>
      <c r="G59" s="70"/>
      <c r="H59" s="70"/>
      <c r="I59" s="70"/>
      <c r="J59" s="70"/>
      <c r="K59" s="70"/>
      <c r="L59" s="70"/>
      <c r="M59" s="71">
        <f t="shared" si="2"/>
        <v>0</v>
      </c>
      <c r="N59" s="63"/>
    </row>
    <row r="60" spans="1:62" ht="14.25" customHeight="1" x14ac:dyDescent="0.35">
      <c r="A60" s="117"/>
      <c r="B60" s="69"/>
      <c r="C60" s="70" t="s">
        <v>117</v>
      </c>
      <c r="D60" s="70"/>
      <c r="E60" s="70"/>
      <c r="F60" s="70"/>
      <c r="G60" s="70"/>
      <c r="H60" s="70"/>
      <c r="I60" s="70"/>
      <c r="J60" s="70"/>
      <c r="K60" s="70"/>
      <c r="L60" s="70"/>
      <c r="M60" s="71">
        <f t="shared" si="2"/>
        <v>0</v>
      </c>
      <c r="N60" s="63"/>
    </row>
    <row r="61" spans="1:62" ht="14.25" customHeight="1" x14ac:dyDescent="0.35">
      <c r="A61" s="117"/>
      <c r="B61" s="69" t="s">
        <v>143</v>
      </c>
      <c r="C61" s="70" t="s">
        <v>112</v>
      </c>
      <c r="D61" s="70"/>
      <c r="E61" s="70"/>
      <c r="F61" s="70"/>
      <c r="G61" s="70"/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1">
        <f t="shared" si="2"/>
        <v>0</v>
      </c>
      <c r="N61" s="63"/>
    </row>
    <row r="62" spans="1:62" ht="26.5" customHeight="1" x14ac:dyDescent="0.35">
      <c r="A62" s="117"/>
      <c r="B62" s="69"/>
      <c r="C62" s="70" t="s">
        <v>113</v>
      </c>
      <c r="D62" s="70"/>
      <c r="E62" s="70"/>
      <c r="F62" s="70"/>
      <c r="G62" s="70"/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1">
        <f t="shared" si="2"/>
        <v>0</v>
      </c>
      <c r="N62" s="63"/>
    </row>
    <row r="63" spans="1:62" ht="14.25" customHeight="1" x14ac:dyDescent="0.35">
      <c r="A63" s="117"/>
      <c r="B63" s="69" t="s">
        <v>144</v>
      </c>
      <c r="C63" s="70" t="s">
        <v>112</v>
      </c>
      <c r="D63" s="70"/>
      <c r="E63" s="70"/>
      <c r="F63" s="70"/>
      <c r="G63" s="70"/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1">
        <f t="shared" si="2"/>
        <v>0</v>
      </c>
      <c r="N63" s="63"/>
    </row>
    <row r="64" spans="1:62" ht="14.25" customHeight="1" x14ac:dyDescent="0.35">
      <c r="A64" s="77"/>
      <c r="B64" s="69"/>
      <c r="C64" s="70" t="s">
        <v>117</v>
      </c>
      <c r="D64" s="70"/>
      <c r="E64" s="70"/>
      <c r="F64" s="70"/>
      <c r="G64" s="70"/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1">
        <f t="shared" si="2"/>
        <v>0</v>
      </c>
      <c r="N64" s="63"/>
    </row>
    <row r="65" spans="1:14" ht="14.25" customHeight="1" x14ac:dyDescent="0.35">
      <c r="A65" s="63"/>
      <c r="B65" s="63"/>
      <c r="C65" s="73" t="s">
        <v>145</v>
      </c>
      <c r="D65" s="71">
        <f>SUM(D5+D7+D9+D11+D13+D15+D17+D19+D21+D23+D25+D27+D29+D31+D33)</f>
        <v>0</v>
      </c>
      <c r="E65" s="71">
        <f t="shared" ref="E65:L65" si="4">SUM(E5+E7+E9+E11+E13+E15+E17+E19+E21+E23+E25+E27+E29+E31+E33)</f>
        <v>0</v>
      </c>
      <c r="F65" s="71">
        <f t="shared" si="4"/>
        <v>0</v>
      </c>
      <c r="G65" s="71">
        <f t="shared" si="4"/>
        <v>0</v>
      </c>
      <c r="H65" s="71">
        <f t="shared" si="4"/>
        <v>0</v>
      </c>
      <c r="I65" s="71">
        <f t="shared" si="4"/>
        <v>0</v>
      </c>
      <c r="J65" s="71">
        <f t="shared" si="4"/>
        <v>0</v>
      </c>
      <c r="K65" s="71">
        <f>SUM(K5+K7+K9+K11+K13+K15+K17+K19+K21+K23+K25+K27+K29+K31+K33)</f>
        <v>0</v>
      </c>
      <c r="L65" s="71">
        <f t="shared" si="4"/>
        <v>0</v>
      </c>
      <c r="M65" s="71">
        <f>SUM(M5+M7+M9+M11+M13+M15+M17+M19+M21+M23+M25+M27+M29+M31+M33)</f>
        <v>0</v>
      </c>
      <c r="N65" s="63"/>
    </row>
    <row r="66" spans="1:14" ht="14.25" customHeight="1" x14ac:dyDescent="0.35">
      <c r="A66" s="63"/>
      <c r="B66" s="63"/>
      <c r="C66" s="74" t="s">
        <v>146</v>
      </c>
      <c r="D66" s="71">
        <f>SUM(D6+D8+D10+D12+D14+D16+D18+D20+D22+D24+D26+D28+D30+D32+D34)</f>
        <v>0</v>
      </c>
      <c r="E66" s="71">
        <f t="shared" ref="E66:L66" si="5">SUM(E6+E8+E10+E12+E14+E16+E18+E20+E22+E24+E26+E28+E30+E32+E34)</f>
        <v>0</v>
      </c>
      <c r="F66" s="71">
        <f t="shared" si="5"/>
        <v>0</v>
      </c>
      <c r="G66" s="71">
        <f t="shared" si="5"/>
        <v>0</v>
      </c>
      <c r="H66" s="71">
        <f t="shared" si="5"/>
        <v>0</v>
      </c>
      <c r="I66" s="71">
        <f t="shared" si="5"/>
        <v>0</v>
      </c>
      <c r="J66" s="71">
        <f t="shared" si="5"/>
        <v>0</v>
      </c>
      <c r="K66" s="71">
        <f t="shared" si="5"/>
        <v>0</v>
      </c>
      <c r="L66" s="71">
        <f t="shared" si="5"/>
        <v>0</v>
      </c>
      <c r="M66" s="71">
        <f>SUM(M6+M8+M10+M12+M14+M16+M18+M20+M22+M24+M26+M28+M30+M32+M34)</f>
        <v>0</v>
      </c>
      <c r="N66" s="63"/>
    </row>
    <row r="67" spans="1:14" ht="14.25" customHeight="1" x14ac:dyDescent="0.35">
      <c r="A67" s="63"/>
      <c r="B67" s="63"/>
      <c r="C67" s="74" t="s">
        <v>147</v>
      </c>
      <c r="D67" s="71">
        <f>D66/21</f>
        <v>0</v>
      </c>
      <c r="E67" s="71">
        <f t="shared" ref="E67:L67" si="6">E66/21</f>
        <v>0</v>
      </c>
      <c r="F67" s="71">
        <f t="shared" si="6"/>
        <v>0</v>
      </c>
      <c r="G67" s="71">
        <f t="shared" si="6"/>
        <v>0</v>
      </c>
      <c r="H67" s="71">
        <f t="shared" si="6"/>
        <v>0</v>
      </c>
      <c r="I67" s="71">
        <f t="shared" si="6"/>
        <v>0</v>
      </c>
      <c r="J67" s="71">
        <f t="shared" si="6"/>
        <v>0</v>
      </c>
      <c r="K67" s="71">
        <f t="shared" si="6"/>
        <v>0</v>
      </c>
      <c r="L67" s="71">
        <f t="shared" si="6"/>
        <v>0</v>
      </c>
      <c r="M67" s="71">
        <f>M66/21</f>
        <v>0</v>
      </c>
      <c r="N67" s="63"/>
    </row>
    <row r="68" spans="1:14" ht="14.25" customHeight="1" x14ac:dyDescent="0.35">
      <c r="C68" s="75"/>
      <c r="D68" s="82"/>
      <c r="E68" s="82"/>
      <c r="F68" s="82"/>
      <c r="G68" s="82"/>
      <c r="H68" s="82"/>
      <c r="I68" s="82"/>
      <c r="J68" s="82"/>
      <c r="K68" s="82"/>
      <c r="L68" s="82"/>
      <c r="M68" s="76"/>
    </row>
    <row r="69" spans="1:14" ht="14.25" customHeight="1" x14ac:dyDescent="0.35">
      <c r="C69" s="75" t="s">
        <v>148</v>
      </c>
      <c r="D69" s="82"/>
      <c r="E69" s="82"/>
      <c r="F69" s="82"/>
      <c r="G69" s="82"/>
      <c r="H69" s="82"/>
      <c r="I69" s="82"/>
      <c r="J69" s="82"/>
      <c r="K69" s="82"/>
      <c r="L69" s="82"/>
      <c r="M69" s="76">
        <f>SUM(M35+M37+M39+M41+M43+M45+M47+M49+M51+M53+M55+M57+M59+M61+M63)</f>
        <v>0</v>
      </c>
    </row>
    <row r="70" spans="1:14" ht="14.25" customHeight="1" x14ac:dyDescent="0.35">
      <c r="C70" s="75" t="s">
        <v>149</v>
      </c>
      <c r="D70" s="82"/>
      <c r="E70" s="82"/>
      <c r="F70" s="82"/>
      <c r="G70" s="82"/>
      <c r="H70" s="82"/>
      <c r="I70" s="82"/>
      <c r="J70" s="82"/>
      <c r="K70" s="82"/>
      <c r="L70" s="82"/>
      <c r="M70" s="76">
        <f>SUM(M36+M38+M40+M42+M44+M46+M48+M50+M52+M54+M56+M58+M60+M62+M64)</f>
        <v>0</v>
      </c>
    </row>
    <row r="71" spans="1:14" ht="14.25" customHeight="1" x14ac:dyDescent="0.35">
      <c r="C71" s="75" t="s">
        <v>150</v>
      </c>
      <c r="D71" s="82"/>
      <c r="E71" s="82"/>
      <c r="F71" s="82"/>
      <c r="G71" s="82"/>
      <c r="H71" s="82"/>
      <c r="I71" s="82"/>
      <c r="J71" s="82"/>
      <c r="K71" s="82"/>
      <c r="L71" s="82"/>
      <c r="M71" s="76">
        <f t="shared" ref="M71" si="7">M70/21</f>
        <v>0</v>
      </c>
    </row>
    <row r="72" spans="1:14" ht="14.25" customHeight="1" x14ac:dyDescent="0.25"/>
    <row r="73" spans="1:14" ht="14.25" customHeight="1" x14ac:dyDescent="0.25"/>
    <row r="74" spans="1:14" ht="14.25" customHeight="1" x14ac:dyDescent="0.25"/>
    <row r="75" spans="1:14" ht="14.25" customHeight="1" x14ac:dyDescent="0.25"/>
    <row r="76" spans="1:14" ht="14.25" customHeight="1" x14ac:dyDescent="0.25"/>
    <row r="77" spans="1:14" ht="14.25" customHeight="1" x14ac:dyDescent="0.25"/>
    <row r="78" spans="1:14" ht="14.25" customHeight="1" x14ac:dyDescent="0.25"/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2">
    <mergeCell ref="A5:A34"/>
    <mergeCell ref="A35:A63"/>
  </mergeCells>
  <conditionalFormatting sqref="N51:P54">
    <cfRule type="expression" dxfId="0" priority="3">
      <formula>$M51&gt;24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C45C-993B-44CE-A5A7-663DDEF61B84}">
  <dimension ref="A1:AA1004"/>
  <sheetViews>
    <sheetView workbookViewId="0">
      <selection activeCell="A13" sqref="A13"/>
    </sheetView>
  </sheetViews>
  <sheetFormatPr defaultColWidth="14.453125" defaultRowHeight="15" customHeight="1" x14ac:dyDescent="0.35"/>
  <cols>
    <col min="1" max="1" width="27.54296875" style="63" customWidth="1"/>
    <col min="2" max="2" width="18.1796875" style="63" customWidth="1"/>
    <col min="3" max="3" width="17.453125" style="63" customWidth="1"/>
    <col min="4" max="4" width="14" style="63" customWidth="1"/>
    <col min="5" max="5" width="12" style="63" customWidth="1"/>
    <col min="6" max="6" width="12.453125" style="63" customWidth="1"/>
    <col min="7" max="7" width="17.453125" style="63" customWidth="1"/>
    <col min="8" max="10" width="12.453125" style="63" customWidth="1"/>
    <col min="11" max="11" width="17.453125" style="63" customWidth="1"/>
    <col min="12" max="12" width="12.453125" style="63" customWidth="1"/>
    <col min="13" max="13" width="18.453125" style="63" customWidth="1"/>
    <col min="14" max="14" width="16.81640625" style="63" customWidth="1"/>
    <col min="15" max="15" width="16.1796875" style="63" customWidth="1"/>
    <col min="16" max="27" width="15.1796875" style="63" customWidth="1"/>
    <col min="28" max="16384" width="14.453125" style="63"/>
  </cols>
  <sheetData>
    <row r="1" spans="1:27" ht="15" customHeight="1" x14ac:dyDescent="0.3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27" ht="15" customHeight="1" x14ac:dyDescent="0.35">
      <c r="A2" s="88" t="s">
        <v>73</v>
      </c>
      <c r="B2" s="89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6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 spans="1:27" ht="15" customHeight="1" x14ac:dyDescent="0.35">
      <c r="A3" s="90" t="s">
        <v>152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2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7" ht="15" customHeight="1" x14ac:dyDescent="0.35">
      <c r="A4" s="93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94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7" ht="15" customHeight="1" x14ac:dyDescent="0.35">
      <c r="A5" s="93"/>
      <c r="B5" s="87"/>
      <c r="C5" s="124"/>
      <c r="D5" s="124"/>
      <c r="E5" s="124"/>
      <c r="F5" s="124"/>
      <c r="G5" s="87"/>
      <c r="H5" s="87"/>
      <c r="I5" s="87"/>
      <c r="J5" s="87"/>
      <c r="K5" s="124"/>
      <c r="L5" s="124"/>
      <c r="M5" s="124"/>
      <c r="N5" s="125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spans="1:27" ht="15" customHeight="1" x14ac:dyDescent="0.35">
      <c r="A6" s="93"/>
      <c r="B6" s="87"/>
      <c r="C6" s="119" t="s">
        <v>153</v>
      </c>
      <c r="D6" s="120"/>
      <c r="E6" s="120"/>
      <c r="F6" s="120"/>
      <c r="G6" s="121" t="s">
        <v>154</v>
      </c>
      <c r="H6" s="120"/>
      <c r="I6" s="120"/>
      <c r="J6" s="120"/>
      <c r="K6" s="122" t="s">
        <v>155</v>
      </c>
      <c r="L6" s="120"/>
      <c r="M6" s="120"/>
      <c r="N6" s="123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spans="1:27" ht="18.75" customHeight="1" x14ac:dyDescent="0.35">
      <c r="A7" s="95" t="s">
        <v>156</v>
      </c>
      <c r="B7" s="95" t="s">
        <v>157</v>
      </c>
      <c r="C7" s="96" t="s">
        <v>158</v>
      </c>
      <c r="D7" s="96" t="s">
        <v>159</v>
      </c>
      <c r="E7" s="96" t="s">
        <v>160</v>
      </c>
      <c r="F7" s="96" t="s">
        <v>161</v>
      </c>
      <c r="G7" s="97" t="s">
        <v>158</v>
      </c>
      <c r="H7" s="97" t="s">
        <v>159</v>
      </c>
      <c r="I7" s="97" t="s">
        <v>160</v>
      </c>
      <c r="J7" s="97" t="s">
        <v>161</v>
      </c>
      <c r="K7" s="98" t="s">
        <v>158</v>
      </c>
      <c r="L7" s="98" t="s">
        <v>159</v>
      </c>
      <c r="M7" s="98" t="s">
        <v>160</v>
      </c>
      <c r="N7" s="98" t="s">
        <v>161</v>
      </c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spans="1:27" ht="15.5" x14ac:dyDescent="0.35">
      <c r="A8" s="99" t="s">
        <v>163</v>
      </c>
      <c r="B8" s="99" t="s">
        <v>91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spans="1:27" ht="15.5" x14ac:dyDescent="0.35">
      <c r="A9" s="99" t="s">
        <v>163</v>
      </c>
      <c r="B9" s="99" t="s">
        <v>133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spans="1:27" ht="15.5" x14ac:dyDescent="0.35">
      <c r="A10" s="99"/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7" ht="15.5" x14ac:dyDescent="0.35">
      <c r="A11" s="99"/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spans="1:27" ht="15.5" x14ac:dyDescent="0.35">
      <c r="A12" s="99"/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spans="1:27" ht="15.5" x14ac:dyDescent="0.35">
      <c r="A13" s="99"/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spans="1:27" ht="15.5" x14ac:dyDescent="0.35">
      <c r="A14" s="99"/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spans="1:27" ht="15.5" x14ac:dyDescent="0.35">
      <c r="A15" s="99"/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 spans="1:27" ht="15.5" x14ac:dyDescent="0.35">
      <c r="A16" s="99"/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spans="1:27" ht="15.5" x14ac:dyDescent="0.35">
      <c r="A17" s="99"/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spans="1:27" ht="15.5" x14ac:dyDescent="0.35">
      <c r="A18" s="99"/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spans="1:27" ht="15.5" x14ac:dyDescent="0.35">
      <c r="A19" s="99"/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spans="1:27" ht="15.5" x14ac:dyDescent="0.35">
      <c r="A20" s="99"/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 spans="1:27" ht="15.5" x14ac:dyDescent="0.35">
      <c r="A21" s="99"/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 spans="1:27" ht="15.5" x14ac:dyDescent="0.35">
      <c r="A22" s="99"/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spans="1:27" ht="15.5" x14ac:dyDescent="0.35">
      <c r="A23" s="99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spans="1:27" ht="15.5" x14ac:dyDescent="0.35">
      <c r="A24" s="99"/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spans="1:27" ht="15.5" x14ac:dyDescent="0.35">
      <c r="A25" s="99"/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spans="1:27" ht="15.5" x14ac:dyDescent="0.35">
      <c r="A26" s="99"/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spans="1:27" ht="15.5" x14ac:dyDescent="0.35">
      <c r="A27" s="99"/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spans="1:27" ht="15.5" x14ac:dyDescent="0.35">
      <c r="A28" s="99"/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spans="1:27" ht="15.5" x14ac:dyDescent="0.35">
      <c r="A29" s="99"/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 spans="1:27" ht="15.5" x14ac:dyDescent="0.35">
      <c r="A30" s="99"/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spans="1:27" ht="15.5" x14ac:dyDescent="0.35">
      <c r="A31" s="99"/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spans="1:27" ht="15.5" x14ac:dyDescent="0.35">
      <c r="A32" s="99"/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spans="1:27" ht="15.5" x14ac:dyDescent="0.35">
      <c r="A33" s="99"/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spans="1:27" ht="15.5" x14ac:dyDescent="0.35">
      <c r="A34" s="99"/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 ht="15.5" x14ac:dyDescent="0.35">
      <c r="A35" s="99"/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spans="1:27" ht="15.5" x14ac:dyDescent="0.35">
      <c r="A36" s="99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spans="1:27" ht="15.5" x14ac:dyDescent="0.35">
      <c r="A37" s="99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 ht="15.5" x14ac:dyDescent="0.35">
      <c r="A38" s="99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 ht="15.5" x14ac:dyDescent="0.35">
      <c r="A39" s="99"/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spans="1:27" ht="15.5" x14ac:dyDescent="0.35">
      <c r="A40" s="99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spans="1:27" ht="15.5" x14ac:dyDescent="0.35">
      <c r="A41" s="99"/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spans="1:27" ht="15.5" x14ac:dyDescent="0.35">
      <c r="A42" s="99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spans="1:27" ht="15.5" x14ac:dyDescent="0.35">
      <c r="A43" s="99"/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spans="1:27" ht="15.5" x14ac:dyDescent="0.35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spans="1:27" ht="15.5" x14ac:dyDescent="0.35">
      <c r="A45" s="99"/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spans="1:27" ht="15.5" x14ac:dyDescent="0.35">
      <c r="A46" s="99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spans="1:27" ht="15.5" x14ac:dyDescent="0.35">
      <c r="A47" s="99"/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spans="1:27" ht="15.5" x14ac:dyDescent="0.35">
      <c r="A48" s="99"/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spans="1:27" ht="15.5" x14ac:dyDescent="0.35">
      <c r="A49" s="99"/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spans="1:27" ht="15.5" x14ac:dyDescent="0.35">
      <c r="A50" s="99"/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spans="1:27" ht="15.5" x14ac:dyDescent="0.35">
      <c r="A51" s="99"/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spans="1:27" ht="15.5" x14ac:dyDescent="0.35">
      <c r="A52" s="99"/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spans="1:27" ht="15.5" x14ac:dyDescent="0.35">
      <c r="A53" s="99"/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spans="1:27" ht="15.5" x14ac:dyDescent="0.35">
      <c r="A54" s="99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spans="1:27" ht="15.5" x14ac:dyDescent="0.35">
      <c r="A55" s="99"/>
      <c r="B55" s="9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spans="1:27" ht="15.5" x14ac:dyDescent="0.35">
      <c r="A56" s="99"/>
      <c r="B56" s="9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spans="1:27" ht="15.5" x14ac:dyDescent="0.35">
      <c r="A57" s="99"/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spans="1:27" ht="15.5" x14ac:dyDescent="0.35">
      <c r="A58" s="99"/>
      <c r="B58" s="9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spans="1:27" ht="15.5" x14ac:dyDescent="0.35">
      <c r="A59" s="99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spans="1:27" ht="15.5" x14ac:dyDescent="0.35">
      <c r="A60" s="99"/>
      <c r="B60" s="99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27" ht="15.5" x14ac:dyDescent="0.35">
      <c r="A61" s="99"/>
      <c r="B61" s="99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spans="1:27" ht="15.5" x14ac:dyDescent="0.35">
      <c r="A62" s="99"/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spans="1:27" ht="15.5" x14ac:dyDescent="0.35">
      <c r="A63" s="99"/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spans="1:27" ht="15.5" x14ac:dyDescent="0.35">
      <c r="A64" s="99"/>
      <c r="B64" s="99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spans="1:27" ht="15.5" x14ac:dyDescent="0.35">
      <c r="A65" s="99"/>
      <c r="B65" s="99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spans="1:27" ht="15.5" x14ac:dyDescent="0.35">
      <c r="A66" s="99"/>
      <c r="B66" s="9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spans="1:27" ht="15.5" x14ac:dyDescent="0.35">
      <c r="A67" s="99"/>
      <c r="B67" s="9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spans="1:27" ht="15.5" x14ac:dyDescent="0.35">
      <c r="A68" s="99"/>
      <c r="B68" s="99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spans="1:27" ht="15.5" x14ac:dyDescent="0.35">
      <c r="A69" s="99"/>
      <c r="B69" s="99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spans="1:27" ht="15.5" x14ac:dyDescent="0.35">
      <c r="A70" s="99"/>
      <c r="B70" s="99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spans="1:27" ht="15.5" x14ac:dyDescent="0.35">
      <c r="A71" s="99"/>
      <c r="B71" s="99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spans="1:27" ht="15.5" x14ac:dyDescent="0.35">
      <c r="A72" s="99"/>
      <c r="B72" s="99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spans="1:27" ht="15.5" x14ac:dyDescent="0.35">
      <c r="A73" s="99"/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spans="1:27" ht="15.5" x14ac:dyDescent="0.35">
      <c r="A74" s="99"/>
      <c r="B74" s="99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spans="1:27" ht="15.5" x14ac:dyDescent="0.35">
      <c r="A75" s="99"/>
      <c r="B75" s="99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spans="1:27" ht="15.5" x14ac:dyDescent="0.35">
      <c r="A76" s="99"/>
      <c r="B76" s="99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spans="1:27" ht="15.5" x14ac:dyDescent="0.35">
      <c r="A77" s="99"/>
      <c r="B77" s="99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spans="1:27" ht="15.5" x14ac:dyDescent="0.35">
      <c r="A78" s="99"/>
      <c r="B78" s="9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spans="1:27" ht="15.5" x14ac:dyDescent="0.35">
      <c r="A79" s="99"/>
      <c r="B79" s="99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spans="1:27" ht="15.5" x14ac:dyDescent="0.35">
      <c r="A80" s="99"/>
      <c r="B80" s="99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 spans="1:27" ht="15.5" x14ac:dyDescent="0.35">
      <c r="A81" s="99"/>
      <c r="B81" s="99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 spans="1:27" ht="15.5" x14ac:dyDescent="0.35">
      <c r="A82" s="99"/>
      <c r="B82" s="99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spans="1:27" ht="15.5" x14ac:dyDescent="0.35">
      <c r="A83" s="99"/>
      <c r="B83" s="99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spans="1:27" ht="15.5" x14ac:dyDescent="0.35">
      <c r="A84" s="99"/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spans="1:27" ht="15.5" x14ac:dyDescent="0.35">
      <c r="A85" s="99"/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spans="1:27" ht="15.5" x14ac:dyDescent="0.35">
      <c r="A86" s="99"/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 spans="1:27" ht="15.5" x14ac:dyDescent="0.35">
      <c r="A87" s="99"/>
      <c r="B87" s="99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 spans="1:27" ht="15.5" x14ac:dyDescent="0.35">
      <c r="A88" s="99"/>
      <c r="B88" s="99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spans="1:27" ht="15.5" x14ac:dyDescent="0.35">
      <c r="A89" s="99"/>
      <c r="B89" s="99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spans="1:27" ht="15.5" x14ac:dyDescent="0.35">
      <c r="A90" s="99"/>
      <c r="B90" s="99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spans="1:27" ht="15.5" x14ac:dyDescent="0.35">
      <c r="A91" s="99"/>
      <c r="B91" s="99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spans="1:27" ht="15.5" x14ac:dyDescent="0.35">
      <c r="A92" s="99"/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 spans="1:27" ht="15.5" x14ac:dyDescent="0.35">
      <c r="A93" s="99"/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 spans="1:27" ht="15.5" x14ac:dyDescent="0.35">
      <c r="A94" s="99"/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spans="1:27" ht="15.5" x14ac:dyDescent="0.35">
      <c r="A95" s="99"/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spans="1:27" ht="15.5" x14ac:dyDescent="0.35">
      <c r="A96" s="99"/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spans="1:27" ht="15.5" x14ac:dyDescent="0.35">
      <c r="A97" s="99"/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spans="1:27" ht="15.5" x14ac:dyDescent="0.35">
      <c r="A98" s="99"/>
      <c r="B98" s="99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 spans="1:27" ht="15.5" x14ac:dyDescent="0.35">
      <c r="A99" s="99"/>
      <c r="B99" s="99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 spans="1:27" ht="15.5" x14ac:dyDescent="0.35">
      <c r="A100" s="99"/>
      <c r="B100" s="99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spans="1:27" ht="15.5" x14ac:dyDescent="0.35">
      <c r="A101" s="99"/>
      <c r="B101" s="99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spans="1:27" ht="15.5" x14ac:dyDescent="0.35">
      <c r="A102" s="99"/>
      <c r="B102" s="99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spans="1:27" ht="15.5" x14ac:dyDescent="0.35">
      <c r="A103" s="99"/>
      <c r="B103" s="99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spans="1:27" ht="15.5" x14ac:dyDescent="0.35">
      <c r="A104" s="99"/>
      <c r="B104" s="99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 spans="1:27" ht="15.5" x14ac:dyDescent="0.35">
      <c r="A105" s="99"/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 spans="1:27" ht="15.5" x14ac:dyDescent="0.35">
      <c r="A106" s="99"/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spans="1:27" ht="15.5" x14ac:dyDescent="0.35">
      <c r="A107" s="99"/>
      <c r="B107" s="99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spans="1:27" ht="15.5" x14ac:dyDescent="0.35">
      <c r="A108" s="99"/>
      <c r="B108" s="99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spans="1:27" ht="15.75" customHeight="1" x14ac:dyDescent="0.35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spans="1:27" ht="15.75" customHeight="1" x14ac:dyDescent="0.3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 spans="1:27" ht="15.75" customHeight="1" x14ac:dyDescent="0.3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 spans="1:27" ht="15.75" customHeight="1" x14ac:dyDescent="0.35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spans="1:27" ht="15.75" customHeight="1" x14ac:dyDescent="0.35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spans="1:27" ht="15.75" customHeight="1" x14ac:dyDescent="0.35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spans="1:27" ht="15.75" customHeight="1" x14ac:dyDescent="0.3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spans="1:27" ht="15.75" customHeight="1" x14ac:dyDescent="0.35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 spans="1:27" ht="15.75" customHeight="1" x14ac:dyDescent="0.35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 spans="1:27" ht="15.75" customHeight="1" x14ac:dyDescent="0.3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spans="1:27" ht="15.75" customHeight="1" x14ac:dyDescent="0.35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spans="1:27" ht="15.75" customHeight="1" x14ac:dyDescent="0.3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spans="1:27" ht="15.75" customHeight="1" x14ac:dyDescent="0.35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spans="1:27" ht="15.75" customHeight="1" x14ac:dyDescent="0.3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 spans="1:27" ht="15.75" customHeight="1" x14ac:dyDescent="0.3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 spans="1:27" ht="15.75" customHeight="1" x14ac:dyDescent="0.3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spans="1:27" ht="15.75" customHeight="1" x14ac:dyDescent="0.3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spans="1:27" ht="15.75" customHeight="1" x14ac:dyDescent="0.35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spans="1:27" ht="15.75" customHeight="1" x14ac:dyDescent="0.35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spans="1:27" ht="15.75" customHeight="1" x14ac:dyDescent="0.35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 spans="1:27" ht="15.75" customHeight="1" x14ac:dyDescent="0.3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 spans="1:27" ht="15.75" customHeight="1" x14ac:dyDescent="0.35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spans="1:27" ht="15.75" customHeight="1" x14ac:dyDescent="0.35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spans="1:27" ht="15.75" customHeight="1" x14ac:dyDescent="0.3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spans="1:27" ht="15.75" customHeight="1" x14ac:dyDescent="0.35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spans="1:27" ht="15.75" customHeight="1" x14ac:dyDescent="0.35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 spans="1:27" ht="15.75" customHeight="1" x14ac:dyDescent="0.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 spans="1:27" ht="15.75" customHeight="1" x14ac:dyDescent="0.35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spans="1:27" ht="15.75" customHeight="1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spans="1:27" ht="15.75" customHeight="1" x14ac:dyDescent="0.3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spans="1:27" ht="15.75" customHeight="1" x14ac:dyDescent="0.35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spans="1:27" ht="15.75" customHeight="1" x14ac:dyDescent="0.3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 spans="1:27" ht="15.75" customHeight="1" x14ac:dyDescent="0.3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 spans="1:27" ht="15.75" customHeight="1" x14ac:dyDescent="0.3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spans="1:27" ht="15.75" customHeight="1" x14ac:dyDescent="0.3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spans="1:27" ht="15.75" customHeight="1" x14ac:dyDescent="0.3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spans="1:27" ht="15.75" customHeight="1" x14ac:dyDescent="0.3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spans="1:27" ht="15.75" customHeight="1" x14ac:dyDescent="0.35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 spans="1:27" ht="15.75" customHeight="1" x14ac:dyDescent="0.35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 spans="1:27" ht="15.75" customHeight="1" x14ac:dyDescent="0.35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spans="1:27" ht="15.75" customHeight="1" x14ac:dyDescent="0.3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spans="1:27" ht="15.75" customHeight="1" x14ac:dyDescent="0.35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spans="1:27" ht="15.75" customHeight="1" x14ac:dyDescent="0.3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spans="1:27" ht="15.75" customHeight="1" x14ac:dyDescent="0.35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 spans="1:27" ht="15.75" customHeight="1" x14ac:dyDescent="0.35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 spans="1:27" ht="15.75" customHeight="1" x14ac:dyDescent="0.35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spans="1:27" ht="15.75" customHeight="1" x14ac:dyDescent="0.3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spans="1:27" ht="15.75" customHeight="1" x14ac:dyDescent="0.35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spans="1:27" ht="15.75" customHeight="1" x14ac:dyDescent="0.3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spans="1:27" ht="15.75" customHeight="1" x14ac:dyDescent="0.35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 spans="1:27" ht="15.75" customHeight="1" x14ac:dyDescent="0.35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 spans="1:27" ht="15.75" customHeight="1" x14ac:dyDescent="0.35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spans="1:27" ht="15.75" customHeight="1" x14ac:dyDescent="0.35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spans="1:27" ht="15.75" customHeight="1" x14ac:dyDescent="0.35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spans="1:27" ht="15.75" customHeight="1" x14ac:dyDescent="0.3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spans="1:27" ht="15.75" customHeight="1" x14ac:dyDescent="0.3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 spans="1:27" ht="15.75" customHeight="1" x14ac:dyDescent="0.3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 spans="1:27" ht="15.75" customHeight="1" x14ac:dyDescent="0.3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spans="1:27" ht="15.75" customHeight="1" x14ac:dyDescent="0.35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spans="1:27" ht="15.75" customHeight="1" x14ac:dyDescent="0.35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spans="1:27" ht="15.75" customHeight="1" x14ac:dyDescent="0.35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spans="1:27" ht="15.75" customHeight="1" x14ac:dyDescent="0.35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 spans="1:27" ht="15.75" customHeight="1" x14ac:dyDescent="0.35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 spans="1:27" ht="15.75" customHeight="1" x14ac:dyDescent="0.35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spans="1:27" ht="15.75" customHeight="1" x14ac:dyDescent="0.35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spans="1:27" ht="15.75" customHeight="1" x14ac:dyDescent="0.35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spans="1:27" ht="15.75" customHeight="1" x14ac:dyDescent="0.3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spans="1:27" ht="15.75" customHeight="1" x14ac:dyDescent="0.35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 spans="1:27" ht="15.75" customHeight="1" x14ac:dyDescent="0.35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 spans="1:27" ht="15.75" customHeight="1" x14ac:dyDescent="0.35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spans="1:27" ht="15.75" customHeight="1" x14ac:dyDescent="0.35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spans="1:27" ht="15.75" customHeight="1" x14ac:dyDescent="0.35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spans="1:27" ht="15.75" customHeight="1" x14ac:dyDescent="0.35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spans="1:27" ht="15.75" customHeight="1" x14ac:dyDescent="0.35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 spans="1:27" ht="15.75" customHeight="1" x14ac:dyDescent="0.35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 spans="1:27" ht="15.75" customHeight="1" x14ac:dyDescent="0.35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spans="1:27" ht="15.75" customHeight="1" x14ac:dyDescent="0.3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spans="1:27" ht="15.75" customHeight="1" x14ac:dyDescent="0.35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spans="1:27" ht="15.75" customHeight="1" x14ac:dyDescent="0.35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spans="1:27" ht="15.75" customHeight="1" x14ac:dyDescent="0.35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 spans="1:27" ht="15.75" customHeight="1" x14ac:dyDescent="0.35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 spans="1:27" ht="15.75" customHeight="1" x14ac:dyDescent="0.35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spans="1:27" ht="15.75" customHeight="1" x14ac:dyDescent="0.35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spans="1:27" ht="15.75" customHeight="1" x14ac:dyDescent="0.35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spans="1:27" ht="15.75" customHeight="1" x14ac:dyDescent="0.35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spans="1:27" ht="15.75" customHeight="1" x14ac:dyDescent="0.35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 spans="1:27" ht="15.75" customHeight="1" x14ac:dyDescent="0.3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 spans="1:27" ht="15.75" customHeight="1" x14ac:dyDescent="0.35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spans="1:27" ht="15.75" customHeight="1" x14ac:dyDescent="0.35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spans="1:27" ht="15.75" customHeight="1" x14ac:dyDescent="0.35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spans="1:27" ht="15.75" customHeight="1" x14ac:dyDescent="0.35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spans="1:27" ht="15.75" customHeight="1" x14ac:dyDescent="0.35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 spans="1:27" ht="15.75" customHeight="1" x14ac:dyDescent="0.35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 spans="1:27" ht="15.75" customHeight="1" x14ac:dyDescent="0.35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spans="1:27" ht="15.75" customHeight="1" x14ac:dyDescent="0.35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spans="1:27" ht="15.75" customHeight="1" x14ac:dyDescent="0.35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spans="1:27" ht="15.75" customHeight="1" x14ac:dyDescent="0.3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spans="1:27" ht="15.75" customHeight="1" x14ac:dyDescent="0.35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spans="1:27" ht="15.75" customHeight="1" x14ac:dyDescent="0.35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 spans="1:27" ht="15.75" customHeight="1" x14ac:dyDescent="0.35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spans="1:27" ht="15.75" customHeight="1" x14ac:dyDescent="0.35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spans="1:27" ht="15.75" customHeight="1" x14ac:dyDescent="0.35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spans="1:27" ht="15.75" customHeight="1" x14ac:dyDescent="0.35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spans="1:27" ht="15.75" customHeight="1" x14ac:dyDescent="0.35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 spans="1:27" ht="15.75" customHeight="1" x14ac:dyDescent="0.35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spans="1:27" ht="15.75" customHeight="1" x14ac:dyDescent="0.35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spans="1:27" ht="15.75" customHeight="1" x14ac:dyDescent="0.3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spans="1:27" ht="15.75" customHeight="1" x14ac:dyDescent="0.35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spans="1:27" ht="15.75" customHeight="1" x14ac:dyDescent="0.35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spans="1:27" ht="15.75" customHeight="1" x14ac:dyDescent="0.35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spans="1:27" ht="15.75" customHeight="1" x14ac:dyDescent="0.35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 spans="1:27" ht="15.75" customHeight="1" x14ac:dyDescent="0.35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spans="1:27" ht="15.75" customHeight="1" x14ac:dyDescent="0.35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spans="1:27" ht="15.75" customHeight="1" x14ac:dyDescent="0.35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spans="1:27" ht="15.75" customHeight="1" x14ac:dyDescent="0.35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spans="1:27" ht="15.75" customHeight="1" x14ac:dyDescent="0.35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spans="1:27" ht="15.75" customHeight="1" x14ac:dyDescent="0.3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spans="1:27" ht="15.75" customHeight="1" x14ac:dyDescent="0.35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spans="1:27" ht="15.75" customHeight="1" x14ac:dyDescent="0.35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spans="1:27" ht="15.75" customHeight="1" x14ac:dyDescent="0.35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spans="1:27" ht="15.75" customHeight="1" x14ac:dyDescent="0.35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spans="1:27" ht="15.75" customHeight="1" x14ac:dyDescent="0.35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spans="1:27" ht="15.75" customHeight="1" x14ac:dyDescent="0.35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spans="1:27" ht="15.75" customHeight="1" x14ac:dyDescent="0.35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spans="1:27" ht="15.75" customHeight="1" x14ac:dyDescent="0.35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spans="1:27" ht="15.75" customHeight="1" x14ac:dyDescent="0.35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spans="1:27" ht="15.75" customHeight="1" x14ac:dyDescent="0.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spans="1:27" ht="15.75" customHeight="1" x14ac:dyDescent="0.35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spans="1:27" ht="15.75" customHeight="1" x14ac:dyDescent="0.35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 spans="1:27" ht="15.75" customHeight="1" x14ac:dyDescent="0.35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spans="1:27" ht="15.75" customHeight="1" x14ac:dyDescent="0.35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spans="1:27" ht="15.75" customHeight="1" x14ac:dyDescent="0.35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spans="1:27" ht="15.75" customHeight="1" x14ac:dyDescent="0.35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spans="1:27" ht="15.75" customHeight="1" x14ac:dyDescent="0.35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 spans="1:27" ht="15.75" customHeight="1" x14ac:dyDescent="0.35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 spans="1:27" ht="15.75" customHeight="1" x14ac:dyDescent="0.35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spans="1:27" ht="15.75" customHeight="1" x14ac:dyDescent="0.3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spans="1:27" ht="15.75" customHeight="1" x14ac:dyDescent="0.35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spans="1:27" ht="15.75" customHeight="1" x14ac:dyDescent="0.35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spans="1:27" ht="15.75" customHeight="1" x14ac:dyDescent="0.35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 spans="1:27" ht="15.75" customHeight="1" x14ac:dyDescent="0.35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 spans="1:27" ht="15.75" customHeight="1" x14ac:dyDescent="0.35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spans="1:27" ht="15.75" customHeight="1" x14ac:dyDescent="0.35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spans="1:27" ht="15.75" customHeight="1" x14ac:dyDescent="0.35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spans="1:27" ht="15.75" customHeight="1" x14ac:dyDescent="0.35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spans="1:27" ht="15.75" customHeight="1" x14ac:dyDescent="0.35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 spans="1:27" ht="15.75" customHeight="1" x14ac:dyDescent="0.3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 spans="1:27" ht="15.75" customHeight="1" x14ac:dyDescent="0.35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spans="1:27" ht="15.75" customHeight="1" x14ac:dyDescent="0.35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spans="1:27" ht="15.75" customHeight="1" x14ac:dyDescent="0.35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spans="1:27" ht="15.75" customHeight="1" x14ac:dyDescent="0.35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spans="1:27" ht="15.75" customHeight="1" x14ac:dyDescent="0.35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 spans="1:27" ht="15.75" customHeight="1" x14ac:dyDescent="0.35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 spans="1:27" ht="15.75" customHeight="1" x14ac:dyDescent="0.35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spans="1:27" ht="15.75" customHeight="1" x14ac:dyDescent="0.35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spans="1:27" ht="15.75" customHeight="1" x14ac:dyDescent="0.35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spans="1:27" ht="15.75" customHeight="1" x14ac:dyDescent="0.3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spans="1:27" ht="15.75" customHeight="1" x14ac:dyDescent="0.35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 spans="1:27" ht="15.75" customHeight="1" x14ac:dyDescent="0.35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 spans="1:27" ht="15.75" customHeight="1" x14ac:dyDescent="0.35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spans="1:27" ht="15.75" customHeight="1" x14ac:dyDescent="0.35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spans="1:27" ht="15.75" customHeight="1" x14ac:dyDescent="0.35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spans="1:27" ht="15.75" customHeight="1" x14ac:dyDescent="0.35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spans="1:27" ht="15.75" customHeight="1" x14ac:dyDescent="0.35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spans="1:27" ht="15.75" customHeight="1" x14ac:dyDescent="0.35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 spans="1:27" ht="15.75" customHeight="1" x14ac:dyDescent="0.35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spans="1:27" ht="15.75" customHeight="1" x14ac:dyDescent="0.3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spans="1:27" ht="15.75" customHeight="1" x14ac:dyDescent="0.35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spans="1:27" ht="15.75" customHeight="1" x14ac:dyDescent="0.35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spans="1:27" ht="15.75" customHeight="1" x14ac:dyDescent="0.35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 spans="1:27" ht="15.75" customHeight="1" x14ac:dyDescent="0.35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 spans="1:27" ht="15.75" customHeight="1" x14ac:dyDescent="0.35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spans="1:27" ht="15.75" customHeight="1" x14ac:dyDescent="0.35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spans="1:27" ht="15.75" customHeight="1" x14ac:dyDescent="0.35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spans="1:27" ht="15.75" customHeight="1" x14ac:dyDescent="0.35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spans="1:27" ht="15.75" customHeight="1" x14ac:dyDescent="0.35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 spans="1:27" ht="15.75" customHeight="1" x14ac:dyDescent="0.3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 spans="1:27" ht="15.75" customHeight="1" x14ac:dyDescent="0.35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spans="1:27" ht="15.75" customHeight="1" x14ac:dyDescent="0.35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spans="1:27" ht="15.75" customHeight="1" x14ac:dyDescent="0.35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spans="1:27" ht="15.75" customHeight="1" x14ac:dyDescent="0.35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spans="1:27" ht="15.75" customHeight="1" x14ac:dyDescent="0.35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 spans="1:27" ht="15.75" customHeight="1" x14ac:dyDescent="0.35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 spans="1:27" ht="15.75" customHeight="1" x14ac:dyDescent="0.35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spans="1:27" ht="15.75" customHeight="1" x14ac:dyDescent="0.35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spans="1:27" ht="15.75" customHeight="1" x14ac:dyDescent="0.35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spans="1:27" ht="15.75" customHeight="1" x14ac:dyDescent="0.3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spans="1:27" ht="15.75" customHeight="1" x14ac:dyDescent="0.35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 spans="1:27" ht="15.75" customHeight="1" x14ac:dyDescent="0.35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 spans="1:27" ht="15.75" customHeight="1" x14ac:dyDescent="0.35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spans="1:27" ht="15.75" customHeight="1" x14ac:dyDescent="0.35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spans="1:27" ht="15.75" customHeight="1" x14ac:dyDescent="0.35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spans="1:27" ht="15.75" customHeight="1" x14ac:dyDescent="0.35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spans="1:27" ht="15.75" customHeight="1" x14ac:dyDescent="0.35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 spans="1:27" ht="15.75" customHeight="1" x14ac:dyDescent="0.35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 spans="1:27" ht="15.75" customHeight="1" x14ac:dyDescent="0.35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spans="1:27" ht="15.75" customHeight="1" x14ac:dyDescent="0.3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spans="1:27" ht="15.75" customHeight="1" x14ac:dyDescent="0.35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spans="1:27" ht="15.75" customHeight="1" x14ac:dyDescent="0.35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spans="1:27" ht="15.75" customHeight="1" x14ac:dyDescent="0.35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 spans="1:27" ht="15.75" customHeight="1" x14ac:dyDescent="0.35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 spans="1:27" ht="15.75" customHeight="1" x14ac:dyDescent="0.35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spans="1:27" ht="15.75" customHeight="1" x14ac:dyDescent="0.35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spans="1:27" ht="15.75" customHeight="1" x14ac:dyDescent="0.35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spans="1:27" ht="15.75" customHeight="1" x14ac:dyDescent="0.35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spans="1:27" ht="15.75" customHeight="1" x14ac:dyDescent="0.35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 spans="1:27" ht="15.75" customHeight="1" x14ac:dyDescent="0.3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 spans="1:27" ht="15.75" customHeight="1" x14ac:dyDescent="0.35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spans="1:27" ht="15.75" customHeight="1" x14ac:dyDescent="0.35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spans="1:27" ht="15.75" customHeight="1" x14ac:dyDescent="0.35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spans="1:27" ht="15.75" customHeight="1" x14ac:dyDescent="0.35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spans="1:27" ht="15.75" customHeight="1" x14ac:dyDescent="0.35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 spans="1:27" ht="15.75" customHeight="1" x14ac:dyDescent="0.35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 spans="1:27" ht="15.75" customHeight="1" x14ac:dyDescent="0.35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spans="1:27" ht="15.75" customHeight="1" x14ac:dyDescent="0.35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spans="1:27" ht="15.75" customHeight="1" x14ac:dyDescent="0.35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spans="1:27" ht="15.75" customHeight="1" x14ac:dyDescent="0.3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spans="1:27" ht="15.75" customHeight="1" x14ac:dyDescent="0.35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 spans="1:27" ht="15.75" customHeight="1" x14ac:dyDescent="0.35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 spans="1:27" ht="15.75" customHeight="1" x14ac:dyDescent="0.35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spans="1:27" ht="15.75" customHeight="1" x14ac:dyDescent="0.35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spans="1:27" ht="15.75" customHeight="1" x14ac:dyDescent="0.35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spans="1:27" ht="15.75" customHeight="1" x14ac:dyDescent="0.35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spans="1:27" ht="15.75" customHeight="1" x14ac:dyDescent="0.35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 spans="1:27" ht="15.75" customHeight="1" x14ac:dyDescent="0.35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 spans="1:27" ht="15.75" customHeight="1" x14ac:dyDescent="0.35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spans="1:27" ht="15.75" customHeight="1" x14ac:dyDescent="0.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spans="1:27" ht="15.75" customHeight="1" x14ac:dyDescent="0.35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spans="1:27" ht="15.75" customHeight="1" x14ac:dyDescent="0.35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spans="1:27" ht="15.75" customHeight="1" x14ac:dyDescent="0.35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 spans="1:27" ht="15.75" customHeight="1" x14ac:dyDescent="0.35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 spans="1:27" ht="15.75" customHeight="1" x14ac:dyDescent="0.35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spans="1:27" ht="15.75" customHeight="1" x14ac:dyDescent="0.35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spans="1:27" ht="15.75" customHeight="1" x14ac:dyDescent="0.35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spans="1:27" ht="15.75" customHeight="1" x14ac:dyDescent="0.35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spans="1:27" ht="15.75" customHeight="1" x14ac:dyDescent="0.35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 spans="1:27" ht="15.75" customHeight="1" x14ac:dyDescent="0.3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 spans="1:27" ht="15.75" customHeight="1" x14ac:dyDescent="0.35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spans="1:27" ht="15.75" customHeight="1" x14ac:dyDescent="0.35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spans="1:27" ht="15.75" customHeight="1" x14ac:dyDescent="0.35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spans="1:27" ht="15.75" customHeight="1" x14ac:dyDescent="0.35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spans="1:27" ht="15.75" customHeight="1" x14ac:dyDescent="0.35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 spans="1:27" ht="15.75" customHeight="1" x14ac:dyDescent="0.35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 spans="1:27" ht="15.75" customHeight="1" x14ac:dyDescent="0.35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spans="1:27" ht="15.75" customHeight="1" x14ac:dyDescent="0.35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spans="1:27" ht="15.75" customHeight="1" x14ac:dyDescent="0.35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spans="1:27" ht="15.75" customHeight="1" x14ac:dyDescent="0.3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spans="1:27" ht="15.75" customHeight="1" x14ac:dyDescent="0.35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 spans="1:27" ht="15.75" customHeight="1" x14ac:dyDescent="0.35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 spans="1:27" ht="15.75" customHeight="1" x14ac:dyDescent="0.35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spans="1:27" ht="15.75" customHeight="1" x14ac:dyDescent="0.35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spans="1:27" ht="15.75" customHeight="1" x14ac:dyDescent="0.35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spans="1:27" ht="15.75" customHeight="1" x14ac:dyDescent="0.35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spans="1:27" ht="15.75" customHeight="1" x14ac:dyDescent="0.35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spans="1:27" ht="15.75" customHeight="1" x14ac:dyDescent="0.35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 spans="1:27" ht="15.75" customHeight="1" x14ac:dyDescent="0.35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 spans="1:27" ht="15.75" customHeight="1" x14ac:dyDescent="0.3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 spans="1:27" ht="15.75" customHeight="1" x14ac:dyDescent="0.35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 spans="1:27" ht="15.75" customHeight="1" x14ac:dyDescent="0.3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 spans="1:27" ht="15.75" customHeight="1" x14ac:dyDescent="0.3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 spans="1:27" ht="15.75" customHeight="1" x14ac:dyDescent="0.35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 spans="1:27" ht="15.75" customHeight="1" x14ac:dyDescent="0.35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 spans="1:27" ht="15.75" customHeight="1" x14ac:dyDescent="0.35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 spans="1:27" ht="15.75" customHeight="1" x14ac:dyDescent="0.35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 spans="1:27" ht="15.75" customHeight="1" x14ac:dyDescent="0.35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 spans="1:27" ht="15.75" customHeight="1" x14ac:dyDescent="0.35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 spans="1:27" ht="15.75" customHeight="1" x14ac:dyDescent="0.3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 spans="1:27" ht="15.75" customHeight="1" x14ac:dyDescent="0.35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 spans="1:27" ht="15.75" customHeight="1" x14ac:dyDescent="0.35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 spans="1:27" ht="15.75" customHeight="1" x14ac:dyDescent="0.35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 spans="1:27" ht="15.75" customHeight="1" x14ac:dyDescent="0.35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 spans="1:27" ht="15.75" customHeight="1" x14ac:dyDescent="0.35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 spans="1:27" ht="15.75" customHeight="1" x14ac:dyDescent="0.35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 spans="1:27" ht="15.75" customHeight="1" x14ac:dyDescent="0.35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 spans="1:27" ht="15.75" customHeight="1" x14ac:dyDescent="0.35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 spans="1:27" ht="15.75" customHeight="1" x14ac:dyDescent="0.35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 spans="1:27" ht="15.75" customHeight="1" x14ac:dyDescent="0.3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 spans="1:27" ht="15.75" customHeight="1" x14ac:dyDescent="0.35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 spans="1:27" ht="15.75" customHeight="1" x14ac:dyDescent="0.35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 spans="1:27" ht="15.75" customHeight="1" x14ac:dyDescent="0.35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 spans="1:27" ht="15.75" customHeight="1" x14ac:dyDescent="0.35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 spans="1:27" ht="15.75" customHeight="1" x14ac:dyDescent="0.35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 spans="1:27" ht="15.75" customHeight="1" x14ac:dyDescent="0.35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 spans="1:27" ht="15.75" customHeight="1" x14ac:dyDescent="0.35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 spans="1:27" ht="15.75" customHeight="1" x14ac:dyDescent="0.35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 spans="1:27" ht="15.75" customHeight="1" x14ac:dyDescent="0.35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 spans="1:27" ht="15.75" customHeight="1" x14ac:dyDescent="0.3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 spans="1:27" ht="15.75" customHeight="1" x14ac:dyDescent="0.35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 spans="1:27" ht="15.75" customHeight="1" x14ac:dyDescent="0.35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 spans="1:27" ht="15.75" customHeight="1" x14ac:dyDescent="0.35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 spans="1:27" ht="15.75" customHeight="1" x14ac:dyDescent="0.35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 spans="1:27" ht="15.75" customHeight="1" x14ac:dyDescent="0.35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 spans="1:27" ht="15.75" customHeight="1" x14ac:dyDescent="0.35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 spans="1:27" ht="15.75" customHeight="1" x14ac:dyDescent="0.35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 spans="1:27" ht="15.75" customHeight="1" x14ac:dyDescent="0.35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 spans="1:27" ht="15.75" customHeight="1" x14ac:dyDescent="0.35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 spans="1:27" ht="15.75" customHeight="1" x14ac:dyDescent="0.3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 spans="1:27" ht="15.75" customHeight="1" x14ac:dyDescent="0.35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 spans="1:27" ht="15.75" customHeight="1" x14ac:dyDescent="0.35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 spans="1:27" ht="15.75" customHeight="1" x14ac:dyDescent="0.35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 spans="1:27" ht="15.75" customHeight="1" x14ac:dyDescent="0.35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 spans="1:27" ht="15.75" customHeight="1" x14ac:dyDescent="0.35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 spans="1:27" ht="15.75" customHeight="1" x14ac:dyDescent="0.35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 spans="1:27" ht="15.75" customHeight="1" x14ac:dyDescent="0.35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 spans="1:27" ht="15.75" customHeight="1" x14ac:dyDescent="0.35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 spans="1:27" ht="15.75" customHeight="1" x14ac:dyDescent="0.35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 spans="1:27" ht="15.75" customHeight="1" x14ac:dyDescent="0.3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 spans="1:27" ht="15.75" customHeight="1" x14ac:dyDescent="0.35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 spans="1:27" ht="15.75" customHeight="1" x14ac:dyDescent="0.35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 spans="1:27" ht="15.75" customHeight="1" x14ac:dyDescent="0.35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 spans="1:27" ht="15.75" customHeight="1" x14ac:dyDescent="0.35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 spans="1:27" ht="15.75" customHeight="1" x14ac:dyDescent="0.35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 spans="1:27" ht="15.75" customHeight="1" x14ac:dyDescent="0.35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 spans="1:27" ht="15.75" customHeight="1" x14ac:dyDescent="0.35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 spans="1:27" ht="15.75" customHeight="1" x14ac:dyDescent="0.35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 spans="1:27" ht="15.75" customHeight="1" x14ac:dyDescent="0.35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 spans="1:27" ht="15.75" customHeight="1" x14ac:dyDescent="0.3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 spans="1:27" ht="15.75" customHeight="1" x14ac:dyDescent="0.35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 spans="1:27" ht="15.75" customHeight="1" x14ac:dyDescent="0.35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 spans="1:27" ht="15.75" customHeight="1" x14ac:dyDescent="0.35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 spans="1:27" ht="15.75" customHeight="1" x14ac:dyDescent="0.35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 spans="1:27" ht="15.75" customHeight="1" x14ac:dyDescent="0.35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 spans="1:27" ht="15.75" customHeight="1" x14ac:dyDescent="0.35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 spans="1:27" ht="15.75" customHeight="1" x14ac:dyDescent="0.35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 spans="1:27" ht="15.75" customHeight="1" x14ac:dyDescent="0.35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 spans="1:27" ht="15.75" customHeight="1" x14ac:dyDescent="0.35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 spans="1:27" ht="15.75" customHeight="1" x14ac:dyDescent="0.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 spans="1:27" ht="15.75" customHeight="1" x14ac:dyDescent="0.35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 spans="1:27" ht="15.75" customHeight="1" x14ac:dyDescent="0.35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 spans="1:27" ht="15.75" customHeight="1" x14ac:dyDescent="0.35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 spans="1:27" ht="15.75" customHeight="1" x14ac:dyDescent="0.35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 spans="1:27" ht="15.75" customHeight="1" x14ac:dyDescent="0.35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 spans="1:27" ht="15.75" customHeight="1" x14ac:dyDescent="0.35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 spans="1:27" ht="15.75" customHeight="1" x14ac:dyDescent="0.35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 spans="1:27" ht="15.75" customHeight="1" x14ac:dyDescent="0.35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 spans="1:27" ht="15.75" customHeight="1" x14ac:dyDescent="0.35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 spans="1:27" ht="15.75" customHeight="1" x14ac:dyDescent="0.3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 spans="1:27" ht="15.75" customHeight="1" x14ac:dyDescent="0.35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 spans="1:27" ht="15.75" customHeight="1" x14ac:dyDescent="0.35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 spans="1:27" ht="15.75" customHeight="1" x14ac:dyDescent="0.35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 spans="1:27" ht="15.75" customHeight="1" x14ac:dyDescent="0.35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 spans="1:27" ht="15.75" customHeight="1" x14ac:dyDescent="0.35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 spans="1:27" ht="15.75" customHeight="1" x14ac:dyDescent="0.35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 spans="1:27" ht="15.75" customHeight="1" x14ac:dyDescent="0.35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 spans="1:27" ht="15.75" customHeight="1" x14ac:dyDescent="0.35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 spans="1:27" ht="15.75" customHeight="1" x14ac:dyDescent="0.35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 spans="1:27" ht="15.75" customHeight="1" x14ac:dyDescent="0.3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 spans="1:27" ht="15.75" customHeight="1" x14ac:dyDescent="0.35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 spans="1:27" ht="15.75" customHeight="1" x14ac:dyDescent="0.35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 spans="1:27" ht="15.75" customHeight="1" x14ac:dyDescent="0.35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 spans="1:27" ht="15.75" customHeight="1" x14ac:dyDescent="0.35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 spans="1:27" ht="15.75" customHeight="1" x14ac:dyDescent="0.35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 spans="1:27" ht="15.75" customHeight="1" x14ac:dyDescent="0.35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 spans="1:27" ht="15.75" customHeight="1" x14ac:dyDescent="0.35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 spans="1:27" ht="15.75" customHeight="1" x14ac:dyDescent="0.35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 spans="1:27" ht="15.75" customHeight="1" x14ac:dyDescent="0.35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 spans="1:27" ht="15.75" customHeight="1" x14ac:dyDescent="0.3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 spans="1:27" ht="15.75" customHeight="1" x14ac:dyDescent="0.35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 spans="1:27" ht="15.75" customHeight="1" x14ac:dyDescent="0.35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 spans="1:27" ht="15.75" customHeight="1" x14ac:dyDescent="0.35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 spans="1:27" ht="15.75" customHeight="1" x14ac:dyDescent="0.35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 spans="1:27" ht="15.75" customHeight="1" x14ac:dyDescent="0.35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 spans="1:27" ht="15.75" customHeight="1" x14ac:dyDescent="0.35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 spans="1:27" ht="15.75" customHeight="1" x14ac:dyDescent="0.35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 spans="1:27" ht="15.75" customHeight="1" x14ac:dyDescent="0.35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 spans="1:27" ht="15.75" customHeight="1" x14ac:dyDescent="0.35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 spans="1:27" ht="15.75" customHeight="1" x14ac:dyDescent="0.3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 spans="1:27" ht="15.75" customHeight="1" x14ac:dyDescent="0.35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 spans="1:27" ht="15.75" customHeight="1" x14ac:dyDescent="0.35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 spans="1:27" ht="15.75" customHeight="1" x14ac:dyDescent="0.35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 spans="1:27" ht="15.75" customHeight="1" x14ac:dyDescent="0.35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 spans="1:27" ht="15.75" customHeight="1" x14ac:dyDescent="0.35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 spans="1:27" ht="15.75" customHeight="1" x14ac:dyDescent="0.35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 spans="1:27" ht="15.75" customHeight="1" x14ac:dyDescent="0.35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 spans="1:27" ht="15.75" customHeight="1" x14ac:dyDescent="0.35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 spans="1:27" ht="15.75" customHeight="1" x14ac:dyDescent="0.35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 spans="1:27" ht="15.75" customHeight="1" x14ac:dyDescent="0.3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 spans="1:27" ht="15.75" customHeight="1" x14ac:dyDescent="0.35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 spans="1:27" ht="15.75" customHeight="1" x14ac:dyDescent="0.35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 spans="1:27" ht="15.75" customHeight="1" x14ac:dyDescent="0.35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 spans="1:27" ht="15.75" customHeight="1" x14ac:dyDescent="0.35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 spans="1:27" ht="15.75" customHeight="1" x14ac:dyDescent="0.35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 spans="1:27" ht="15.75" customHeight="1" x14ac:dyDescent="0.35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 spans="1:27" ht="15.75" customHeight="1" x14ac:dyDescent="0.35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 spans="1:27" ht="15.75" customHeight="1" x14ac:dyDescent="0.35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 spans="1:27" ht="15.75" customHeight="1" x14ac:dyDescent="0.35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 spans="1:27" ht="15.75" customHeight="1" x14ac:dyDescent="0.3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 spans="1:27" ht="15.75" customHeight="1" x14ac:dyDescent="0.35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 spans="1:27" ht="15.75" customHeight="1" x14ac:dyDescent="0.35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 spans="1:27" ht="15.75" customHeight="1" x14ac:dyDescent="0.35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 spans="1:27" ht="15.75" customHeight="1" x14ac:dyDescent="0.35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 spans="1:27" ht="15.75" customHeight="1" x14ac:dyDescent="0.35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 spans="1:27" ht="15.75" customHeight="1" x14ac:dyDescent="0.35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 spans="1:27" ht="15.75" customHeight="1" x14ac:dyDescent="0.35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 spans="1:27" ht="15.75" customHeight="1" x14ac:dyDescent="0.35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 spans="1:27" ht="15.75" customHeight="1" x14ac:dyDescent="0.35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 spans="1:27" ht="15.75" customHeight="1" x14ac:dyDescent="0.3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 spans="1:27" ht="15.75" customHeight="1" x14ac:dyDescent="0.35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 spans="1:27" ht="15.75" customHeight="1" x14ac:dyDescent="0.35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 spans="1:27" ht="15.75" customHeight="1" x14ac:dyDescent="0.35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 spans="1:27" ht="15.75" customHeight="1" x14ac:dyDescent="0.35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 spans="1:27" ht="15.75" customHeight="1" x14ac:dyDescent="0.35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 spans="1:27" ht="15.75" customHeight="1" x14ac:dyDescent="0.35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 spans="1:27" ht="15.75" customHeight="1" x14ac:dyDescent="0.35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 spans="1:27" ht="15.75" customHeight="1" x14ac:dyDescent="0.35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 spans="1:27" ht="15.75" customHeight="1" x14ac:dyDescent="0.35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 spans="1:27" ht="15.75" customHeight="1" x14ac:dyDescent="0.3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 spans="1:27" ht="15.75" customHeight="1" x14ac:dyDescent="0.35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 spans="1:27" ht="15.75" customHeight="1" x14ac:dyDescent="0.35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 spans="1:27" ht="15.75" customHeight="1" x14ac:dyDescent="0.35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 spans="1:27" ht="15.75" customHeight="1" x14ac:dyDescent="0.35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 spans="1:27" ht="15.75" customHeight="1" x14ac:dyDescent="0.35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 spans="1:27" ht="15.75" customHeight="1" x14ac:dyDescent="0.35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 spans="1:27" ht="15.75" customHeight="1" x14ac:dyDescent="0.35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 spans="1:27" ht="15.75" customHeight="1" x14ac:dyDescent="0.35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 spans="1:27" ht="15.75" customHeight="1" x14ac:dyDescent="0.35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 spans="1:27" ht="15.75" customHeight="1" x14ac:dyDescent="0.3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 spans="1:27" ht="15.75" customHeight="1" x14ac:dyDescent="0.35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 spans="1:27" ht="15.75" customHeight="1" x14ac:dyDescent="0.35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 spans="1:27" ht="15.75" customHeight="1" x14ac:dyDescent="0.35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 spans="1:27" ht="15.75" customHeight="1" x14ac:dyDescent="0.35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 spans="1:27" ht="15.75" customHeight="1" x14ac:dyDescent="0.35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 spans="1:27" ht="15.75" customHeight="1" x14ac:dyDescent="0.35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 spans="1:27" ht="15.75" customHeight="1" x14ac:dyDescent="0.35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 spans="1:27" ht="15.75" customHeight="1" x14ac:dyDescent="0.35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 spans="1:27" ht="15.75" customHeight="1" x14ac:dyDescent="0.35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 spans="1:27" ht="15.75" customHeight="1" x14ac:dyDescent="0.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 spans="1:27" ht="15.75" customHeight="1" x14ac:dyDescent="0.35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 spans="1:27" ht="15.75" customHeight="1" x14ac:dyDescent="0.35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 spans="1:27" ht="15.75" customHeight="1" x14ac:dyDescent="0.35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 spans="1:27" ht="15.75" customHeight="1" x14ac:dyDescent="0.35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 spans="1:27" ht="15.75" customHeight="1" x14ac:dyDescent="0.35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 spans="1:27" ht="15.75" customHeight="1" x14ac:dyDescent="0.35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 spans="1:27" ht="15.75" customHeight="1" x14ac:dyDescent="0.35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 spans="1:27" ht="15.75" customHeight="1" x14ac:dyDescent="0.35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 spans="1:27" ht="15.75" customHeight="1" x14ac:dyDescent="0.35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 spans="1:27" ht="15.75" customHeight="1" x14ac:dyDescent="0.3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 spans="1:27" ht="15.75" customHeight="1" x14ac:dyDescent="0.35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 spans="1:27" ht="15.75" customHeight="1" x14ac:dyDescent="0.35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 spans="1:27" ht="15.75" customHeight="1" x14ac:dyDescent="0.35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 spans="1:27" ht="15.75" customHeight="1" x14ac:dyDescent="0.35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 spans="1:27" ht="15.75" customHeight="1" x14ac:dyDescent="0.35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 spans="1:27" ht="15.75" customHeight="1" x14ac:dyDescent="0.35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 spans="1:27" ht="15.75" customHeight="1" x14ac:dyDescent="0.35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 spans="1:27" ht="15.75" customHeight="1" x14ac:dyDescent="0.35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 spans="1:27" ht="15.75" customHeight="1" x14ac:dyDescent="0.35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 spans="1:27" ht="15.75" customHeight="1" x14ac:dyDescent="0.3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 spans="1:27" ht="15.75" customHeight="1" x14ac:dyDescent="0.35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 spans="1:27" ht="15.75" customHeight="1" x14ac:dyDescent="0.35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 spans="1:27" ht="15.75" customHeight="1" x14ac:dyDescent="0.35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 spans="1:27" ht="15.75" customHeight="1" x14ac:dyDescent="0.35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 spans="1:27" ht="15.75" customHeight="1" x14ac:dyDescent="0.35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 spans="1:27" ht="15.75" customHeight="1" x14ac:dyDescent="0.35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 spans="1:27" ht="15.75" customHeight="1" x14ac:dyDescent="0.35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 spans="1:27" ht="15.75" customHeight="1" x14ac:dyDescent="0.35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 spans="1:27" ht="15.75" customHeight="1" x14ac:dyDescent="0.35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 spans="1:27" ht="15.75" customHeight="1" x14ac:dyDescent="0.3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 spans="1:27" ht="15.75" customHeight="1" x14ac:dyDescent="0.35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 spans="1:27" ht="15.75" customHeight="1" x14ac:dyDescent="0.35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 spans="1:27" ht="15.75" customHeight="1" x14ac:dyDescent="0.35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 spans="1:27" ht="15.75" customHeight="1" x14ac:dyDescent="0.35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 spans="1:27" ht="15.75" customHeight="1" x14ac:dyDescent="0.35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 spans="1:27" ht="15.75" customHeight="1" x14ac:dyDescent="0.35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 spans="1:27" ht="15.75" customHeight="1" x14ac:dyDescent="0.35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 spans="1:27" ht="15.75" customHeight="1" x14ac:dyDescent="0.35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 spans="1:27" ht="15.75" customHeight="1" x14ac:dyDescent="0.35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 spans="1:27" ht="15.75" customHeight="1" x14ac:dyDescent="0.3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 spans="1:27" ht="15.75" customHeight="1" x14ac:dyDescent="0.35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 spans="1:27" ht="15.75" customHeight="1" x14ac:dyDescent="0.35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 spans="1:27" ht="15.75" customHeight="1" x14ac:dyDescent="0.35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 spans="1:27" ht="15.75" customHeight="1" x14ac:dyDescent="0.35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 spans="1:27" ht="15.75" customHeight="1" x14ac:dyDescent="0.35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 spans="1:27" ht="15.75" customHeight="1" x14ac:dyDescent="0.35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 spans="1:27" ht="15.75" customHeight="1" x14ac:dyDescent="0.35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 spans="1:27" ht="15.75" customHeight="1" x14ac:dyDescent="0.35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 spans="1:27" ht="15.75" customHeight="1" x14ac:dyDescent="0.35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 spans="1:27" ht="15.75" customHeight="1" x14ac:dyDescent="0.3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 spans="1:27" ht="15.75" customHeight="1" x14ac:dyDescent="0.35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 spans="1:27" ht="15.75" customHeight="1" x14ac:dyDescent="0.35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 spans="1:27" ht="15.75" customHeight="1" x14ac:dyDescent="0.35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 spans="1:27" ht="15.75" customHeight="1" x14ac:dyDescent="0.35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 spans="1:27" ht="15.75" customHeight="1" x14ac:dyDescent="0.35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 spans="1:27" ht="15.75" customHeight="1" x14ac:dyDescent="0.35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 spans="1:27" ht="15.75" customHeight="1" x14ac:dyDescent="0.35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 spans="1:27" ht="15.75" customHeight="1" x14ac:dyDescent="0.35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 spans="1:27" ht="15.75" customHeight="1" x14ac:dyDescent="0.35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 spans="1:27" ht="15.75" customHeight="1" x14ac:dyDescent="0.3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 spans="1:27" ht="15.75" customHeight="1" x14ac:dyDescent="0.35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 spans="1:27" ht="15.75" customHeight="1" x14ac:dyDescent="0.35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 spans="1:27" ht="15.75" customHeight="1" x14ac:dyDescent="0.35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 spans="1:27" ht="15.75" customHeight="1" x14ac:dyDescent="0.35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 spans="1:27" ht="15.75" customHeight="1" x14ac:dyDescent="0.35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 spans="1:27" ht="15.75" customHeight="1" x14ac:dyDescent="0.35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 spans="1:27" ht="15.75" customHeight="1" x14ac:dyDescent="0.35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 spans="1:27" ht="15.75" customHeight="1" x14ac:dyDescent="0.35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 spans="1:27" ht="15.75" customHeight="1" x14ac:dyDescent="0.35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 spans="1:27" ht="15.75" customHeight="1" x14ac:dyDescent="0.3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 spans="1:27" ht="15.75" customHeight="1" x14ac:dyDescent="0.35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 spans="1:27" ht="15.75" customHeight="1" x14ac:dyDescent="0.35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 spans="1:27" ht="15.75" customHeight="1" x14ac:dyDescent="0.35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 spans="1:27" ht="15.75" customHeight="1" x14ac:dyDescent="0.35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 spans="1:27" ht="15.75" customHeight="1" x14ac:dyDescent="0.35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 spans="1:27" ht="15.75" customHeight="1" x14ac:dyDescent="0.35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 spans="1:27" ht="15.75" customHeight="1" x14ac:dyDescent="0.35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 spans="1:27" ht="15.75" customHeight="1" x14ac:dyDescent="0.35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 spans="1:27" ht="15.75" customHeight="1" x14ac:dyDescent="0.35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 spans="1:27" ht="15.75" customHeight="1" x14ac:dyDescent="0.3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 spans="1:27" ht="15.75" customHeight="1" x14ac:dyDescent="0.35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 spans="1:27" ht="15.75" customHeight="1" x14ac:dyDescent="0.35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 spans="1:27" ht="15.75" customHeight="1" x14ac:dyDescent="0.35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 spans="1:27" ht="15.75" customHeight="1" x14ac:dyDescent="0.35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 spans="1:27" ht="15.75" customHeight="1" x14ac:dyDescent="0.35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 spans="1:27" ht="15.75" customHeight="1" x14ac:dyDescent="0.35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 spans="1:27" ht="15.75" customHeight="1" x14ac:dyDescent="0.35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 spans="1:27" ht="15.75" customHeight="1" x14ac:dyDescent="0.35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 spans="1:27" ht="15.75" customHeight="1" x14ac:dyDescent="0.35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 spans="1:27" ht="15.75" customHeight="1" x14ac:dyDescent="0.3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 spans="1:27" ht="15.75" customHeight="1" x14ac:dyDescent="0.35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 spans="1:27" ht="15.75" customHeight="1" x14ac:dyDescent="0.35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 spans="1:27" ht="15.75" customHeight="1" x14ac:dyDescent="0.35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 spans="1:27" ht="15.75" customHeight="1" x14ac:dyDescent="0.35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 spans="1:27" ht="15.75" customHeight="1" x14ac:dyDescent="0.35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 spans="1:27" ht="15.75" customHeight="1" x14ac:dyDescent="0.35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 spans="1:27" ht="15.75" customHeight="1" x14ac:dyDescent="0.35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 spans="1:27" ht="15.75" customHeight="1" x14ac:dyDescent="0.35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 spans="1:27" ht="15.75" customHeight="1" x14ac:dyDescent="0.35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 spans="1:27" ht="15.75" customHeight="1" x14ac:dyDescent="0.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 spans="1:27" ht="15.75" customHeight="1" x14ac:dyDescent="0.35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 spans="1:27" ht="15.75" customHeight="1" x14ac:dyDescent="0.35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 spans="1:27" ht="15.75" customHeight="1" x14ac:dyDescent="0.35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 spans="1:27" ht="15.75" customHeight="1" x14ac:dyDescent="0.35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 spans="1:27" ht="15.75" customHeight="1" x14ac:dyDescent="0.35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 spans="1:27" ht="15.75" customHeight="1" x14ac:dyDescent="0.35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 spans="1:27" ht="15.75" customHeight="1" x14ac:dyDescent="0.35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 spans="1:27" ht="15.75" customHeight="1" x14ac:dyDescent="0.35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 spans="1:27" ht="15.75" customHeight="1" x14ac:dyDescent="0.35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 spans="1:27" ht="15.75" customHeight="1" x14ac:dyDescent="0.3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 spans="1:27" ht="15.75" customHeight="1" x14ac:dyDescent="0.35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 spans="1:27" ht="15.75" customHeight="1" x14ac:dyDescent="0.35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 spans="1:27" ht="15.75" customHeight="1" x14ac:dyDescent="0.35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 spans="1:27" ht="15.75" customHeight="1" x14ac:dyDescent="0.35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 spans="1:27" ht="15.75" customHeight="1" x14ac:dyDescent="0.35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 spans="1:27" ht="15.75" customHeight="1" x14ac:dyDescent="0.35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 spans="1:27" ht="15.75" customHeight="1" x14ac:dyDescent="0.35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 spans="1:27" ht="15.75" customHeight="1" x14ac:dyDescent="0.35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 spans="1:27" ht="15.75" customHeight="1" x14ac:dyDescent="0.35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 spans="1:27" ht="15.75" customHeight="1" x14ac:dyDescent="0.3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 spans="1:27" ht="15.75" customHeight="1" x14ac:dyDescent="0.35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 spans="1:27" ht="15.75" customHeight="1" x14ac:dyDescent="0.35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 spans="1:27" ht="15.75" customHeight="1" x14ac:dyDescent="0.35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 spans="1:27" ht="15.75" customHeight="1" x14ac:dyDescent="0.35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 spans="1:27" ht="15.75" customHeight="1" x14ac:dyDescent="0.35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 spans="1:27" ht="15.75" customHeight="1" x14ac:dyDescent="0.35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 spans="1:27" ht="15.75" customHeight="1" x14ac:dyDescent="0.35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 spans="1:27" ht="15.75" customHeight="1" x14ac:dyDescent="0.35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 spans="1:27" ht="15.75" customHeight="1" x14ac:dyDescent="0.35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 spans="1:27" ht="15.75" customHeight="1" x14ac:dyDescent="0.3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pans="1:27" ht="15.75" customHeight="1" x14ac:dyDescent="0.35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 spans="1:27" ht="15.75" customHeight="1" x14ac:dyDescent="0.35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 spans="1:27" ht="15.75" customHeight="1" x14ac:dyDescent="0.35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 spans="1:27" ht="15.75" customHeight="1" x14ac:dyDescent="0.35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 spans="1:27" ht="15.75" customHeight="1" x14ac:dyDescent="0.35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 spans="1:27" ht="15.75" customHeight="1" x14ac:dyDescent="0.35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 spans="1:27" ht="15.75" customHeight="1" x14ac:dyDescent="0.35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 spans="1:27" ht="15.75" customHeight="1" x14ac:dyDescent="0.35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 spans="1:27" ht="15.75" customHeight="1" x14ac:dyDescent="0.35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 spans="1:27" ht="15.75" customHeight="1" x14ac:dyDescent="0.3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 spans="1:27" ht="15.75" customHeight="1" x14ac:dyDescent="0.35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 spans="1:27" ht="15.75" customHeight="1" x14ac:dyDescent="0.35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 spans="1:27" ht="15.75" customHeight="1" x14ac:dyDescent="0.35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 spans="1:27" ht="15.75" customHeight="1" x14ac:dyDescent="0.35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 spans="1:27" ht="15.75" customHeight="1" x14ac:dyDescent="0.35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 spans="1:27" ht="15.75" customHeight="1" x14ac:dyDescent="0.35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 spans="1:27" ht="15.75" customHeight="1" x14ac:dyDescent="0.35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 spans="1:27" ht="15.75" customHeight="1" x14ac:dyDescent="0.35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 spans="1:27" ht="15.75" customHeight="1" x14ac:dyDescent="0.35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 spans="1:27" ht="15.75" customHeight="1" x14ac:dyDescent="0.3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 spans="1:27" ht="15.75" customHeight="1" x14ac:dyDescent="0.35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pans="1:27" ht="15.75" customHeight="1" x14ac:dyDescent="0.35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 spans="1:27" ht="15.75" customHeight="1" x14ac:dyDescent="0.35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 spans="1:27" ht="15.75" customHeight="1" x14ac:dyDescent="0.35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 spans="1:27" ht="15.75" customHeight="1" x14ac:dyDescent="0.35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 spans="1:27" ht="15.75" customHeight="1" x14ac:dyDescent="0.35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 spans="1:27" ht="15.75" customHeight="1" x14ac:dyDescent="0.35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 spans="1:27" ht="15.75" customHeight="1" x14ac:dyDescent="0.35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 spans="1:27" ht="15.75" customHeight="1" x14ac:dyDescent="0.35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 spans="1:27" ht="15.75" customHeight="1" x14ac:dyDescent="0.3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 spans="1:27" ht="15.75" customHeight="1" x14ac:dyDescent="0.35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 spans="1:27" ht="15.75" customHeight="1" x14ac:dyDescent="0.35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 spans="1:27" ht="15.75" customHeight="1" x14ac:dyDescent="0.35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 spans="1:27" ht="15.75" customHeight="1" x14ac:dyDescent="0.35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 spans="1:27" ht="15.75" customHeight="1" x14ac:dyDescent="0.35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pans="1:27" ht="15.75" customHeight="1" x14ac:dyDescent="0.35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 spans="1:27" ht="15.75" customHeight="1" x14ac:dyDescent="0.35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 spans="1:27" ht="15.75" customHeight="1" x14ac:dyDescent="0.35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 spans="1:27" ht="15.75" customHeight="1" x14ac:dyDescent="0.35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 spans="1:27" ht="15.75" customHeight="1" x14ac:dyDescent="0.3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pans="1:27" ht="15.75" customHeight="1" x14ac:dyDescent="0.35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 spans="1:27" ht="15.75" customHeight="1" x14ac:dyDescent="0.35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pans="1:27" ht="15.75" customHeight="1" x14ac:dyDescent="0.35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 spans="1:27" ht="15.75" customHeight="1" x14ac:dyDescent="0.35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 spans="1:27" ht="15.75" customHeight="1" x14ac:dyDescent="0.35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 spans="1:27" ht="15.75" customHeight="1" x14ac:dyDescent="0.35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 spans="1:27" ht="15.75" customHeight="1" x14ac:dyDescent="0.35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 spans="1:27" ht="15.75" customHeight="1" x14ac:dyDescent="0.35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pans="1:27" ht="15.75" customHeight="1" x14ac:dyDescent="0.35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 spans="1:27" ht="15.75" customHeight="1" x14ac:dyDescent="0.3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 spans="1:27" ht="15.75" customHeight="1" x14ac:dyDescent="0.35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 spans="1:27" ht="15.75" customHeight="1" x14ac:dyDescent="0.35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 spans="1:27" ht="15.75" customHeight="1" x14ac:dyDescent="0.35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 spans="1:27" ht="15.75" customHeight="1" x14ac:dyDescent="0.35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 spans="1:27" ht="15.75" customHeight="1" x14ac:dyDescent="0.35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 spans="1:27" ht="15.75" customHeight="1" x14ac:dyDescent="0.35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 spans="1:27" ht="15.75" customHeight="1" x14ac:dyDescent="0.35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 spans="1:27" ht="15.75" customHeight="1" x14ac:dyDescent="0.35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 spans="1:27" ht="15.75" customHeight="1" x14ac:dyDescent="0.35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 spans="1:27" ht="15.75" customHeight="1" x14ac:dyDescent="0.3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 spans="1:27" ht="15.75" customHeight="1" x14ac:dyDescent="0.35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 spans="1:27" ht="15.75" customHeight="1" x14ac:dyDescent="0.35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 spans="1:27" ht="15.75" customHeight="1" x14ac:dyDescent="0.35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 spans="1:27" ht="15.75" customHeight="1" x14ac:dyDescent="0.35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 spans="1:27" ht="15.75" customHeight="1" x14ac:dyDescent="0.35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 spans="1:27" ht="15.75" customHeight="1" x14ac:dyDescent="0.35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 spans="1:27" ht="15.75" customHeight="1" x14ac:dyDescent="0.35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 spans="1:27" ht="15.75" customHeight="1" x14ac:dyDescent="0.35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 spans="1:27" ht="15.75" customHeight="1" x14ac:dyDescent="0.35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 spans="1:27" ht="15.75" customHeight="1" x14ac:dyDescent="0.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 spans="1:27" ht="15.75" customHeight="1" x14ac:dyDescent="0.35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 spans="1:27" ht="15.75" customHeight="1" x14ac:dyDescent="0.35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 spans="1:27" ht="15.75" customHeight="1" x14ac:dyDescent="0.35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 spans="1:27" ht="15.75" customHeight="1" x14ac:dyDescent="0.35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 spans="1:27" ht="15.75" customHeight="1" x14ac:dyDescent="0.35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 spans="1:27" ht="15.75" customHeight="1" x14ac:dyDescent="0.35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 spans="1:27" ht="15.75" customHeight="1" x14ac:dyDescent="0.35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 spans="1:27" ht="15.75" customHeight="1" x14ac:dyDescent="0.35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 spans="1:27" ht="15.75" customHeight="1" x14ac:dyDescent="0.35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 spans="1:27" ht="15.75" customHeight="1" x14ac:dyDescent="0.3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 spans="1:27" ht="15.75" customHeight="1" x14ac:dyDescent="0.35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 spans="1:27" ht="15.75" customHeight="1" x14ac:dyDescent="0.35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 spans="1:27" ht="15.75" customHeight="1" x14ac:dyDescent="0.35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 spans="1:27" ht="15.75" customHeight="1" x14ac:dyDescent="0.35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 spans="1:27" ht="15.75" customHeight="1" x14ac:dyDescent="0.35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 spans="1:27" ht="15.75" customHeight="1" x14ac:dyDescent="0.35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 spans="1:27" ht="15.75" customHeight="1" x14ac:dyDescent="0.35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 spans="1:27" ht="15.75" customHeight="1" x14ac:dyDescent="0.35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 spans="1:27" ht="15.75" customHeight="1" x14ac:dyDescent="0.35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 spans="1:27" ht="15.75" customHeight="1" x14ac:dyDescent="0.3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 spans="1:27" ht="15.75" customHeight="1" x14ac:dyDescent="0.35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 spans="1:27" ht="15.75" customHeight="1" x14ac:dyDescent="0.35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 spans="1:27" ht="15.75" customHeight="1" x14ac:dyDescent="0.35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 spans="1:27" ht="15.75" customHeight="1" x14ac:dyDescent="0.35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 spans="1:27" ht="15.75" customHeight="1" x14ac:dyDescent="0.35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 spans="1:27" ht="15.75" customHeight="1" x14ac:dyDescent="0.35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 spans="1:27" ht="15.75" customHeight="1" x14ac:dyDescent="0.35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 spans="1:27" ht="15.75" customHeight="1" x14ac:dyDescent="0.35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 spans="1:27" ht="15.75" customHeight="1" x14ac:dyDescent="0.35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 spans="1:27" ht="15.75" customHeight="1" x14ac:dyDescent="0.3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 spans="1:27" ht="15.75" customHeight="1" x14ac:dyDescent="0.35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 spans="1:27" ht="15.75" customHeight="1" x14ac:dyDescent="0.35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 spans="1:27" ht="15.75" customHeight="1" x14ac:dyDescent="0.35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 spans="1:27" ht="15.75" customHeight="1" x14ac:dyDescent="0.35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 spans="1:27" ht="15.75" customHeight="1" x14ac:dyDescent="0.35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 spans="1:27" ht="15.75" customHeight="1" x14ac:dyDescent="0.35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 spans="1:27" ht="15.75" customHeight="1" x14ac:dyDescent="0.35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 spans="1:27" ht="15.75" customHeight="1" x14ac:dyDescent="0.35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 spans="1:27" ht="15.75" customHeight="1" x14ac:dyDescent="0.35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 spans="1:27" ht="15.75" customHeight="1" x14ac:dyDescent="0.3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 spans="1:27" ht="15.75" customHeight="1" x14ac:dyDescent="0.35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 spans="1:27" ht="15.75" customHeight="1" x14ac:dyDescent="0.35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 spans="1:27" ht="15.75" customHeight="1" x14ac:dyDescent="0.35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 spans="1:27" ht="15.75" customHeight="1" x14ac:dyDescent="0.35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 spans="1:27" ht="15.75" customHeight="1" x14ac:dyDescent="0.35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 spans="1:27" ht="15.75" customHeight="1" x14ac:dyDescent="0.35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 spans="1:27" ht="15.75" customHeight="1" x14ac:dyDescent="0.35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 spans="1:27" ht="15.75" customHeight="1" x14ac:dyDescent="0.35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 spans="1:27" ht="15.75" customHeight="1" x14ac:dyDescent="0.35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 spans="1:27" ht="15.75" customHeight="1" x14ac:dyDescent="0.3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 spans="1:27" ht="15.75" customHeight="1" x14ac:dyDescent="0.35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 spans="1:27" ht="15.75" customHeight="1" x14ac:dyDescent="0.35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 spans="1:27" ht="15.75" customHeight="1" x14ac:dyDescent="0.35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 spans="1:27" ht="15.75" customHeight="1" x14ac:dyDescent="0.35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 spans="1:27" ht="15.75" customHeight="1" x14ac:dyDescent="0.35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 spans="1:27" ht="15.75" customHeight="1" x14ac:dyDescent="0.35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 spans="1:27" ht="15.75" customHeight="1" x14ac:dyDescent="0.35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 spans="1:27" ht="15.75" customHeight="1" x14ac:dyDescent="0.35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 spans="1:27" ht="15.75" customHeight="1" x14ac:dyDescent="0.35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 spans="1:27" ht="15.75" customHeight="1" x14ac:dyDescent="0.3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 spans="1:27" ht="15.75" customHeight="1" x14ac:dyDescent="0.35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 spans="1:27" ht="15.75" customHeight="1" x14ac:dyDescent="0.35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 spans="1:27" ht="15.75" customHeight="1" x14ac:dyDescent="0.35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 spans="1:27" ht="15.75" customHeight="1" x14ac:dyDescent="0.35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 spans="1:27" ht="15.75" customHeight="1" x14ac:dyDescent="0.35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 spans="1:27" ht="15.75" customHeight="1" x14ac:dyDescent="0.35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pans="1:27" ht="15.75" customHeight="1" x14ac:dyDescent="0.35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 spans="1:27" ht="15.75" customHeight="1" x14ac:dyDescent="0.35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 spans="1:27" ht="15.75" customHeight="1" x14ac:dyDescent="0.35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 spans="1:27" ht="15.75" customHeight="1" x14ac:dyDescent="0.3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 spans="1:27" ht="15.75" customHeight="1" x14ac:dyDescent="0.35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 spans="1:27" ht="15.75" customHeight="1" x14ac:dyDescent="0.35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 spans="1:27" ht="15.75" customHeight="1" x14ac:dyDescent="0.35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 spans="1:27" ht="15.75" customHeight="1" x14ac:dyDescent="0.35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 spans="1:27" ht="15.75" customHeight="1" x14ac:dyDescent="0.35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 spans="1:27" ht="15.75" customHeight="1" x14ac:dyDescent="0.35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 spans="1:27" ht="15.75" customHeight="1" x14ac:dyDescent="0.35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 spans="1:27" ht="15.75" customHeight="1" x14ac:dyDescent="0.35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 spans="1:27" ht="15.75" customHeight="1" x14ac:dyDescent="0.35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 spans="1:27" ht="15.75" customHeight="1" x14ac:dyDescent="0.3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 spans="1:27" ht="15.75" customHeight="1" x14ac:dyDescent="0.35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 spans="1:27" ht="15.75" customHeight="1" x14ac:dyDescent="0.35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 spans="1:27" ht="15.75" customHeight="1" x14ac:dyDescent="0.35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 spans="1:27" ht="15.75" customHeight="1" x14ac:dyDescent="0.35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 spans="1:27" ht="15.75" customHeight="1" x14ac:dyDescent="0.35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 spans="1:27" ht="15.75" customHeight="1" x14ac:dyDescent="0.35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 spans="1:27" ht="15.75" customHeight="1" x14ac:dyDescent="0.35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 spans="1:27" ht="15.75" customHeight="1" x14ac:dyDescent="0.35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 spans="1:27" ht="15.75" customHeight="1" x14ac:dyDescent="0.35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 spans="1:27" ht="15.75" customHeight="1" x14ac:dyDescent="0.3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 spans="1:27" ht="15.75" customHeight="1" x14ac:dyDescent="0.35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 spans="1:27" ht="15.75" customHeight="1" x14ac:dyDescent="0.35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 spans="1:27" ht="15.75" customHeight="1" x14ac:dyDescent="0.35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 spans="1:27" ht="15.75" customHeight="1" x14ac:dyDescent="0.35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 spans="1:27" ht="15.75" customHeight="1" x14ac:dyDescent="0.35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 spans="1:27" ht="15.75" customHeight="1" x14ac:dyDescent="0.35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 spans="1:27" ht="15.75" customHeight="1" x14ac:dyDescent="0.35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 spans="1:27" ht="15.75" customHeight="1" x14ac:dyDescent="0.35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 spans="1:27" ht="15.75" customHeight="1" x14ac:dyDescent="0.35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 spans="1:27" ht="15.75" customHeight="1" x14ac:dyDescent="0.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 spans="1:27" ht="15.75" customHeight="1" x14ac:dyDescent="0.35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 spans="1:27" ht="15.75" customHeight="1" x14ac:dyDescent="0.35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 spans="1:27" ht="15.75" customHeight="1" x14ac:dyDescent="0.35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 spans="1:27" ht="15.75" customHeight="1" x14ac:dyDescent="0.35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 spans="1:27" ht="15.75" customHeight="1" x14ac:dyDescent="0.35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 spans="1:27" ht="15.75" customHeight="1" x14ac:dyDescent="0.35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 spans="1:27" ht="15.75" customHeight="1" x14ac:dyDescent="0.35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 spans="1:27" ht="15.75" customHeight="1" x14ac:dyDescent="0.35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 spans="1:27" ht="15.75" customHeight="1" x14ac:dyDescent="0.35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 spans="1:27" ht="15.75" customHeight="1" x14ac:dyDescent="0.3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 spans="1:27" ht="15.75" customHeight="1" x14ac:dyDescent="0.35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 spans="1:27" ht="15.75" customHeight="1" x14ac:dyDescent="0.35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 spans="1:27" ht="15.75" customHeight="1" x14ac:dyDescent="0.35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 spans="1:27" ht="15.75" customHeight="1" x14ac:dyDescent="0.35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 spans="1:27" ht="15.75" customHeight="1" x14ac:dyDescent="0.35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 spans="1:27" ht="15.75" customHeight="1" x14ac:dyDescent="0.35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 spans="1:27" ht="15.75" customHeight="1" x14ac:dyDescent="0.35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 spans="1:27" ht="15.75" customHeight="1" x14ac:dyDescent="0.35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 spans="1:27" ht="15.75" customHeight="1" x14ac:dyDescent="0.35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 spans="1:27" ht="15.75" customHeight="1" x14ac:dyDescent="0.3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 spans="1:27" ht="15.75" customHeight="1" x14ac:dyDescent="0.35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 spans="1:27" ht="15.75" customHeight="1" x14ac:dyDescent="0.35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 spans="1:27" ht="15.75" customHeight="1" x14ac:dyDescent="0.35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 spans="1:27" ht="15.75" customHeight="1" x14ac:dyDescent="0.35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 spans="1:27" ht="15.75" customHeight="1" x14ac:dyDescent="0.35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 spans="1:27" ht="15.75" customHeight="1" x14ac:dyDescent="0.35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 spans="1:27" ht="15.75" customHeight="1" x14ac:dyDescent="0.35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 spans="1:27" ht="15.75" customHeight="1" x14ac:dyDescent="0.35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 spans="1:27" ht="15.75" customHeight="1" x14ac:dyDescent="0.35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 spans="1:27" ht="15.75" customHeight="1" x14ac:dyDescent="0.3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 spans="1:27" ht="15.75" customHeight="1" x14ac:dyDescent="0.35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 spans="1:27" ht="15.75" customHeight="1" x14ac:dyDescent="0.35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 spans="1:27" ht="15.75" customHeight="1" x14ac:dyDescent="0.35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 spans="1:27" ht="15.75" customHeight="1" x14ac:dyDescent="0.35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 spans="1:27" ht="15.75" customHeight="1" x14ac:dyDescent="0.35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 spans="1:27" ht="15.75" customHeight="1" x14ac:dyDescent="0.35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 spans="1:27" ht="15.75" customHeight="1" x14ac:dyDescent="0.35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 spans="1:27" ht="15.75" customHeight="1" x14ac:dyDescent="0.35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 spans="1:27" ht="15.75" customHeight="1" x14ac:dyDescent="0.35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 spans="1:27" ht="15.75" customHeight="1" x14ac:dyDescent="0.3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 spans="1:27" ht="15.75" customHeight="1" x14ac:dyDescent="0.35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 spans="1:27" ht="15.75" customHeight="1" x14ac:dyDescent="0.35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 spans="1:27" ht="15.75" customHeight="1" x14ac:dyDescent="0.35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 spans="1:27" ht="15.75" customHeight="1" x14ac:dyDescent="0.35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 spans="1:27" ht="15.75" customHeight="1" x14ac:dyDescent="0.35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 spans="1:27" ht="15.75" customHeight="1" x14ac:dyDescent="0.35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 spans="1:27" ht="15.75" customHeight="1" x14ac:dyDescent="0.35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 spans="1:27" ht="15.75" customHeight="1" x14ac:dyDescent="0.35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 spans="1:27" ht="15.75" customHeight="1" x14ac:dyDescent="0.35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 spans="1:27" ht="15.75" customHeight="1" x14ac:dyDescent="0.3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 spans="1:27" ht="15.75" customHeight="1" x14ac:dyDescent="0.35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 spans="1:27" ht="15.75" customHeight="1" x14ac:dyDescent="0.35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 spans="1:27" ht="15.75" customHeight="1" x14ac:dyDescent="0.35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 spans="1:27" ht="15.75" customHeight="1" x14ac:dyDescent="0.35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 spans="1:27" ht="15.75" customHeight="1" x14ac:dyDescent="0.35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 spans="1:27" ht="15.75" customHeight="1" x14ac:dyDescent="0.35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 spans="1:27" ht="15.75" customHeight="1" x14ac:dyDescent="0.35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 spans="1:27" ht="15.75" customHeight="1" x14ac:dyDescent="0.35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 spans="1:27" ht="15.75" customHeight="1" x14ac:dyDescent="0.35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 spans="1:27" ht="15.75" customHeight="1" x14ac:dyDescent="0.3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 spans="1:27" ht="15.75" customHeight="1" x14ac:dyDescent="0.35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pans="1:27" ht="15.75" customHeight="1" x14ac:dyDescent="0.35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 spans="1:27" ht="15.75" customHeight="1" x14ac:dyDescent="0.35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 spans="1:27" ht="15.75" customHeight="1" x14ac:dyDescent="0.35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 spans="1:27" ht="15.75" customHeight="1" x14ac:dyDescent="0.35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 spans="1:27" ht="15.75" customHeight="1" x14ac:dyDescent="0.35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 spans="1:27" ht="15.75" customHeight="1" x14ac:dyDescent="0.35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 spans="1:27" ht="15.75" customHeight="1" x14ac:dyDescent="0.35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pans="1:27" ht="15.75" customHeight="1" x14ac:dyDescent="0.35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 spans="1:27" ht="15.75" customHeight="1" x14ac:dyDescent="0.3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 spans="1:27" ht="15.75" customHeight="1" x14ac:dyDescent="0.35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 spans="1:27" ht="15.75" customHeight="1" x14ac:dyDescent="0.35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 spans="1:27" ht="15.75" customHeight="1" x14ac:dyDescent="0.35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 spans="1:27" ht="15.75" customHeight="1" x14ac:dyDescent="0.35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 spans="1:27" ht="15.75" customHeight="1" x14ac:dyDescent="0.35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 spans="1:27" ht="15.75" customHeight="1" x14ac:dyDescent="0.35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 spans="1:27" ht="15.75" customHeight="1" x14ac:dyDescent="0.35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 spans="1:27" ht="15.75" customHeight="1" x14ac:dyDescent="0.35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 spans="1:27" ht="15.75" customHeight="1" x14ac:dyDescent="0.35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 spans="1:27" ht="15.75" customHeight="1" x14ac:dyDescent="0.3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 spans="1:27" ht="15.75" customHeight="1" x14ac:dyDescent="0.35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 spans="1:27" ht="15.75" customHeight="1" x14ac:dyDescent="0.35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 spans="1:27" ht="15.75" customHeight="1" x14ac:dyDescent="0.35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 spans="1:27" ht="15.75" customHeight="1" x14ac:dyDescent="0.35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 spans="1:27" ht="15.75" customHeight="1" x14ac:dyDescent="0.35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 spans="1:27" ht="15.75" customHeight="1" x14ac:dyDescent="0.35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 spans="1:27" ht="15.75" customHeight="1" x14ac:dyDescent="0.35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 spans="1:27" ht="15.75" customHeight="1" x14ac:dyDescent="0.35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 spans="1:27" ht="15.75" customHeight="1" x14ac:dyDescent="0.35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 spans="1:27" ht="15.75" customHeight="1" x14ac:dyDescent="0.3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 spans="1:27" ht="15.75" customHeight="1" x14ac:dyDescent="0.35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 spans="1:27" ht="15.75" customHeight="1" x14ac:dyDescent="0.35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 spans="1:27" ht="15.75" customHeight="1" x14ac:dyDescent="0.35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 spans="1:27" ht="15.75" customHeight="1" x14ac:dyDescent="0.35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 spans="1:27" ht="15.75" customHeight="1" x14ac:dyDescent="0.35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 spans="1:27" ht="15.75" customHeight="1" x14ac:dyDescent="0.35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 spans="1:27" ht="15.75" customHeight="1" x14ac:dyDescent="0.35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 spans="1:27" ht="15.75" customHeight="1" x14ac:dyDescent="0.35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 spans="1:27" ht="15.75" customHeight="1" x14ac:dyDescent="0.35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 spans="1:27" ht="15.75" customHeight="1" x14ac:dyDescent="0.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 spans="1:27" ht="15.75" customHeight="1" x14ac:dyDescent="0.35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 spans="1:27" ht="15.75" customHeight="1" x14ac:dyDescent="0.35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 spans="1:27" ht="15.75" customHeight="1" x14ac:dyDescent="0.35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 spans="1:27" ht="15.75" customHeight="1" x14ac:dyDescent="0.35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 spans="1:27" ht="15.75" customHeight="1" x14ac:dyDescent="0.35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 spans="1:27" ht="15.75" customHeight="1" x14ac:dyDescent="0.35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 spans="1:27" ht="15.75" customHeight="1" x14ac:dyDescent="0.35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 spans="1:27" ht="15.75" customHeight="1" x14ac:dyDescent="0.35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 spans="1:27" ht="15.75" customHeight="1" x14ac:dyDescent="0.35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 spans="1:27" ht="15.75" customHeight="1" x14ac:dyDescent="0.3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 spans="1:27" ht="15.75" customHeight="1" x14ac:dyDescent="0.35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 spans="1:27" ht="15.75" customHeight="1" x14ac:dyDescent="0.35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 spans="1:27" ht="15.75" customHeight="1" x14ac:dyDescent="0.35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 spans="1:27" ht="15.75" customHeight="1" x14ac:dyDescent="0.35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 spans="1:27" ht="15.75" customHeight="1" x14ac:dyDescent="0.35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 spans="1:27" ht="15.75" customHeight="1" x14ac:dyDescent="0.35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 spans="1:27" ht="15.75" customHeight="1" x14ac:dyDescent="0.35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 spans="1:27" ht="15.75" customHeight="1" x14ac:dyDescent="0.35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 spans="1:27" ht="15.75" customHeight="1" x14ac:dyDescent="0.35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 spans="1:27" ht="15.75" customHeight="1" x14ac:dyDescent="0.3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 spans="1:27" ht="15.75" customHeight="1" x14ac:dyDescent="0.35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 spans="1:27" ht="15.75" customHeight="1" x14ac:dyDescent="0.35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 spans="1:27" ht="15.75" customHeight="1" x14ac:dyDescent="0.35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 spans="1:27" ht="15.75" customHeight="1" x14ac:dyDescent="0.35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 spans="1:27" ht="15.75" customHeight="1" x14ac:dyDescent="0.35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 spans="1:27" ht="15.75" customHeight="1" x14ac:dyDescent="0.35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 spans="1:27" ht="15.75" customHeight="1" x14ac:dyDescent="0.35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 spans="1:27" ht="15.75" customHeight="1" x14ac:dyDescent="0.35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 spans="1:27" ht="15.75" customHeight="1" x14ac:dyDescent="0.35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 spans="1:27" ht="15.75" customHeight="1" x14ac:dyDescent="0.3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 spans="1:27" ht="15.75" customHeight="1" x14ac:dyDescent="0.35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 spans="1:27" ht="15.75" customHeight="1" x14ac:dyDescent="0.35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 spans="1:27" ht="15.75" customHeight="1" x14ac:dyDescent="0.35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 spans="1:27" ht="15.75" customHeight="1" x14ac:dyDescent="0.35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 spans="1:27" ht="15.75" customHeight="1" x14ac:dyDescent="0.35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 spans="1:27" ht="15.75" customHeight="1" x14ac:dyDescent="0.35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 spans="1:27" ht="15.75" customHeight="1" x14ac:dyDescent="0.35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 spans="1:27" ht="15.75" customHeight="1" x14ac:dyDescent="0.35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 spans="1:27" ht="15.75" customHeight="1" x14ac:dyDescent="0.35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 spans="1:27" ht="15.75" customHeight="1" x14ac:dyDescent="0.3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 spans="1:27" ht="15.75" customHeight="1" x14ac:dyDescent="0.35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 spans="1:27" ht="15.75" customHeight="1" x14ac:dyDescent="0.35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 spans="1:27" ht="15.75" customHeight="1" x14ac:dyDescent="0.35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 spans="1:27" ht="15.75" customHeight="1" x14ac:dyDescent="0.35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 spans="1:27" ht="15.75" customHeight="1" x14ac:dyDescent="0.35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 spans="1:27" ht="15.75" customHeight="1" x14ac:dyDescent="0.35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 spans="1:27" ht="15.75" customHeight="1" x14ac:dyDescent="0.35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 spans="1:27" ht="15.75" customHeight="1" x14ac:dyDescent="0.35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 spans="1:27" ht="15.75" customHeight="1" x14ac:dyDescent="0.35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 spans="1:27" ht="15.75" customHeight="1" x14ac:dyDescent="0.3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 spans="1:27" ht="15.75" customHeight="1" x14ac:dyDescent="0.35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 spans="1:27" ht="15.75" customHeight="1" x14ac:dyDescent="0.35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 spans="1:27" ht="15.75" customHeight="1" x14ac:dyDescent="0.35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 spans="1:27" ht="15.75" customHeight="1" x14ac:dyDescent="0.35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 spans="1:27" ht="15.75" customHeight="1" x14ac:dyDescent="0.35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 spans="1:27" ht="15.75" customHeight="1" x14ac:dyDescent="0.35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 spans="1:27" ht="15.75" customHeight="1" x14ac:dyDescent="0.35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 spans="1:27" ht="15.75" customHeight="1" x14ac:dyDescent="0.35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 spans="1:27" ht="15.75" customHeight="1" x14ac:dyDescent="0.35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 spans="1:27" ht="15.75" customHeight="1" x14ac:dyDescent="0.3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 spans="1:27" ht="15.75" customHeight="1" x14ac:dyDescent="0.35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 spans="1:27" ht="15.75" customHeight="1" x14ac:dyDescent="0.35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 spans="1:27" ht="15.75" customHeight="1" x14ac:dyDescent="0.35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 spans="1:27" ht="15.75" customHeight="1" x14ac:dyDescent="0.35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 spans="1:27" ht="15.75" customHeight="1" x14ac:dyDescent="0.35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 spans="1:27" ht="15.75" customHeight="1" x14ac:dyDescent="0.35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  <row r="1002" spans="1:27" ht="15.75" customHeight="1" x14ac:dyDescent="0.35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</row>
    <row r="1003" spans="1:27" ht="15.75" customHeight="1" x14ac:dyDescent="0.35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</row>
    <row r="1004" spans="1:27" ht="15.75" customHeight="1" x14ac:dyDescent="0.35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</row>
  </sheetData>
  <mergeCells count="5">
    <mergeCell ref="C6:F6"/>
    <mergeCell ref="G6:J6"/>
    <mergeCell ref="K6:N6"/>
    <mergeCell ref="C5:F5"/>
    <mergeCell ref="K5:N5"/>
  </mergeCells>
  <dataValidations count="1">
    <dataValidation type="list" allowBlank="1" showInputMessage="1" showErrorMessage="1" sqref="B8:B108" xr:uid="{C7C3DB3D-6678-421F-A105-6223D086B043}">
      <formula1>"Equities, Futures, Options, Equity Swaps"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6"/>
  <sheetViews>
    <sheetView workbookViewId="0">
      <selection activeCell="F32" sqref="F32"/>
    </sheetView>
  </sheetViews>
  <sheetFormatPr defaultColWidth="8.81640625" defaultRowHeight="12.5" x14ac:dyDescent="0.25"/>
  <cols>
    <col min="4" max="4" width="23.7265625" bestFit="1" customWidth="1"/>
    <col min="5" max="5" width="14.54296875" customWidth="1"/>
  </cols>
  <sheetData>
    <row r="1" spans="1:5" ht="13.5" x14ac:dyDescent="0.35">
      <c r="A1" s="10" t="s">
        <v>1</v>
      </c>
      <c r="C1" s="1"/>
      <c r="D1" s="1"/>
    </row>
    <row r="2" spans="1:5" ht="13.5" x14ac:dyDescent="0.35">
      <c r="C2" s="1"/>
      <c r="D2" s="1"/>
    </row>
    <row r="3" spans="1:5" ht="14" thickBot="1" x14ac:dyDescent="0.4">
      <c r="A3" s="10" t="s">
        <v>2</v>
      </c>
      <c r="C3" s="1"/>
      <c r="D3" s="1"/>
    </row>
    <row r="4" spans="1:5" ht="13.5" x14ac:dyDescent="0.35">
      <c r="A4" s="4">
        <v>3</v>
      </c>
      <c r="B4" s="17">
        <v>1900</v>
      </c>
      <c r="C4" s="5" t="e">
        <f>IF(#REF!&gt;A4,A4,#REF!)</f>
        <v>#REF!</v>
      </c>
      <c r="D4" s="12" t="e">
        <f>C4*B4</f>
        <v>#REF!</v>
      </c>
    </row>
    <row r="5" spans="1:5" ht="13.5" x14ac:dyDescent="0.35">
      <c r="A5" s="6">
        <v>5</v>
      </c>
      <c r="B5" s="18">
        <v>1700</v>
      </c>
      <c r="C5" s="7" t="e">
        <f>IF(#REF!&gt;(A5-1),(A5-A4),IF(#REF!&lt;(A4+1),0,#REF!-A4))</f>
        <v>#REF!</v>
      </c>
      <c r="D5" s="13" t="e">
        <f>C5*B5</f>
        <v>#REF!</v>
      </c>
    </row>
    <row r="6" spans="1:5" ht="13.5" x14ac:dyDescent="0.35">
      <c r="A6" s="6">
        <v>10</v>
      </c>
      <c r="B6" s="18">
        <v>1600</v>
      </c>
      <c r="C6" s="7"/>
      <c r="D6" s="13"/>
    </row>
    <row r="7" spans="1:5" ht="13.5" x14ac:dyDescent="0.35">
      <c r="A7" s="1"/>
      <c r="B7" s="16"/>
      <c r="C7" s="10" t="e">
        <f>SUM(C4:C6)</f>
        <v>#REF!</v>
      </c>
      <c r="D7" s="15" t="e">
        <f>SUM(D4:D6)/C7</f>
        <v>#REF!</v>
      </c>
    </row>
    <row r="8" spans="1:5" ht="13.5" x14ac:dyDescent="0.35">
      <c r="A8" s="1"/>
      <c r="B8" s="16"/>
      <c r="D8" s="16"/>
    </row>
    <row r="9" spans="1:5" ht="14" thickBot="1" x14ac:dyDescent="0.4">
      <c r="A9" s="11" t="s">
        <v>3</v>
      </c>
      <c r="B9" s="16"/>
      <c r="D9" s="16"/>
    </row>
    <row r="10" spans="1:5" ht="13.5" x14ac:dyDescent="0.35">
      <c r="A10" s="4">
        <v>5</v>
      </c>
      <c r="B10" s="17">
        <v>900</v>
      </c>
      <c r="C10" s="5" t="e">
        <f>IF(#REF!&gt;A10,A10,#REF!)</f>
        <v>#REF!</v>
      </c>
      <c r="D10" s="12" t="e">
        <f>C10*B10</f>
        <v>#REF!</v>
      </c>
    </row>
    <row r="11" spans="1:5" ht="14" thickBot="1" x14ac:dyDescent="0.4">
      <c r="A11" s="8">
        <v>10</v>
      </c>
      <c r="B11" s="19">
        <v>900</v>
      </c>
      <c r="C11" s="9" t="e">
        <f>IF(#REF!&gt;(A11-1),(A11-A10),IF(#REF!&lt;(A10+1),0,#REF!-A10))</f>
        <v>#REF!</v>
      </c>
      <c r="D11" s="14" t="e">
        <f>C11*B11</f>
        <v>#REF!</v>
      </c>
    </row>
    <row r="12" spans="1:5" ht="13.5" x14ac:dyDescent="0.35">
      <c r="A12" s="1"/>
      <c r="B12" s="1"/>
      <c r="C12" s="11" t="e">
        <f>SUM(C10:C11)</f>
        <v>#REF!</v>
      </c>
      <c r="D12" s="15">
        <v>950</v>
      </c>
    </row>
    <row r="13" spans="1:5" ht="13.5" x14ac:dyDescent="0.35">
      <c r="A13" s="1"/>
      <c r="B13" s="1"/>
      <c r="C13" s="11"/>
      <c r="D13" s="15"/>
    </row>
    <row r="14" spans="1:5" ht="13.5" x14ac:dyDescent="0.35">
      <c r="A14" s="1"/>
      <c r="B14" s="1"/>
      <c r="C14" s="1"/>
      <c r="D14" s="1"/>
    </row>
    <row r="15" spans="1:5" x14ac:dyDescent="0.25">
      <c r="A15" t="s">
        <v>29</v>
      </c>
      <c r="D15" t="s">
        <v>26</v>
      </c>
      <c r="E15" t="s">
        <v>30</v>
      </c>
    </row>
    <row r="16" spans="1:5" x14ac:dyDescent="0.25">
      <c r="A16">
        <v>1</v>
      </c>
      <c r="D16" t="s">
        <v>4</v>
      </c>
      <c r="E16" t="s">
        <v>11</v>
      </c>
    </row>
    <row r="17" spans="1:7" x14ac:dyDescent="0.25">
      <c r="A17">
        <v>2</v>
      </c>
      <c r="D17" t="s">
        <v>5</v>
      </c>
      <c r="E17" t="s">
        <v>12</v>
      </c>
    </row>
    <row r="18" spans="1:7" x14ac:dyDescent="0.25">
      <c r="A18">
        <v>3</v>
      </c>
      <c r="D18" t="s">
        <v>6</v>
      </c>
      <c r="E18" t="s">
        <v>6</v>
      </c>
    </row>
    <row r="19" spans="1:7" x14ac:dyDescent="0.25">
      <c r="A19">
        <v>4</v>
      </c>
      <c r="D19" t="s">
        <v>7</v>
      </c>
      <c r="E19" t="s">
        <v>7</v>
      </c>
    </row>
    <row r="20" spans="1:7" x14ac:dyDescent="0.25">
      <c r="A20">
        <v>5</v>
      </c>
      <c r="D20" t="s">
        <v>8</v>
      </c>
      <c r="E20" t="s">
        <v>8</v>
      </c>
    </row>
    <row r="21" spans="1:7" x14ac:dyDescent="0.25">
      <c r="A21">
        <v>6</v>
      </c>
      <c r="D21" t="s">
        <v>9</v>
      </c>
      <c r="E21" t="s">
        <v>9</v>
      </c>
    </row>
    <row r="22" spans="1:7" x14ac:dyDescent="0.25">
      <c r="A22">
        <v>7</v>
      </c>
      <c r="D22" t="s">
        <v>10</v>
      </c>
      <c r="E22" t="s">
        <v>10</v>
      </c>
    </row>
    <row r="23" spans="1:7" x14ac:dyDescent="0.25">
      <c r="A23">
        <v>8</v>
      </c>
    </row>
    <row r="24" spans="1:7" x14ac:dyDescent="0.25">
      <c r="A24">
        <v>9</v>
      </c>
    </row>
    <row r="25" spans="1:7" x14ac:dyDescent="0.25">
      <c r="A25">
        <v>10</v>
      </c>
    </row>
    <row r="26" spans="1:7" x14ac:dyDescent="0.25">
      <c r="A26">
        <v>11</v>
      </c>
    </row>
    <row r="27" spans="1:7" x14ac:dyDescent="0.25">
      <c r="A27">
        <v>12</v>
      </c>
      <c r="C27" t="s">
        <v>27</v>
      </c>
      <c r="D27" t="s">
        <v>25</v>
      </c>
      <c r="E27" t="s">
        <v>14</v>
      </c>
      <c r="F27" t="s">
        <v>24</v>
      </c>
      <c r="G27" t="s">
        <v>28</v>
      </c>
    </row>
    <row r="28" spans="1:7" x14ac:dyDescent="0.25">
      <c r="A28">
        <v>13</v>
      </c>
      <c r="C28" s="20" t="e">
        <f>SUM(#REF!)</f>
        <v>#REF!</v>
      </c>
      <c r="D28" t="s">
        <v>4</v>
      </c>
      <c r="E28">
        <v>625</v>
      </c>
      <c r="F28">
        <v>112</v>
      </c>
      <c r="G28" t="e">
        <f>IF((C28)&lt;5,E28,E28+((C28)-4)*F28)</f>
        <v>#REF!</v>
      </c>
    </row>
    <row r="29" spans="1:7" x14ac:dyDescent="0.25">
      <c r="A29">
        <v>14</v>
      </c>
      <c r="C29" s="20" t="e">
        <f>SUM(#REF!)</f>
        <v>#REF!</v>
      </c>
      <c r="D29" t="s">
        <v>5</v>
      </c>
      <c r="E29">
        <v>884</v>
      </c>
      <c r="F29">
        <v>112</v>
      </c>
      <c r="G29" t="e">
        <f t="shared" ref="G29:G39" si="0">IF((C29)&lt;5,E29,E29+((C29)-4)*F29)</f>
        <v>#REF!</v>
      </c>
    </row>
    <row r="30" spans="1:7" x14ac:dyDescent="0.25">
      <c r="A30">
        <v>15</v>
      </c>
      <c r="C30" s="20" t="e">
        <f>SUM(#REF!)</f>
        <v>#REF!</v>
      </c>
      <c r="D30" t="s">
        <v>6</v>
      </c>
      <c r="E30">
        <v>1409</v>
      </c>
      <c r="F30">
        <v>112</v>
      </c>
      <c r="G30" t="e">
        <f t="shared" si="0"/>
        <v>#REF!</v>
      </c>
    </row>
    <row r="31" spans="1:7" x14ac:dyDescent="0.25">
      <c r="A31">
        <v>16</v>
      </c>
      <c r="C31" s="20" t="e">
        <f>SUM(#REF!)</f>
        <v>#REF!</v>
      </c>
      <c r="D31" t="s">
        <v>15</v>
      </c>
      <c r="E31">
        <v>2446</v>
      </c>
      <c r="F31">
        <v>112</v>
      </c>
      <c r="G31" t="e">
        <f t="shared" si="0"/>
        <v>#REF!</v>
      </c>
    </row>
    <row r="32" spans="1:7" x14ac:dyDescent="0.25">
      <c r="A32">
        <v>17</v>
      </c>
      <c r="C32" s="20" t="e">
        <f>SUM(#REF!)</f>
        <v>#REF!</v>
      </c>
      <c r="D32" t="s">
        <v>16</v>
      </c>
      <c r="E32">
        <v>4154</v>
      </c>
      <c r="F32">
        <v>169</v>
      </c>
      <c r="G32" t="e">
        <f t="shared" si="0"/>
        <v>#REF!</v>
      </c>
    </row>
    <row r="33" spans="1:7" x14ac:dyDescent="0.25">
      <c r="A33">
        <v>18</v>
      </c>
      <c r="C33" s="20" t="e">
        <f>SUM(#REF!)</f>
        <v>#REF!</v>
      </c>
      <c r="D33" t="s">
        <v>17</v>
      </c>
      <c r="E33">
        <v>5935</v>
      </c>
      <c r="F33">
        <v>225</v>
      </c>
      <c r="G33" t="e">
        <f t="shared" si="0"/>
        <v>#REF!</v>
      </c>
    </row>
    <row r="34" spans="1:7" x14ac:dyDescent="0.25">
      <c r="A34">
        <v>19</v>
      </c>
      <c r="C34" s="20" t="e">
        <f>SUM(#REF!)</f>
        <v>#REF!</v>
      </c>
      <c r="D34" t="s">
        <v>18</v>
      </c>
      <c r="E34">
        <v>8405</v>
      </c>
      <c r="F34">
        <v>338</v>
      </c>
      <c r="G34" t="e">
        <f t="shared" si="0"/>
        <v>#REF!</v>
      </c>
    </row>
    <row r="35" spans="1:7" x14ac:dyDescent="0.25">
      <c r="A35">
        <v>20</v>
      </c>
      <c r="C35" s="20" t="e">
        <f>SUM(#REF!)</f>
        <v>#REF!</v>
      </c>
      <c r="D35" t="s">
        <v>19</v>
      </c>
      <c r="E35">
        <v>10767</v>
      </c>
      <c r="F35">
        <v>451</v>
      </c>
      <c r="G35" t="e">
        <f t="shared" si="0"/>
        <v>#REF!</v>
      </c>
    </row>
    <row r="36" spans="1:7" x14ac:dyDescent="0.25">
      <c r="A36">
        <v>21</v>
      </c>
      <c r="C36" s="20" t="e">
        <f>SUM(#REF!)</f>
        <v>#REF!</v>
      </c>
      <c r="D36" t="s">
        <v>20</v>
      </c>
      <c r="E36">
        <v>15463</v>
      </c>
      <c r="F36">
        <v>676</v>
      </c>
      <c r="G36" t="e">
        <f t="shared" si="0"/>
        <v>#REF!</v>
      </c>
    </row>
    <row r="37" spans="1:7" x14ac:dyDescent="0.25">
      <c r="A37">
        <v>22</v>
      </c>
      <c r="C37" s="20" t="e">
        <f>SUM(#REF!)</f>
        <v>#REF!</v>
      </c>
      <c r="D37" t="s">
        <v>21</v>
      </c>
      <c r="E37">
        <v>20159</v>
      </c>
      <c r="F37">
        <v>902</v>
      </c>
      <c r="G37" t="e">
        <f t="shared" si="0"/>
        <v>#REF!</v>
      </c>
    </row>
    <row r="38" spans="1:7" x14ac:dyDescent="0.25">
      <c r="A38">
        <v>23</v>
      </c>
      <c r="C38" s="20" t="e">
        <f>SUM(#REF!)</f>
        <v>#REF!</v>
      </c>
      <c r="D38" t="s">
        <v>22</v>
      </c>
      <c r="E38">
        <v>23829</v>
      </c>
      <c r="F38">
        <v>1127</v>
      </c>
      <c r="G38" t="e">
        <f t="shared" si="0"/>
        <v>#REF!</v>
      </c>
    </row>
    <row r="39" spans="1:7" x14ac:dyDescent="0.25">
      <c r="A39">
        <v>24</v>
      </c>
      <c r="C39" s="20" t="e">
        <f>SUM(#REF!)</f>
        <v>#REF!</v>
      </c>
      <c r="D39" t="s">
        <v>23</v>
      </c>
      <c r="E39">
        <v>27454</v>
      </c>
      <c r="F39">
        <v>1127</v>
      </c>
      <c r="G39" t="e">
        <f t="shared" si="0"/>
        <v>#REF!</v>
      </c>
    </row>
    <row r="40" spans="1:7" x14ac:dyDescent="0.25">
      <c r="A40">
        <v>25</v>
      </c>
    </row>
    <row r="41" spans="1:7" x14ac:dyDescent="0.25">
      <c r="A41">
        <v>26</v>
      </c>
    </row>
    <row r="42" spans="1:7" x14ac:dyDescent="0.25">
      <c r="A42">
        <v>27</v>
      </c>
    </row>
    <row r="43" spans="1:7" x14ac:dyDescent="0.25">
      <c r="A43">
        <v>28</v>
      </c>
      <c r="C43" t="s">
        <v>13</v>
      </c>
    </row>
    <row r="44" spans="1:7" x14ac:dyDescent="0.25">
      <c r="A44">
        <v>29</v>
      </c>
      <c r="C44" s="20" t="e">
        <f>#REF!</f>
        <v>#REF!</v>
      </c>
      <c r="D44" s="25">
        <v>400</v>
      </c>
      <c r="E44" t="e">
        <f>IF((C44)&lt;5,0, D44)</f>
        <v>#REF!</v>
      </c>
    </row>
    <row r="45" spans="1:7" x14ac:dyDescent="0.25">
      <c r="A45">
        <v>30</v>
      </c>
    </row>
    <row r="47" spans="1:7" x14ac:dyDescent="0.25">
      <c r="C47" t="s">
        <v>13</v>
      </c>
      <c r="D47" t="s">
        <v>38</v>
      </c>
    </row>
    <row r="48" spans="1:7" x14ac:dyDescent="0.25">
      <c r="C48" s="26" t="s">
        <v>37</v>
      </c>
      <c r="D48" s="24">
        <v>0</v>
      </c>
      <c r="E48" s="24"/>
    </row>
    <row r="49" spans="1:5" x14ac:dyDescent="0.25">
      <c r="C49" s="26" t="s">
        <v>31</v>
      </c>
      <c r="D49" s="24">
        <v>-400</v>
      </c>
      <c r="E49" s="24"/>
    </row>
    <row r="50" spans="1:5" x14ac:dyDescent="0.25">
      <c r="C50" s="26" t="s">
        <v>32</v>
      </c>
      <c r="D50" s="24">
        <v>-800</v>
      </c>
      <c r="E50" s="24"/>
    </row>
    <row r="51" spans="1:5" x14ac:dyDescent="0.25">
      <c r="C51" s="26" t="s">
        <v>33</v>
      </c>
      <c r="D51" s="24">
        <v>-1200</v>
      </c>
      <c r="E51" s="24"/>
    </row>
    <row r="52" spans="1:5" x14ac:dyDescent="0.25">
      <c r="C52" s="26" t="s">
        <v>34</v>
      </c>
      <c r="D52" s="24">
        <v>-1600</v>
      </c>
      <c r="E52" s="24"/>
    </row>
    <row r="53" spans="1:5" x14ac:dyDescent="0.25">
      <c r="C53" s="26" t="s">
        <v>35</v>
      </c>
      <c r="D53" s="24">
        <v>-2000</v>
      </c>
      <c r="E53" s="24"/>
    </row>
    <row r="54" spans="1:5" x14ac:dyDescent="0.25">
      <c r="C54" s="26" t="s">
        <v>36</v>
      </c>
      <c r="D54" s="24">
        <v>-2400</v>
      </c>
      <c r="E54" s="24"/>
    </row>
    <row r="57" spans="1:5" x14ac:dyDescent="0.25">
      <c r="A57" t="s">
        <v>41</v>
      </c>
    </row>
    <row r="58" spans="1:5" x14ac:dyDescent="0.25">
      <c r="A58" t="s">
        <v>42</v>
      </c>
    </row>
    <row r="59" spans="1:5" x14ac:dyDescent="0.25">
      <c r="A59" t="s">
        <v>43</v>
      </c>
    </row>
    <row r="60" spans="1:5" x14ac:dyDescent="0.25">
      <c r="A60" t="s">
        <v>45</v>
      </c>
    </row>
    <row r="62" spans="1:5" x14ac:dyDescent="0.25">
      <c r="A62" t="s">
        <v>46</v>
      </c>
    </row>
    <row r="63" spans="1:5" x14ac:dyDescent="0.25">
      <c r="A63" t="s">
        <v>47</v>
      </c>
    </row>
    <row r="66" spans="1:6" ht="14" thickBot="1" x14ac:dyDescent="0.4">
      <c r="A66" s="21" t="s">
        <v>32</v>
      </c>
      <c r="B66" s="126" t="s">
        <v>39</v>
      </c>
      <c r="C66" s="127"/>
      <c r="D66" s="127"/>
      <c r="E66" s="22">
        <f>VLOOKUP(A66, 'User Fee Schedule'!$C$48:$D$54, 2, FALSE)</f>
        <v>-800</v>
      </c>
      <c r="F66" s="23">
        <f>E66</f>
        <v>-800</v>
      </c>
    </row>
  </sheetData>
  <mergeCells count="1">
    <mergeCell ref="B66:D66"/>
  </mergeCells>
  <dataValidations count="2">
    <dataValidation type="list" allowBlank="1" showInputMessage="1" showErrorMessage="1" sqref="D27:F39" xr:uid="{00000000-0002-0000-0300-000000000000}">
      <formula1>$D$27:$D$39</formula1>
    </dataValidation>
    <dataValidation type="list" allowBlank="1" showInputMessage="1" showErrorMessage="1" sqref="A66" xr:uid="{00000000-0002-0000-0300-000001000000}">
      <formula1>$C$48:$C$54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Managed Services Scope</vt:lpstr>
      <vt:lpstr>DDQ</vt:lpstr>
      <vt:lpstr>Interfaces</vt:lpstr>
      <vt:lpstr>Open Positions and Volume</vt:lpstr>
      <vt:lpstr>EMS Brokers</vt:lpstr>
      <vt:lpstr>User Fee Schedule</vt:lpstr>
      <vt:lpstr>Funds</vt:lpstr>
      <vt:lpstr>Positions</vt:lpstr>
      <vt:lpstr>DDQ!Print_Area</vt:lpstr>
      <vt:lpstr>Interfaces!Print_Area</vt:lpstr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quote (Blue Gradient design)</dc:title>
  <dc:creator>v-luannv</dc:creator>
  <cp:lastModifiedBy>Asad Ali</cp:lastModifiedBy>
  <cp:revision>1</cp:revision>
  <cp:lastPrinted>2017-02-15T18:58:21Z</cp:lastPrinted>
  <dcterms:created xsi:type="dcterms:W3CDTF">2006-01-23T19:37:33Z</dcterms:created>
  <dcterms:modified xsi:type="dcterms:W3CDTF">2022-12-02T17:22:07Z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Author">
    <vt:lpwstr>191</vt:lpwstr>
  </property>
  <property fmtid="{D5CDD505-2E9C-101B-9397-08002B2CF9AE}" pid="3" name="APEditor">
    <vt:lpwstr>92</vt:lpwstr>
  </property>
  <property fmtid="{D5CDD505-2E9C-101B-9397-08002B2CF9AE}" pid="4" name="APTrustLevel">
    <vt:lpwstr>1.00000000000000</vt:lpwstr>
  </property>
  <property fmtid="{D5CDD505-2E9C-101B-9397-08002B2CF9AE}" pid="5" name="Applications">
    <vt:lpwstr>79;#Template 12;#182;#Office XP;#184;#Office 2000;#22;#Excel 2003;#23;#Microsoft Office Excel 2007</vt:lpwstr>
  </property>
  <property fmtid="{D5CDD505-2E9C-101B-9397-08002B2CF9AE}" pid="6" name="AssetId">
    <vt:lpwstr>TS010151410</vt:lpwstr>
  </property>
  <property fmtid="{D5CDD505-2E9C-101B-9397-08002B2CF9AE}" pid="7" name="AssetType">
    <vt:lpwstr>TP</vt:lpwstr>
  </property>
  <property fmtid="{D5CDD505-2E9C-101B-9397-08002B2CF9AE}" pid="8" name="AuthoringAssetId">
    <vt:lpwstr>TP010151410</vt:lpwstr>
  </property>
  <property fmtid="{D5CDD505-2E9C-101B-9397-08002B2CF9AE}" pid="9" name="BugNumber">
    <vt:lpwstr>601225</vt:lpwstr>
  </property>
  <property fmtid="{D5CDD505-2E9C-101B-9397-08002B2CF9AE}" pid="10" name="Content Type">
    <vt:lpwstr>OOFile</vt:lpwstr>
  </property>
  <property fmtid="{D5CDD505-2E9C-101B-9397-08002B2CF9AE}" pid="11" name="ContentTypeId">
    <vt:lpwstr>0x0101006025706CF4CD034688BEBAE97A2E701D020200C3831ACA17D8814887A164412888521E</vt:lpwstr>
  </property>
  <property fmtid="{D5CDD505-2E9C-101B-9397-08002B2CF9AE}" pid="12" name="IsDeleted">
    <vt:lpwstr>0</vt:lpwstr>
  </property>
  <property fmtid="{D5CDD505-2E9C-101B-9397-08002B2CF9AE}" pid="13" name="IsSearchable">
    <vt:lpwstr>0</vt:lpwstr>
  </property>
  <property fmtid="{D5CDD505-2E9C-101B-9397-08002B2CF9AE}" pid="14" name="Milestone">
    <vt:lpwstr>Continuous</vt:lpwstr>
  </property>
  <property fmtid="{D5CDD505-2E9C-101B-9397-08002B2CF9AE}" pid="15" name="NumericId">
    <vt:lpwstr>-1.00000000000000</vt:lpwstr>
  </property>
  <property fmtid="{D5CDD505-2E9C-101B-9397-08002B2CF9AE}" pid="16" name="OpenTemplate">
    <vt:lpwstr>1</vt:lpwstr>
  </property>
  <property fmtid="{D5CDD505-2E9C-101B-9397-08002B2CF9AE}" pid="17" name="PrimaryImageGen">
    <vt:lpwstr>1</vt:lpwstr>
  </property>
  <property fmtid="{D5CDD505-2E9C-101B-9397-08002B2CF9AE}" pid="18" name="Provider">
    <vt:lpwstr>EY006220130</vt:lpwstr>
  </property>
  <property fmtid="{D5CDD505-2E9C-101B-9397-08002B2CF9AE}" pid="19" name="PublishStatusLookup">
    <vt:lpwstr>270683</vt:lpwstr>
  </property>
  <property fmtid="{D5CDD505-2E9C-101B-9397-08002B2CF9AE}" pid="20" name="PublishTargets">
    <vt:lpwstr>OfficeOnline</vt:lpwstr>
  </property>
  <property fmtid="{D5CDD505-2E9C-101B-9397-08002B2CF9AE}" pid="21" name="SourceTitle">
    <vt:lpwstr>Service quote (Blue Gradient design)</vt:lpwstr>
  </property>
  <property fmtid="{D5CDD505-2E9C-101B-9397-08002B2CF9AE}" pid="22" name="TPAppVersion">
    <vt:lpwstr>11</vt:lpwstr>
  </property>
  <property fmtid="{D5CDD505-2E9C-101B-9397-08002B2CF9AE}" pid="23" name="TPApplication">
    <vt:lpwstr>Excel</vt:lpwstr>
  </property>
  <property fmtid="{D5CDD505-2E9C-101B-9397-08002B2CF9AE}" pid="24" name="TPClientViewer">
    <vt:lpwstr>Microsoft Office Excel</vt:lpwstr>
  </property>
  <property fmtid="{D5CDD505-2E9C-101B-9397-08002B2CF9AE}" pid="25" name="TPCommandLine">
    <vt:lpwstr>{XL} /t {FilePath}</vt:lpwstr>
  </property>
  <property fmtid="{D5CDD505-2E9C-101B-9397-08002B2CF9AE}" pid="26" name="TPComponent">
    <vt:lpwstr>EXCELFiles</vt:lpwstr>
  </property>
  <property fmtid="{D5CDD505-2E9C-101B-9397-08002B2CF9AE}" pid="27" name="TPFriendlyName">
    <vt:lpwstr>Service quote (Blue Gradient design)</vt:lpwstr>
  </property>
  <property fmtid="{D5CDD505-2E9C-101B-9397-08002B2CF9AE}" pid="28" name="TPInstallLocation">
    <vt:lpwstr>{My Templates}</vt:lpwstr>
  </property>
  <property fmtid="{D5CDD505-2E9C-101B-9397-08002B2CF9AE}" pid="29" name="TPLaunchHelpLinkType">
    <vt:lpwstr>Template</vt:lpwstr>
  </property>
  <property fmtid="{D5CDD505-2E9C-101B-9397-08002B2CF9AE}" pid="30" name="TPNamespace">
    <vt:lpwstr>EXCEL</vt:lpwstr>
  </property>
  <property fmtid="{D5CDD505-2E9C-101B-9397-08002B2CF9AE}" pid="31" name="TemplateStatus">
    <vt:lpwstr>Complete</vt:lpwstr>
  </property>
  <property fmtid="{D5CDD505-2E9C-101B-9397-08002B2CF9AE}" pid="32" name="TrustLevel">
    <vt:lpwstr>Microsoft Managed Content</vt:lpwstr>
  </property>
  <property fmtid="{D5CDD505-2E9C-101B-9397-08002B2CF9AE}" pid="33" name="UACurrentWords">
    <vt:lpwstr>0</vt:lpwstr>
  </property>
  <property fmtid="{D5CDD505-2E9C-101B-9397-08002B2CF9AE}" pid="34" name="UALocRecommendation">
    <vt:lpwstr>Localize</vt:lpwstr>
  </property>
  <property fmtid="{D5CDD505-2E9C-101B-9397-08002B2CF9AE}" pid="35" name="display_urn:schemas-microsoft-com:office:office#APAuthor">
    <vt:lpwstr>REDMOND\cynvey</vt:lpwstr>
  </property>
  <property fmtid="{D5CDD505-2E9C-101B-9397-08002B2CF9AE}" pid="36" name="display_urn:schemas-microsoft-com:office:office#APEditor">
    <vt:lpwstr>REDMOND\v-luannv</vt:lpwstr>
  </property>
</Properties>
</file>