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9200199\Downloads\"/>
    </mc:Choice>
  </mc:AlternateContent>
  <bookViews>
    <workbookView xWindow="0" yWindow="0" windowWidth="15360" windowHeight="7755"/>
  </bookViews>
  <sheets>
    <sheet name="Checklist" sheetId="1" r:id="rId1"/>
  </sheets>
  <calcPr calcId="152511"/>
</workbook>
</file>

<file path=xl/calcChain.xml><?xml version="1.0" encoding="utf-8"?>
<calcChain xmlns="http://schemas.openxmlformats.org/spreadsheetml/2006/main">
  <c r="F50" i="1" l="1"/>
  <c r="F49" i="1"/>
  <c r="D79" i="1" l="1"/>
  <c r="D78" i="1"/>
  <c r="D77" i="1"/>
  <c r="D76" i="1"/>
  <c r="D7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F11" i="1"/>
  <c r="F57" i="1" l="1"/>
  <c r="F17" i="1"/>
  <c r="F10" i="1"/>
  <c r="F12" i="1"/>
  <c r="F27" i="1"/>
  <c r="F20" i="1"/>
  <c r="F21" i="1"/>
  <c r="F13" i="1"/>
  <c r="F14" i="1"/>
  <c r="F15" i="1"/>
  <c r="F16" i="1"/>
  <c r="F18" i="1"/>
  <c r="F19" i="1"/>
  <c r="F22" i="1"/>
  <c r="F23" i="1"/>
  <c r="F24" i="1"/>
  <c r="F25" i="1"/>
  <c r="F28" i="1"/>
  <c r="F29" i="1"/>
  <c r="F30" i="1"/>
  <c r="F31" i="1"/>
  <c r="F32" i="1"/>
  <c r="F33" i="1"/>
  <c r="F34" i="1"/>
  <c r="F35" i="1"/>
  <c r="F26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58" i="1"/>
  <c r="F59" i="1"/>
  <c r="F60" i="1"/>
  <c r="D61" i="1"/>
  <c r="E71" i="1"/>
  <c r="E70" i="1"/>
  <c r="E75" i="1" l="1"/>
  <c r="F75" i="1" s="1"/>
  <c r="E79" i="1"/>
  <c r="F79" i="1" s="1"/>
  <c r="E77" i="1"/>
  <c r="F77" i="1" s="1"/>
  <c r="E76" i="1"/>
  <c r="F76" i="1" s="1"/>
  <c r="E78" i="1"/>
  <c r="F78" i="1" s="1"/>
  <c r="D80" i="1"/>
  <c r="F61" i="1"/>
  <c r="F63" i="1" s="1"/>
  <c r="E80" i="1" l="1"/>
  <c r="F80" i="1" s="1"/>
</calcChain>
</file>

<file path=xl/sharedStrings.xml><?xml version="1.0" encoding="utf-8"?>
<sst xmlns="http://schemas.openxmlformats.org/spreadsheetml/2006/main" count="149" uniqueCount="102">
  <si>
    <t>Peso</t>
  </si>
  <si>
    <t>Valor</t>
  </si>
  <si>
    <t>Obs.</t>
  </si>
  <si>
    <t>TOTAL</t>
  </si>
  <si>
    <t>#</t>
  </si>
  <si>
    <t>Grau final</t>
  </si>
  <si>
    <t>*Legenda:</t>
  </si>
  <si>
    <t>C ou NC*</t>
  </si>
  <si>
    <t>C - Conforme</t>
  </si>
  <si>
    <t>NC - Não Conforme</t>
  </si>
  <si>
    <t>C</t>
  </si>
  <si>
    <t>NC</t>
  </si>
  <si>
    <t>Pontifícia Universidade Católica do Rio Grande do Sul</t>
  </si>
  <si>
    <t>Faculdade de Informática</t>
  </si>
  <si>
    <t>Desenvolvimento de Sistemas</t>
  </si>
  <si>
    <t>Fonte</t>
  </si>
  <si>
    <t>Item</t>
  </si>
  <si>
    <t>O plano de projeto possui os principais marcos e objetivos?</t>
  </si>
  <si>
    <t>Todos os casos de uso identificados constam em algum marco?</t>
  </si>
  <si>
    <t>Project Plan</t>
  </si>
  <si>
    <t>O glossário possui termos específicos com o sistema em desenvolvimento?</t>
  </si>
  <si>
    <t>Glossary</t>
  </si>
  <si>
    <t>Os maiores riscos foram avaliados?</t>
  </si>
  <si>
    <t>Risk List</t>
  </si>
  <si>
    <t>Iteration Plan</t>
  </si>
  <si>
    <t>O plano de iteração está consistente com o plano de projeto?</t>
  </si>
  <si>
    <t>Os critérios de avaliação da iteração foram definidos e cumpridos?</t>
  </si>
  <si>
    <t>A avaliação do final da iteração foi realizada e os resultados documentados?</t>
  </si>
  <si>
    <t>Work Items List</t>
  </si>
  <si>
    <t>Há itens de trabalho que identificam os requisitos da iteração?</t>
  </si>
  <si>
    <t>Os itens de trabalho foram atribuídos a responsáveis?</t>
  </si>
  <si>
    <t>System-Wide Requirements</t>
  </si>
  <si>
    <t>Os requisitos funcionais do sistema foram identificados?</t>
  </si>
  <si>
    <t>Os requisitos não-funcionais do sistema foram identificados?</t>
  </si>
  <si>
    <t>Regras de negócio foram identificadas?</t>
  </si>
  <si>
    <t>Restrições do sistema foram identificadas?</t>
  </si>
  <si>
    <t>Use-Case Model</t>
  </si>
  <si>
    <t>Os relacionamentos entre casos de uso estão consistentes?</t>
  </si>
  <si>
    <t>Use Case</t>
  </si>
  <si>
    <t>Os casos de uso da iteração foram descritos detalhadamente?</t>
  </si>
  <si>
    <t>O fluxo principal foi descrito detalhamente e está consistente?</t>
  </si>
  <si>
    <t>Architecture Notebook</t>
  </si>
  <si>
    <t>Os objetivos, restrições e requisitos de arquitetura foram adequadamente descritos e controlados?</t>
  </si>
  <si>
    <t>Os mecanismos de arquitetura foram identificados e descritos?</t>
  </si>
  <si>
    <t>As interfaces para sistemas externos foram representadas adequadamente?</t>
  </si>
  <si>
    <t>O software foi adequamente mapeado para o hardware?</t>
  </si>
  <si>
    <t>Design</t>
  </si>
  <si>
    <t>O projeto engloba todos os requisitos da iteração?</t>
  </si>
  <si>
    <t>O projeto é consistente com os demais produtos de trabalho?</t>
  </si>
  <si>
    <t>O sistema pode ser implementado com a informação do projeto?</t>
  </si>
  <si>
    <t>O projeto provê informação suficiente para o teste do desenvolvedor?</t>
  </si>
  <si>
    <t>Se projeto possui especificação por diagramas, estes diagramas são consistentes?</t>
  </si>
  <si>
    <t>As classes de projeto foram identificadas?</t>
  </si>
  <si>
    <t>Os códigos-fonte para os requisitos da iteração foram gerados?</t>
  </si>
  <si>
    <t>Implementation</t>
  </si>
  <si>
    <t>Os dados necessários (arquivos de dados, bancos de dados) foram gerados?</t>
  </si>
  <si>
    <t>Os arquivos necessários para a geração de 'build' foram gerados?</t>
  </si>
  <si>
    <t>Build</t>
  </si>
  <si>
    <t>Foi gerada uma versão executável da implementação do sistema?</t>
  </si>
  <si>
    <t>A versão executável contempla todos os requisitos previstos para a iteração?</t>
  </si>
  <si>
    <t>Developer Test</t>
  </si>
  <si>
    <t>Foram definidos testes do desenvolvedor?</t>
  </si>
  <si>
    <t>Os testes do desenvolvedor envolvem todos os requisitos da iteração?</t>
  </si>
  <si>
    <t>Todos os requisitos da iteração possuem pelo menos um caso de teste?</t>
  </si>
  <si>
    <t>A descrição especifica a condição lógica que será avaliada, incluindo o resultado esperado?</t>
  </si>
  <si>
    <t>Há pelo menos uma pós-condição definida para o caso de teste?</t>
  </si>
  <si>
    <t>Test Case</t>
  </si>
  <si>
    <t>O 'script' de teste está consistente com o caso de teste correspondente?</t>
  </si>
  <si>
    <t>A descrição do 'script' de teste é clara para a sua execução?</t>
  </si>
  <si>
    <t>Test Script</t>
  </si>
  <si>
    <t>Há 'scripts' de teste consistentes para todos os requisitos da iteração?</t>
  </si>
  <si>
    <t>Test Log</t>
  </si>
  <si>
    <t>Há registro de testes executados?</t>
  </si>
  <si>
    <t>O registro de testes relata o resultados de todos os testes planejados?</t>
  </si>
  <si>
    <t>O registro de testes identifica o resultado dos testes realizados?</t>
  </si>
  <si>
    <t>Todos os riscos potenciais do projetos foram descritos sem ambiguidade?</t>
  </si>
  <si>
    <t>Os itens de trabalho foram estimados, priorizados e controlados?</t>
  </si>
  <si>
    <t>Todos os casos de uso do sistema foram identificados?</t>
  </si>
  <si>
    <t>As pós-condições dos casos de uso foram definidas?</t>
  </si>
  <si>
    <t>O projeto possui pacotes (módulos) que possuem elementos logicamente relacionados?</t>
  </si>
  <si>
    <t>Checklist de verificação do Trabalho II</t>
  </si>
  <si>
    <t>Nome(s) do(s) auditor(es):</t>
  </si>
  <si>
    <t>Equipe auditada:</t>
  </si>
  <si>
    <t>As partições (módulos) e abstrações chave do sistema foram adequadamente definidas?</t>
  </si>
  <si>
    <t>Há itens de trabalho para o gerenciamento do projeto?</t>
  </si>
  <si>
    <t>Se há entrada de dados, os dados de teste foram definidos?</t>
  </si>
  <si>
    <t>Papel</t>
  </si>
  <si>
    <t>Pesos</t>
  </si>
  <si>
    <t>Valores</t>
  </si>
  <si>
    <t>Nota</t>
  </si>
  <si>
    <t>Analista</t>
  </si>
  <si>
    <t>Arquiteto</t>
  </si>
  <si>
    <t>Desenvolvedor</t>
  </si>
  <si>
    <t>Gerente</t>
  </si>
  <si>
    <t>Testador</t>
  </si>
  <si>
    <r>
      <rPr>
        <b/>
        <sz val="10"/>
        <rFont val="Arial"/>
        <family val="2"/>
      </rPr>
      <t>**Artefato alternativo</t>
    </r>
    <r>
      <rPr>
        <sz val="10"/>
        <rFont val="Arial"/>
        <family val="2"/>
      </rPr>
      <t>:caso não utilize o 'template' do OpenUp,  indique o nome do arquivo.</t>
    </r>
  </si>
  <si>
    <t xml:space="preserve">Os artefatos foram entregues conforme a organização solicitada? </t>
  </si>
  <si>
    <t>Equipe</t>
  </si>
  <si>
    <t>NA</t>
  </si>
  <si>
    <t>Será avaliado pelo professor conforme apresentação do protótipo.</t>
  </si>
  <si>
    <t>Faltou test case para o requisito de: "Desenvolver
webserver auxiliar para simulação de pagamentos com cartão de crédito"</t>
  </si>
  <si>
    <t>Test log e test script estão em um arquivo só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</si>
</sst>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0" xfId="0" applyFont="1" applyAlignment="1"/>
    <xf numFmtId="0" fontId="4" fillId="0" borderId="0" xfId="0" applyFont="1" applyAlignment="1">
      <alignment horizontal="righ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0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49" workbookViewId="0">
      <selection activeCell="D63" sqref="D63"/>
    </sheetView>
  </sheetViews>
  <sheetFormatPr defaultRowHeight="12.75" x14ac:dyDescent="0.2"/>
  <cols>
    <col min="1" max="1" width="5.140625" style="3" customWidth="1"/>
    <col min="2" max="2" width="54.5703125" style="1" customWidth="1"/>
    <col min="3" max="3" width="25.28515625" style="3" customWidth="1"/>
    <col min="4" max="4" width="9.140625" style="3"/>
    <col min="5" max="5" width="9" style="3" bestFit="1" customWidth="1"/>
    <col min="6" max="6" width="11.5703125" style="3" bestFit="1" customWidth="1"/>
    <col min="7" max="7" width="63.7109375" style="1" customWidth="1"/>
    <col min="8" max="16384" width="9.140625" style="1"/>
  </cols>
  <sheetData>
    <row r="1" spans="1:7" s="21" customFormat="1" ht="15.75" x14ac:dyDescent="0.25">
      <c r="A1" s="31" t="s">
        <v>12</v>
      </c>
      <c r="C1" s="22"/>
      <c r="D1" s="22"/>
      <c r="E1" s="22"/>
      <c r="F1" s="22"/>
    </row>
    <row r="2" spans="1:7" s="21" customFormat="1" ht="15.75" x14ac:dyDescent="0.25">
      <c r="A2" s="31" t="s">
        <v>13</v>
      </c>
      <c r="C2" s="22"/>
      <c r="D2" s="22"/>
      <c r="E2" s="22"/>
      <c r="F2" s="22"/>
    </row>
    <row r="3" spans="1:7" s="21" customFormat="1" ht="15.75" x14ac:dyDescent="0.25">
      <c r="A3" s="31" t="s">
        <v>14</v>
      </c>
      <c r="C3" s="22"/>
      <c r="D3" s="22"/>
      <c r="E3" s="22"/>
      <c r="F3" s="22"/>
    </row>
    <row r="4" spans="1:7" s="10" customFormat="1" ht="15.75" x14ac:dyDescent="0.2">
      <c r="A4" s="9" t="s">
        <v>80</v>
      </c>
      <c r="C4" s="11"/>
      <c r="D4" s="11"/>
      <c r="E4" s="11"/>
      <c r="F4" s="11"/>
    </row>
    <row r="5" spans="1:7" s="10" customFormat="1" ht="15.75" x14ac:dyDescent="0.2">
      <c r="A5" s="9"/>
      <c r="C5" s="11"/>
      <c r="D5" s="11"/>
      <c r="E5" s="11"/>
      <c r="F5" s="11"/>
    </row>
    <row r="6" spans="1:7" s="10" customFormat="1" ht="15.75" x14ac:dyDescent="0.2">
      <c r="A6" s="9"/>
      <c r="B6" s="32" t="s">
        <v>81</v>
      </c>
      <c r="C6" s="11"/>
      <c r="D6" s="11"/>
      <c r="E6" s="11"/>
      <c r="F6" s="11"/>
    </row>
    <row r="7" spans="1:7" s="10" customFormat="1" ht="15.75" x14ac:dyDescent="0.2">
      <c r="A7" s="9"/>
      <c r="B7" s="32" t="s">
        <v>82</v>
      </c>
      <c r="C7" s="11"/>
      <c r="D7" s="11"/>
      <c r="E7" s="11"/>
      <c r="F7" s="11"/>
    </row>
    <row r="8" spans="1:7" s="13" customFormat="1" ht="13.5" thickBot="1" x14ac:dyDescent="0.25">
      <c r="A8" s="12"/>
      <c r="C8" s="12"/>
      <c r="D8" s="12"/>
      <c r="E8" s="12"/>
      <c r="F8" s="12"/>
    </row>
    <row r="9" spans="1:7" s="11" customFormat="1" ht="13.5" thickBot="1" x14ac:dyDescent="0.25">
      <c r="A9" s="14" t="s">
        <v>4</v>
      </c>
      <c r="B9" s="6" t="s">
        <v>16</v>
      </c>
      <c r="C9" s="14" t="s">
        <v>15</v>
      </c>
      <c r="D9" s="2" t="s">
        <v>0</v>
      </c>
      <c r="E9" s="14" t="s">
        <v>7</v>
      </c>
      <c r="F9" s="19" t="s">
        <v>1</v>
      </c>
      <c r="G9" s="14" t="s">
        <v>2</v>
      </c>
    </row>
    <row r="10" spans="1:7" s="15" customFormat="1" ht="25.5" x14ac:dyDescent="0.2">
      <c r="A10" s="48">
        <v>1</v>
      </c>
      <c r="B10" s="49" t="s">
        <v>96</v>
      </c>
      <c r="C10" s="55" t="s">
        <v>19</v>
      </c>
      <c r="D10" s="48">
        <v>9</v>
      </c>
      <c r="E10" s="29"/>
      <c r="F10" s="50">
        <f t="shared" ref="F10:F14" si="0">IF(E10="C",D10,0)</f>
        <v>0</v>
      </c>
      <c r="G10" s="51"/>
    </row>
    <row r="11" spans="1:7" s="15" customFormat="1" x14ac:dyDescent="0.2">
      <c r="A11" s="52">
        <f>A10+1</f>
        <v>2</v>
      </c>
      <c r="B11" s="53" t="s">
        <v>17</v>
      </c>
      <c r="C11" s="56" t="s">
        <v>19</v>
      </c>
      <c r="D11" s="52">
        <v>9</v>
      </c>
      <c r="E11" s="26"/>
      <c r="F11" s="16">
        <f t="shared" ref="F11" si="1">IF(E11="C",D11,0)</f>
        <v>0</v>
      </c>
      <c r="G11" s="54"/>
    </row>
    <row r="12" spans="1:7" s="15" customFormat="1" ht="25.5" x14ac:dyDescent="0.2">
      <c r="A12" s="52">
        <f t="shared" ref="A12:A60" si="2">A11+1</f>
        <v>3</v>
      </c>
      <c r="B12" s="33" t="s">
        <v>18</v>
      </c>
      <c r="C12" s="55" t="s">
        <v>19</v>
      </c>
      <c r="D12" s="29">
        <v>8</v>
      </c>
      <c r="E12" s="29"/>
      <c r="F12" s="16">
        <f t="shared" si="0"/>
        <v>0</v>
      </c>
      <c r="G12" s="30"/>
    </row>
    <row r="13" spans="1:7" s="13" customFormat="1" x14ac:dyDescent="0.2">
      <c r="A13" s="52">
        <f t="shared" si="2"/>
        <v>4</v>
      </c>
      <c r="B13" s="35" t="s">
        <v>25</v>
      </c>
      <c r="C13" s="56" t="s">
        <v>24</v>
      </c>
      <c r="D13" s="4">
        <v>9</v>
      </c>
      <c r="E13" s="26"/>
      <c r="F13" s="16">
        <f t="shared" si="0"/>
        <v>0</v>
      </c>
      <c r="G13" s="28"/>
    </row>
    <row r="14" spans="1:7" s="13" customFormat="1" ht="25.5" x14ac:dyDescent="0.2">
      <c r="A14" s="52">
        <f t="shared" si="2"/>
        <v>5</v>
      </c>
      <c r="B14" s="35" t="s">
        <v>26</v>
      </c>
      <c r="C14" s="56" t="s">
        <v>24</v>
      </c>
      <c r="D14" s="4">
        <v>7</v>
      </c>
      <c r="E14" s="26"/>
      <c r="F14" s="16">
        <f t="shared" si="0"/>
        <v>0</v>
      </c>
      <c r="G14" s="28"/>
    </row>
    <row r="15" spans="1:7" s="13" customFormat="1" ht="25.5" x14ac:dyDescent="0.2">
      <c r="A15" s="52">
        <f t="shared" si="2"/>
        <v>6</v>
      </c>
      <c r="B15" s="35" t="s">
        <v>27</v>
      </c>
      <c r="C15" s="56" t="s">
        <v>24</v>
      </c>
      <c r="D15" s="4">
        <v>6</v>
      </c>
      <c r="E15" s="26"/>
      <c r="F15" s="16">
        <f t="shared" ref="F15:F31" si="3">IF(E15="C",D15,0)</f>
        <v>0</v>
      </c>
      <c r="G15" s="28"/>
    </row>
    <row r="16" spans="1:7" s="13" customFormat="1" x14ac:dyDescent="0.2">
      <c r="A16" s="52">
        <f t="shared" si="2"/>
        <v>7</v>
      </c>
      <c r="B16" s="35" t="s">
        <v>29</v>
      </c>
      <c r="C16" s="56" t="s">
        <v>28</v>
      </c>
      <c r="D16" s="4">
        <v>8</v>
      </c>
      <c r="E16" s="26"/>
      <c r="F16" s="16">
        <f>IF(E16="C",D16,0)</f>
        <v>0</v>
      </c>
      <c r="G16" s="28"/>
    </row>
    <row r="17" spans="1:7" s="13" customFormat="1" x14ac:dyDescent="0.2">
      <c r="A17" s="52">
        <f t="shared" si="2"/>
        <v>8</v>
      </c>
      <c r="B17" s="35" t="s">
        <v>84</v>
      </c>
      <c r="C17" s="56" t="s">
        <v>28</v>
      </c>
      <c r="D17" s="4">
        <v>7</v>
      </c>
      <c r="E17" s="26"/>
      <c r="F17" s="16">
        <f>IF(E17="C",D17,0)</f>
        <v>0</v>
      </c>
      <c r="G17" s="28"/>
    </row>
    <row r="18" spans="1:7" s="13" customFormat="1" ht="25.5" x14ac:dyDescent="0.2">
      <c r="A18" s="52">
        <f t="shared" si="2"/>
        <v>9</v>
      </c>
      <c r="B18" s="35" t="s">
        <v>76</v>
      </c>
      <c r="C18" s="56" t="s">
        <v>28</v>
      </c>
      <c r="D18" s="4">
        <v>7</v>
      </c>
      <c r="E18" s="26"/>
      <c r="F18" s="16">
        <f t="shared" si="3"/>
        <v>0</v>
      </c>
      <c r="G18" s="28"/>
    </row>
    <row r="19" spans="1:7" s="13" customFormat="1" x14ac:dyDescent="0.2">
      <c r="A19" s="52">
        <f t="shared" si="2"/>
        <v>10</v>
      </c>
      <c r="B19" s="35" t="s">
        <v>30</v>
      </c>
      <c r="C19" s="56" t="s">
        <v>28</v>
      </c>
      <c r="D19" s="4">
        <v>6</v>
      </c>
      <c r="E19" s="26"/>
      <c r="F19" s="16">
        <f t="shared" si="3"/>
        <v>0</v>
      </c>
      <c r="G19" s="28"/>
    </row>
    <row r="20" spans="1:7" s="13" customFormat="1" ht="25.5" x14ac:dyDescent="0.2">
      <c r="A20" s="52">
        <f t="shared" si="2"/>
        <v>11</v>
      </c>
      <c r="B20" s="35" t="s">
        <v>75</v>
      </c>
      <c r="C20" s="56" t="s">
        <v>23</v>
      </c>
      <c r="D20" s="4">
        <v>7</v>
      </c>
      <c r="E20" s="25"/>
      <c r="F20" s="16">
        <f>IF(E20="C",D20,0)</f>
        <v>0</v>
      </c>
      <c r="G20" s="28"/>
    </row>
    <row r="21" spans="1:7" s="13" customFormat="1" x14ac:dyDescent="0.2">
      <c r="A21" s="52">
        <f t="shared" si="2"/>
        <v>12</v>
      </c>
      <c r="B21" s="35" t="s">
        <v>22</v>
      </c>
      <c r="C21" s="56" t="s">
        <v>23</v>
      </c>
      <c r="D21" s="4">
        <v>6</v>
      </c>
      <c r="E21" s="26"/>
      <c r="F21" s="16">
        <f>IF(E21="C",D21,0)</f>
        <v>0</v>
      </c>
      <c r="G21" s="28"/>
    </row>
    <row r="22" spans="1:7" s="13" customFormat="1" x14ac:dyDescent="0.2">
      <c r="A22" s="52">
        <f t="shared" si="2"/>
        <v>13</v>
      </c>
      <c r="B22" s="35" t="s">
        <v>32</v>
      </c>
      <c r="C22" s="57" t="s">
        <v>31</v>
      </c>
      <c r="D22" s="4">
        <v>8</v>
      </c>
      <c r="E22" s="26"/>
      <c r="F22" s="16">
        <f t="shared" si="3"/>
        <v>0</v>
      </c>
      <c r="G22" s="28"/>
    </row>
    <row r="23" spans="1:7" s="13" customFormat="1" x14ac:dyDescent="0.2">
      <c r="A23" s="52">
        <f t="shared" si="2"/>
        <v>14</v>
      </c>
      <c r="B23" s="35" t="s">
        <v>33</v>
      </c>
      <c r="C23" s="57" t="s">
        <v>31</v>
      </c>
      <c r="D23" s="4">
        <v>5</v>
      </c>
      <c r="E23" s="26"/>
      <c r="F23" s="16">
        <f t="shared" si="3"/>
        <v>0</v>
      </c>
      <c r="G23" s="28"/>
    </row>
    <row r="24" spans="1:7" s="13" customFormat="1" x14ac:dyDescent="0.2">
      <c r="A24" s="52">
        <f t="shared" si="2"/>
        <v>15</v>
      </c>
      <c r="B24" s="35" t="s">
        <v>34</v>
      </c>
      <c r="C24" s="57" t="s">
        <v>31</v>
      </c>
      <c r="D24" s="4">
        <v>6</v>
      </c>
      <c r="E24" s="26"/>
      <c r="F24" s="16">
        <f t="shared" si="3"/>
        <v>0</v>
      </c>
      <c r="G24" s="28"/>
    </row>
    <row r="25" spans="1:7" s="13" customFormat="1" x14ac:dyDescent="0.2">
      <c r="A25" s="52">
        <f t="shared" si="2"/>
        <v>16</v>
      </c>
      <c r="B25" s="35" t="s">
        <v>35</v>
      </c>
      <c r="C25" s="57" t="s">
        <v>31</v>
      </c>
      <c r="D25" s="4">
        <v>5</v>
      </c>
      <c r="E25" s="26"/>
      <c r="F25" s="16">
        <f t="shared" si="3"/>
        <v>0</v>
      </c>
      <c r="G25" s="28"/>
    </row>
    <row r="26" spans="1:7" s="13" customFormat="1" ht="25.5" x14ac:dyDescent="0.2">
      <c r="A26" s="52">
        <f t="shared" si="2"/>
        <v>17</v>
      </c>
      <c r="B26" s="35" t="s">
        <v>44</v>
      </c>
      <c r="C26" s="57" t="s">
        <v>31</v>
      </c>
      <c r="D26" s="4">
        <v>6</v>
      </c>
      <c r="E26" s="26"/>
      <c r="F26" s="16">
        <f>IF(E26="C",D26,0)</f>
        <v>0</v>
      </c>
      <c r="G26" s="28"/>
    </row>
    <row r="27" spans="1:7" s="13" customFormat="1" ht="25.5" x14ac:dyDescent="0.2">
      <c r="A27" s="52">
        <f t="shared" si="2"/>
        <v>18</v>
      </c>
      <c r="B27" s="34" t="s">
        <v>20</v>
      </c>
      <c r="C27" s="58" t="s">
        <v>21</v>
      </c>
      <c r="D27" s="4">
        <v>5</v>
      </c>
      <c r="E27" s="26"/>
      <c r="F27" s="16">
        <f>IF(E27="C",D27,0)</f>
        <v>0</v>
      </c>
      <c r="G27" s="28"/>
    </row>
    <row r="28" spans="1:7" s="13" customFormat="1" x14ac:dyDescent="0.2">
      <c r="A28" s="52">
        <f t="shared" si="2"/>
        <v>19</v>
      </c>
      <c r="B28" s="35" t="s">
        <v>77</v>
      </c>
      <c r="C28" s="57" t="s">
        <v>36</v>
      </c>
      <c r="D28" s="4">
        <v>8</v>
      </c>
      <c r="E28" s="26"/>
      <c r="F28" s="16">
        <f t="shared" si="3"/>
        <v>0</v>
      </c>
      <c r="G28" s="28"/>
    </row>
    <row r="29" spans="1:7" s="13" customFormat="1" x14ac:dyDescent="0.2">
      <c r="A29" s="52">
        <f t="shared" si="2"/>
        <v>20</v>
      </c>
      <c r="B29" s="35" t="s">
        <v>37</v>
      </c>
      <c r="C29" s="57" t="s">
        <v>36</v>
      </c>
      <c r="D29" s="4">
        <v>7</v>
      </c>
      <c r="E29" s="26"/>
      <c r="F29" s="16">
        <f t="shared" si="3"/>
        <v>0</v>
      </c>
      <c r="G29" s="28"/>
    </row>
    <row r="30" spans="1:7" s="13" customFormat="1" x14ac:dyDescent="0.2">
      <c r="A30" s="52">
        <f t="shared" si="2"/>
        <v>21</v>
      </c>
      <c r="B30" s="35" t="s">
        <v>39</v>
      </c>
      <c r="C30" s="57" t="s">
        <v>38</v>
      </c>
      <c r="D30" s="4">
        <v>9</v>
      </c>
      <c r="E30" s="26"/>
      <c r="F30" s="16">
        <f t="shared" si="3"/>
        <v>0</v>
      </c>
      <c r="G30" s="28"/>
    </row>
    <row r="31" spans="1:7" s="13" customFormat="1" x14ac:dyDescent="0.2">
      <c r="A31" s="52">
        <f t="shared" si="2"/>
        <v>22</v>
      </c>
      <c r="B31" s="35" t="s">
        <v>40</v>
      </c>
      <c r="C31" s="57" t="s">
        <v>38</v>
      </c>
      <c r="D31" s="4">
        <v>7</v>
      </c>
      <c r="E31" s="25"/>
      <c r="F31" s="16">
        <f t="shared" si="3"/>
        <v>0</v>
      </c>
      <c r="G31" s="28"/>
    </row>
    <row r="32" spans="1:7" s="13" customFormat="1" x14ac:dyDescent="0.2">
      <c r="A32" s="52">
        <f t="shared" si="2"/>
        <v>23</v>
      </c>
      <c r="B32" s="35" t="s">
        <v>78</v>
      </c>
      <c r="C32" s="57" t="s">
        <v>38</v>
      </c>
      <c r="D32" s="4">
        <v>7</v>
      </c>
      <c r="E32" s="26"/>
      <c r="F32" s="16">
        <f>IF(E32="C",D32,0)</f>
        <v>0</v>
      </c>
      <c r="G32" s="28"/>
    </row>
    <row r="33" spans="1:7" s="13" customFormat="1" ht="25.5" x14ac:dyDescent="0.2">
      <c r="A33" s="52">
        <f t="shared" si="2"/>
        <v>24</v>
      </c>
      <c r="B33" s="35" t="s">
        <v>42</v>
      </c>
      <c r="C33" s="59" t="s">
        <v>41</v>
      </c>
      <c r="D33" s="4">
        <v>7</v>
      </c>
      <c r="E33" s="26"/>
      <c r="F33" s="16">
        <f t="shared" ref="F33:F44" si="4">IF(E33="C",D33,0)</f>
        <v>0</v>
      </c>
      <c r="G33" s="28"/>
    </row>
    <row r="34" spans="1:7" s="13" customFormat="1" ht="25.5" x14ac:dyDescent="0.2">
      <c r="A34" s="52">
        <f t="shared" si="2"/>
        <v>25</v>
      </c>
      <c r="B34" s="35" t="s">
        <v>43</v>
      </c>
      <c r="C34" s="59" t="s">
        <v>41</v>
      </c>
      <c r="D34" s="4">
        <v>6</v>
      </c>
      <c r="E34" s="26"/>
      <c r="F34" s="16">
        <f t="shared" si="4"/>
        <v>0</v>
      </c>
      <c r="G34" s="28"/>
    </row>
    <row r="35" spans="1:7" s="13" customFormat="1" ht="25.5" x14ac:dyDescent="0.2">
      <c r="A35" s="52">
        <f t="shared" si="2"/>
        <v>26</v>
      </c>
      <c r="B35" s="39" t="s">
        <v>83</v>
      </c>
      <c r="C35" s="59" t="s">
        <v>41</v>
      </c>
      <c r="D35" s="4">
        <v>6</v>
      </c>
      <c r="E35" s="26"/>
      <c r="F35" s="16">
        <f t="shared" si="4"/>
        <v>0</v>
      </c>
      <c r="G35" s="28"/>
    </row>
    <row r="36" spans="1:7" s="13" customFormat="1" x14ac:dyDescent="0.2">
      <c r="A36" s="52">
        <f t="shared" si="2"/>
        <v>27</v>
      </c>
      <c r="B36" s="35" t="s">
        <v>45</v>
      </c>
      <c r="C36" s="59" t="s">
        <v>41</v>
      </c>
      <c r="D36" s="4">
        <v>6</v>
      </c>
      <c r="E36" s="26"/>
      <c r="F36" s="16">
        <f t="shared" si="4"/>
        <v>0</v>
      </c>
      <c r="G36" s="28"/>
    </row>
    <row r="37" spans="1:7" s="13" customFormat="1" x14ac:dyDescent="0.2">
      <c r="A37" s="52">
        <f t="shared" si="2"/>
        <v>28</v>
      </c>
      <c r="B37" s="35" t="s">
        <v>47</v>
      </c>
      <c r="C37" s="59" t="s">
        <v>46</v>
      </c>
      <c r="D37" s="4">
        <v>9</v>
      </c>
      <c r="E37" s="26"/>
      <c r="F37" s="16">
        <f t="shared" si="4"/>
        <v>0</v>
      </c>
      <c r="G37" s="28"/>
    </row>
    <row r="38" spans="1:7" s="13" customFormat="1" x14ac:dyDescent="0.2">
      <c r="A38" s="52">
        <f t="shared" si="2"/>
        <v>29</v>
      </c>
      <c r="B38" s="35" t="s">
        <v>48</v>
      </c>
      <c r="C38" s="59" t="s">
        <v>46</v>
      </c>
      <c r="D38" s="4">
        <v>8</v>
      </c>
      <c r="E38" s="26"/>
      <c r="F38" s="16">
        <f t="shared" si="4"/>
        <v>0</v>
      </c>
      <c r="G38" s="28"/>
    </row>
    <row r="39" spans="1:7" s="13" customFormat="1" ht="25.5" x14ac:dyDescent="0.2">
      <c r="A39" s="52">
        <f t="shared" si="2"/>
        <v>30</v>
      </c>
      <c r="B39" s="35" t="s">
        <v>49</v>
      </c>
      <c r="C39" s="59" t="s">
        <v>46</v>
      </c>
      <c r="D39" s="4">
        <v>9</v>
      </c>
      <c r="E39" s="26"/>
      <c r="F39" s="16">
        <f t="shared" si="4"/>
        <v>0</v>
      </c>
      <c r="G39" s="28"/>
    </row>
    <row r="40" spans="1:7" s="13" customFormat="1" ht="25.5" x14ac:dyDescent="0.2">
      <c r="A40" s="52">
        <f t="shared" si="2"/>
        <v>31</v>
      </c>
      <c r="B40" s="35" t="s">
        <v>50</v>
      </c>
      <c r="C40" s="59" t="s">
        <v>46</v>
      </c>
      <c r="D40" s="4">
        <v>8</v>
      </c>
      <c r="E40" s="26"/>
      <c r="F40" s="16">
        <f t="shared" si="4"/>
        <v>0</v>
      </c>
      <c r="G40" s="28"/>
    </row>
    <row r="41" spans="1:7" s="13" customFormat="1" ht="25.5" x14ac:dyDescent="0.2">
      <c r="A41" s="52">
        <f t="shared" si="2"/>
        <v>32</v>
      </c>
      <c r="B41" s="35" t="s">
        <v>79</v>
      </c>
      <c r="C41" s="59" t="s">
        <v>46</v>
      </c>
      <c r="D41" s="4">
        <v>7</v>
      </c>
      <c r="E41" s="26"/>
      <c r="F41" s="16">
        <f t="shared" si="4"/>
        <v>0</v>
      </c>
      <c r="G41" s="28"/>
    </row>
    <row r="42" spans="1:7" s="13" customFormat="1" ht="25.5" x14ac:dyDescent="0.2">
      <c r="A42" s="52">
        <f t="shared" si="2"/>
        <v>33</v>
      </c>
      <c r="B42" s="35" t="s">
        <v>51</v>
      </c>
      <c r="C42" s="59" t="s">
        <v>46</v>
      </c>
      <c r="D42" s="4">
        <v>7</v>
      </c>
      <c r="E42" s="26"/>
      <c r="F42" s="16">
        <f t="shared" si="4"/>
        <v>0</v>
      </c>
      <c r="G42" s="28"/>
    </row>
    <row r="43" spans="1:7" s="13" customFormat="1" x14ac:dyDescent="0.2">
      <c r="A43" s="52">
        <f t="shared" si="2"/>
        <v>34</v>
      </c>
      <c r="B43" s="35" t="s">
        <v>52</v>
      </c>
      <c r="C43" s="59" t="s">
        <v>46</v>
      </c>
      <c r="D43" s="4">
        <v>7</v>
      </c>
      <c r="E43" s="26"/>
      <c r="F43" s="16">
        <f t="shared" si="4"/>
        <v>0</v>
      </c>
      <c r="G43" s="28"/>
    </row>
    <row r="44" spans="1:7" s="13" customFormat="1" ht="25.5" x14ac:dyDescent="0.2">
      <c r="A44" s="52">
        <f t="shared" si="2"/>
        <v>35</v>
      </c>
      <c r="B44" s="35" t="s">
        <v>53</v>
      </c>
      <c r="C44" s="60" t="s">
        <v>54</v>
      </c>
      <c r="D44" s="4">
        <v>8</v>
      </c>
      <c r="E44" s="25"/>
      <c r="F44" s="16">
        <f t="shared" si="4"/>
        <v>0</v>
      </c>
      <c r="G44" s="28"/>
    </row>
    <row r="45" spans="1:7" s="13" customFormat="1" ht="25.5" x14ac:dyDescent="0.2">
      <c r="A45" s="52">
        <f t="shared" si="2"/>
        <v>36</v>
      </c>
      <c r="B45" s="35" t="s">
        <v>55</v>
      </c>
      <c r="C45" s="60" t="s">
        <v>54</v>
      </c>
      <c r="D45" s="4">
        <v>7</v>
      </c>
      <c r="E45" s="26"/>
      <c r="F45" s="16">
        <f t="shared" ref="F45:F60" si="5">IF(E45="C",D45,0)</f>
        <v>0</v>
      </c>
      <c r="G45" s="28"/>
    </row>
    <row r="46" spans="1:7" s="13" customFormat="1" ht="25.5" x14ac:dyDescent="0.2">
      <c r="A46" s="52">
        <f t="shared" si="2"/>
        <v>37</v>
      </c>
      <c r="B46" s="35" t="s">
        <v>56</v>
      </c>
      <c r="C46" s="60" t="s">
        <v>54</v>
      </c>
      <c r="D46" s="4">
        <v>6</v>
      </c>
      <c r="E46" s="26"/>
      <c r="F46" s="16">
        <f t="shared" si="5"/>
        <v>0</v>
      </c>
      <c r="G46" s="28"/>
    </row>
    <row r="47" spans="1:7" s="13" customFormat="1" x14ac:dyDescent="0.2">
      <c r="A47" s="52">
        <f t="shared" si="2"/>
        <v>38</v>
      </c>
      <c r="B47" s="35" t="s">
        <v>61</v>
      </c>
      <c r="C47" s="60" t="s">
        <v>60</v>
      </c>
      <c r="D47" s="4">
        <v>8</v>
      </c>
      <c r="E47" s="26"/>
      <c r="F47" s="16">
        <f>IF(E47="C",D47,0)</f>
        <v>0</v>
      </c>
      <c r="G47" s="28"/>
    </row>
    <row r="48" spans="1:7" s="13" customFormat="1" ht="25.5" x14ac:dyDescent="0.2">
      <c r="A48" s="52">
        <f t="shared" si="2"/>
        <v>39</v>
      </c>
      <c r="B48" s="35" t="s">
        <v>62</v>
      </c>
      <c r="C48" s="60" t="s">
        <v>60</v>
      </c>
      <c r="D48" s="4">
        <v>7</v>
      </c>
      <c r="E48" s="26"/>
      <c r="F48" s="16">
        <f>IF(E48="C",D48,0)</f>
        <v>0</v>
      </c>
      <c r="G48" s="28"/>
    </row>
    <row r="49" spans="1:7" s="13" customFormat="1" ht="25.5" x14ac:dyDescent="0.2">
      <c r="A49" s="52">
        <f t="shared" si="2"/>
        <v>40</v>
      </c>
      <c r="B49" s="35" t="s">
        <v>58</v>
      </c>
      <c r="C49" s="60" t="s">
        <v>57</v>
      </c>
      <c r="D49" s="4">
        <v>9</v>
      </c>
      <c r="E49" s="26" t="s">
        <v>98</v>
      </c>
      <c r="F49" s="16">
        <f>D49</f>
        <v>9</v>
      </c>
      <c r="G49" s="64" t="s">
        <v>99</v>
      </c>
    </row>
    <row r="50" spans="1:7" s="13" customFormat="1" ht="25.5" x14ac:dyDescent="0.2">
      <c r="A50" s="52">
        <f t="shared" si="2"/>
        <v>41</v>
      </c>
      <c r="B50" s="35" t="s">
        <v>59</v>
      </c>
      <c r="C50" s="60" t="s">
        <v>57</v>
      </c>
      <c r="D50" s="4">
        <v>9</v>
      </c>
      <c r="E50" s="26" t="s">
        <v>98</v>
      </c>
      <c r="F50" s="16">
        <f>D50</f>
        <v>9</v>
      </c>
      <c r="G50" s="64" t="s">
        <v>99</v>
      </c>
    </row>
    <row r="51" spans="1:7" s="13" customFormat="1" ht="25.5" x14ac:dyDescent="0.2">
      <c r="A51" s="52">
        <f t="shared" si="2"/>
        <v>42</v>
      </c>
      <c r="B51" s="35" t="s">
        <v>63</v>
      </c>
      <c r="C51" s="61" t="s">
        <v>66</v>
      </c>
      <c r="D51" s="4">
        <v>8</v>
      </c>
      <c r="E51" s="26" t="s">
        <v>11</v>
      </c>
      <c r="F51" s="16">
        <f t="shared" si="5"/>
        <v>0</v>
      </c>
      <c r="G51" s="28" t="s">
        <v>100</v>
      </c>
    </row>
    <row r="52" spans="1:7" s="13" customFormat="1" ht="25.5" x14ac:dyDescent="0.2">
      <c r="A52" s="52">
        <f t="shared" si="2"/>
        <v>43</v>
      </c>
      <c r="B52" s="35" t="s">
        <v>64</v>
      </c>
      <c r="C52" s="61" t="s">
        <v>66</v>
      </c>
      <c r="D52" s="4">
        <v>9</v>
      </c>
      <c r="E52" s="26" t="s">
        <v>10</v>
      </c>
      <c r="F52" s="16">
        <f t="shared" si="5"/>
        <v>9</v>
      </c>
      <c r="G52" s="28"/>
    </row>
    <row r="53" spans="1:7" s="13" customFormat="1" ht="25.5" x14ac:dyDescent="0.2">
      <c r="A53" s="52">
        <f t="shared" si="2"/>
        <v>44</v>
      </c>
      <c r="B53" s="35" t="s">
        <v>65</v>
      </c>
      <c r="C53" s="61" t="s">
        <v>66</v>
      </c>
      <c r="D53" s="4">
        <v>7</v>
      </c>
      <c r="E53" s="26" t="s">
        <v>10</v>
      </c>
      <c r="F53" s="16">
        <f t="shared" si="5"/>
        <v>7</v>
      </c>
      <c r="G53" s="28"/>
    </row>
    <row r="54" spans="1:7" s="13" customFormat="1" ht="25.5" x14ac:dyDescent="0.2">
      <c r="A54" s="52">
        <f t="shared" si="2"/>
        <v>45</v>
      </c>
      <c r="B54" s="35" t="s">
        <v>70</v>
      </c>
      <c r="C54" s="61" t="s">
        <v>69</v>
      </c>
      <c r="D54" s="4">
        <v>8</v>
      </c>
      <c r="E54" s="26" t="s">
        <v>10</v>
      </c>
      <c r="F54" s="16">
        <f t="shared" si="5"/>
        <v>8</v>
      </c>
      <c r="G54" s="28"/>
    </row>
    <row r="55" spans="1:7" s="13" customFormat="1" ht="25.5" x14ac:dyDescent="0.2">
      <c r="A55" s="52">
        <f t="shared" si="2"/>
        <v>46</v>
      </c>
      <c r="B55" s="35" t="s">
        <v>67</v>
      </c>
      <c r="C55" s="61" t="s">
        <v>69</v>
      </c>
      <c r="D55" s="4">
        <v>7</v>
      </c>
      <c r="E55" s="26" t="s">
        <v>10</v>
      </c>
      <c r="F55" s="16">
        <f t="shared" si="5"/>
        <v>7</v>
      </c>
      <c r="G55" s="28"/>
    </row>
    <row r="56" spans="1:7" s="13" customFormat="1" x14ac:dyDescent="0.2">
      <c r="A56" s="52">
        <f t="shared" si="2"/>
        <v>47</v>
      </c>
      <c r="B56" s="35" t="s">
        <v>68</v>
      </c>
      <c r="C56" s="61" t="s">
        <v>69</v>
      </c>
      <c r="D56" s="4">
        <v>9</v>
      </c>
      <c r="E56" s="26" t="s">
        <v>10</v>
      </c>
      <c r="F56" s="16">
        <f t="shared" si="5"/>
        <v>9</v>
      </c>
      <c r="G56" s="28"/>
    </row>
    <row r="57" spans="1:7" s="13" customFormat="1" x14ac:dyDescent="0.2">
      <c r="A57" s="52">
        <f t="shared" si="2"/>
        <v>48</v>
      </c>
      <c r="B57" s="40" t="s">
        <v>85</v>
      </c>
      <c r="C57" s="61" t="s">
        <v>69</v>
      </c>
      <c r="D57" s="4">
        <v>6</v>
      </c>
      <c r="E57" s="26" t="s">
        <v>10</v>
      </c>
      <c r="F57" s="16">
        <f t="shared" si="5"/>
        <v>6</v>
      </c>
      <c r="G57" s="28"/>
    </row>
    <row r="58" spans="1:7" s="13" customFormat="1" x14ac:dyDescent="0.2">
      <c r="A58" s="52">
        <f t="shared" si="2"/>
        <v>49</v>
      </c>
      <c r="B58" s="35" t="s">
        <v>72</v>
      </c>
      <c r="C58" s="61" t="s">
        <v>71</v>
      </c>
      <c r="D58" s="4">
        <v>8</v>
      </c>
      <c r="E58" s="26" t="s">
        <v>11</v>
      </c>
      <c r="F58" s="16">
        <f t="shared" si="5"/>
        <v>0</v>
      </c>
      <c r="G58" s="28" t="s">
        <v>101</v>
      </c>
    </row>
    <row r="59" spans="1:7" s="13" customFormat="1" ht="25.5" x14ac:dyDescent="0.2">
      <c r="A59" s="52">
        <f t="shared" si="2"/>
        <v>50</v>
      </c>
      <c r="B59" s="35" t="s">
        <v>73</v>
      </c>
      <c r="C59" s="61" t="s">
        <v>71</v>
      </c>
      <c r="D59" s="4">
        <v>8</v>
      </c>
      <c r="E59" s="26" t="s">
        <v>10</v>
      </c>
      <c r="F59" s="16">
        <f t="shared" si="5"/>
        <v>8</v>
      </c>
      <c r="G59" s="28"/>
    </row>
    <row r="60" spans="1:7" s="13" customFormat="1" ht="26.25" thickBot="1" x14ac:dyDescent="0.25">
      <c r="A60" s="52">
        <f t="shared" si="2"/>
        <v>51</v>
      </c>
      <c r="B60" s="35" t="s">
        <v>74</v>
      </c>
      <c r="C60" s="62" t="s">
        <v>71</v>
      </c>
      <c r="D60" s="4">
        <v>7</v>
      </c>
      <c r="E60" s="26" t="s">
        <v>10</v>
      </c>
      <c r="F60" s="27">
        <f t="shared" si="5"/>
        <v>7</v>
      </c>
      <c r="G60" s="28"/>
    </row>
    <row r="61" spans="1:7" s="13" customFormat="1" ht="13.5" thickBot="1" x14ac:dyDescent="0.25">
      <c r="A61" s="20"/>
      <c r="B61" s="37"/>
      <c r="C61" s="38" t="s">
        <v>3</v>
      </c>
      <c r="D61" s="5">
        <f>SUM(D10:D60)</f>
        <v>373</v>
      </c>
      <c r="E61" s="20"/>
      <c r="F61" s="5">
        <f>SUM(F10:F60)</f>
        <v>79</v>
      </c>
      <c r="G61" s="36"/>
    </row>
    <row r="62" spans="1:7" ht="13.5" thickBot="1" x14ac:dyDescent="0.25"/>
    <row r="63" spans="1:7" ht="13.5" thickBot="1" x14ac:dyDescent="0.25">
      <c r="A63" s="7" t="s">
        <v>6</v>
      </c>
      <c r="B63" s="21"/>
      <c r="C63" s="22"/>
      <c r="D63" s="22"/>
      <c r="E63" s="22"/>
      <c r="F63" s="17">
        <f>F61/D61*10</f>
        <v>2.1179624664879357</v>
      </c>
      <c r="G63" s="8" t="s">
        <v>5</v>
      </c>
    </row>
    <row r="64" spans="1:7" x14ac:dyDescent="0.2">
      <c r="A64" s="23" t="s">
        <v>8</v>
      </c>
      <c r="B64" s="21"/>
      <c r="C64" s="22"/>
      <c r="D64" s="22"/>
      <c r="E64" s="22"/>
    </row>
    <row r="65" spans="1:6" x14ac:dyDescent="0.2">
      <c r="A65" s="23" t="s">
        <v>9</v>
      </c>
      <c r="B65" s="21"/>
      <c r="C65" s="22"/>
      <c r="D65" s="22"/>
      <c r="E65" s="22"/>
    </row>
    <row r="66" spans="1:6" x14ac:dyDescent="0.2">
      <c r="A66" s="23"/>
      <c r="B66" s="21"/>
      <c r="C66" s="22"/>
      <c r="D66" s="22"/>
      <c r="E66" s="22"/>
    </row>
    <row r="67" spans="1:6" x14ac:dyDescent="0.2">
      <c r="A67" s="23" t="s">
        <v>95</v>
      </c>
      <c r="B67" s="21"/>
      <c r="C67" s="22"/>
      <c r="D67" s="22"/>
      <c r="E67" s="22"/>
    </row>
    <row r="68" spans="1:6" x14ac:dyDescent="0.2">
      <c r="A68" s="23"/>
      <c r="B68" s="21"/>
      <c r="C68" s="22"/>
      <c r="D68" s="22"/>
      <c r="E68" s="22"/>
    </row>
    <row r="69" spans="1:6" x14ac:dyDescent="0.2">
      <c r="A69" s="23"/>
      <c r="B69" s="21"/>
      <c r="C69" s="22"/>
      <c r="D69" s="22"/>
      <c r="E69" s="22"/>
    </row>
    <row r="70" spans="1:6" x14ac:dyDescent="0.2">
      <c r="A70" s="22"/>
      <c r="B70" s="21"/>
      <c r="C70" s="22"/>
      <c r="D70" s="18" t="s">
        <v>10</v>
      </c>
      <c r="E70" s="24">
        <f>COUNTIF(E10:E60,"C")</f>
        <v>8</v>
      </c>
    </row>
    <row r="71" spans="1:6" x14ac:dyDescent="0.2">
      <c r="A71" s="22"/>
      <c r="B71" s="21"/>
      <c r="C71" s="22"/>
      <c r="D71" s="18" t="s">
        <v>11</v>
      </c>
      <c r="E71" s="24">
        <f>COUNTIF(E10:E60,"NC")</f>
        <v>2</v>
      </c>
    </row>
    <row r="74" spans="1:6" x14ac:dyDescent="0.2">
      <c r="C74" s="18" t="s">
        <v>86</v>
      </c>
      <c r="D74" s="18" t="s">
        <v>87</v>
      </c>
      <c r="E74" s="18" t="s">
        <v>88</v>
      </c>
      <c r="F74" s="18" t="s">
        <v>89</v>
      </c>
    </row>
    <row r="75" spans="1:6" x14ac:dyDescent="0.2">
      <c r="C75" s="43" t="s">
        <v>90</v>
      </c>
      <c r="D75" s="41">
        <f>SUM(D22:D32)</f>
        <v>73</v>
      </c>
      <c r="E75" s="41">
        <f>SUM(F22:F32)</f>
        <v>0</v>
      </c>
      <c r="F75" s="42">
        <f t="shared" ref="F75:F80" si="6">E75/D75*10</f>
        <v>0</v>
      </c>
    </row>
    <row r="76" spans="1:6" x14ac:dyDescent="0.2">
      <c r="C76" s="47" t="s">
        <v>91</v>
      </c>
      <c r="D76" s="41">
        <f>SUM(D33:D43)</f>
        <v>80</v>
      </c>
      <c r="E76" s="41">
        <f>SUM(F33:F43)</f>
        <v>0</v>
      </c>
      <c r="F76" s="42">
        <f t="shared" si="6"/>
        <v>0</v>
      </c>
    </row>
    <row r="77" spans="1:6" x14ac:dyDescent="0.2">
      <c r="C77" s="44" t="s">
        <v>92</v>
      </c>
      <c r="D77" s="41">
        <f>SUM(D44:D50)</f>
        <v>54</v>
      </c>
      <c r="E77" s="41">
        <f>SUM(F44:F50)</f>
        <v>18</v>
      </c>
      <c r="F77" s="42">
        <f t="shared" si="6"/>
        <v>3.333333333333333</v>
      </c>
    </row>
    <row r="78" spans="1:6" x14ac:dyDescent="0.2">
      <c r="C78" s="46" t="s">
        <v>93</v>
      </c>
      <c r="D78" s="41">
        <f>SUM(D10:D21)</f>
        <v>89</v>
      </c>
      <c r="E78" s="41">
        <f>SUM(F10:F21)</f>
        <v>0</v>
      </c>
      <c r="F78" s="42">
        <f t="shared" si="6"/>
        <v>0</v>
      </c>
    </row>
    <row r="79" spans="1:6" x14ac:dyDescent="0.2">
      <c r="C79" s="45" t="s">
        <v>94</v>
      </c>
      <c r="D79" s="41">
        <f>SUM(D51:D60)</f>
        <v>77</v>
      </c>
      <c r="E79" s="41">
        <f>SUM(F51:F60)</f>
        <v>61</v>
      </c>
      <c r="F79" s="42">
        <f t="shared" si="6"/>
        <v>7.9220779220779223</v>
      </c>
    </row>
    <row r="80" spans="1:6" x14ac:dyDescent="0.2">
      <c r="C80" s="63" t="s">
        <v>97</v>
      </c>
      <c r="D80" s="41">
        <f>SUM(D75:D79)</f>
        <v>373</v>
      </c>
      <c r="E80" s="41">
        <f>SUM(E75:E79)</f>
        <v>79</v>
      </c>
      <c r="F80" s="42">
        <f t="shared" si="6"/>
        <v>2.1179624664879357</v>
      </c>
    </row>
  </sheetData>
  <phoneticPr fontId="0" type="noConversion"/>
  <dataValidations count="2">
    <dataValidation type="list" allowBlank="1" showInputMessage="1" showErrorMessage="1" sqref="E10:E48 E51:E60">
      <formula1>"C,NC"</formula1>
    </dataValidation>
    <dataValidation type="list" allowBlank="1" showInputMessage="1" showErrorMessage="1" sqref="E49:E50">
      <formula1>"C,NC,NA"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  <ignoredErrors>
    <ignoredError sqref="D75:D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>PUCRS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</dc:title>
  <dc:creator>Marcelo Yamaguti</dc:creator>
  <cp:lastModifiedBy>MDT</cp:lastModifiedBy>
  <dcterms:created xsi:type="dcterms:W3CDTF">1997-01-10T22:22:50Z</dcterms:created>
  <dcterms:modified xsi:type="dcterms:W3CDTF">2017-05-26T00:57:10Z</dcterms:modified>
</cp:coreProperties>
</file>