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Turma 2018-1\OP\Material_review\OP\AULA 3\EXERCÍCIO DE FIXAÇÃO 2\"/>
    </mc:Choice>
  </mc:AlternateContent>
  <bookViews>
    <workbookView xWindow="480" yWindow="45" windowWidth="24240" windowHeight="13305" activeTab="1"/>
  </bookViews>
  <sheets>
    <sheet name="Explanation" sheetId="3" r:id="rId1"/>
    <sheet name="Model" sheetId="1" r:id="rId2"/>
    <sheet name="ev_HiddenInfo" sheetId="2" state="hidden"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"2ZCV84VN7EFTSA14ET1ET17A"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1" hidden="1">Model!#REF!</definedName>
    <definedName name="solver_cvg" localSheetId="1" hidden="1">0.0001</definedName>
    <definedName name="solver_drv" localSheetId="1" hidden="1">1</definedName>
    <definedName name="solver_eng" localSheetId="1" hidden="1">3</definedName>
    <definedName name="solver_est" localSheetId="1" hidden="1">1</definedName>
    <definedName name="solver_itr" localSheetId="1" hidden="1">2147483647</definedName>
    <definedName name="solver_lhs1" localSheetId="1" hidden="1">Model!#REF!</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1</definedName>
    <definedName name="solver_nwt" localSheetId="1" hidden="1">1</definedName>
    <definedName name="solver_opt" localSheetId="1" hidden="1">Model!$H$3</definedName>
    <definedName name="solver_pre" localSheetId="1" hidden="1">0.000001</definedName>
    <definedName name="solver_rbv" localSheetId="1" hidden="1">1</definedName>
    <definedName name="solver_rel1" localSheetId="1" hidden="1">6</definedName>
    <definedName name="solver_rhs1" localSheetId="1" hidden="1">AllDifferent</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STWBD_StatToolsScatterplot_DisplayCorrelationCoefficient" hidden="1">"TRUE"</definedName>
    <definedName name="STWBD_StatToolsScatterplot_HasDefaultInfo" hidden="1">"TRUE"</definedName>
    <definedName name="STWBD_StatToolsScatterplot_VarSelectorDefaultDataSet" hidden="1">"DG112DE1EF"</definedName>
    <definedName name="STWBD_StatToolsScatterplot_XVariableList" hidden="1">2</definedName>
    <definedName name="STWBD_StatToolsScatterplot_XVariableList_1" hidden="1">"U_x0001_VG2D57BF831D729B26_x0001_"</definedName>
    <definedName name="STWBD_StatToolsScatterplot_XVariableList_2" hidden="1">"U_x0001_VG1E330A271EE8C447_x0001_"</definedName>
    <definedName name="STWBD_StatToolsScatterplot_YVariableList" hidden="1">1</definedName>
    <definedName name="STWBD_StatToolsScatterplot_YVariableList_1" hidden="1">"U_x0001_VGFC9F36D570F001_x0001_"</definedName>
  </definedNames>
  <calcPr calcId="162913"/>
</workbook>
</file>

<file path=xl/calcChain.xml><?xml version="1.0" encoding="utf-8"?>
<calcChain xmlns="http://schemas.openxmlformats.org/spreadsheetml/2006/main">
  <c r="E4" i="1" l="1"/>
  <c r="H16" i="2"/>
  <c r="E5" i="1"/>
  <c r="B4" i="1" l="1"/>
  <c r="E23" i="1"/>
  <c r="E6" i="1"/>
  <c r="E7" i="1"/>
  <c r="E8" i="1"/>
  <c r="E9" i="1"/>
  <c r="E10" i="1"/>
  <c r="E11" i="1"/>
  <c r="E12" i="1"/>
  <c r="E13" i="1"/>
  <c r="E14" i="1"/>
  <c r="E15" i="1"/>
  <c r="E16" i="1"/>
  <c r="E17" i="1"/>
  <c r="E18" i="1"/>
  <c r="E19" i="1"/>
  <c r="E20" i="1"/>
  <c r="E21" i="1"/>
  <c r="E22" i="1"/>
  <c r="B5" i="1"/>
  <c r="B6" i="1"/>
  <c r="B7" i="1"/>
  <c r="B8" i="1"/>
  <c r="B9" i="1"/>
  <c r="B10" i="1"/>
  <c r="B11" i="1"/>
  <c r="B12" i="1"/>
  <c r="B13" i="1"/>
  <c r="B14" i="1"/>
  <c r="B15" i="1"/>
  <c r="B16" i="1"/>
  <c r="B17" i="1"/>
  <c r="B18" i="1"/>
  <c r="B19" i="1"/>
  <c r="B20" i="1"/>
  <c r="B21" i="1"/>
  <c r="B22" i="1"/>
  <c r="B23" i="1"/>
  <c r="V46" i="1"/>
  <c r="U45" i="1"/>
  <c r="T44" i="1"/>
  <c r="S43" i="1"/>
  <c r="R42" i="1"/>
  <c r="Q41" i="1"/>
  <c r="P40" i="1"/>
  <c r="O39" i="1"/>
  <c r="N38" i="1"/>
  <c r="M37" i="1"/>
  <c r="L36" i="1"/>
  <c r="K35" i="1"/>
  <c r="J34" i="1"/>
  <c r="I33" i="1"/>
  <c r="H32" i="1"/>
  <c r="G31" i="1"/>
  <c r="F30" i="1"/>
  <c r="E29" i="1"/>
  <c r="D28" i="1"/>
  <c r="C27" i="1"/>
  <c r="H3" i="1" l="1"/>
  <c r="B1" i="2" s="1"/>
</calcChain>
</file>

<file path=xl/comments1.xml><?xml version="1.0" encoding="utf-8"?>
<comments xmlns="http://schemas.openxmlformats.org/spreadsheetml/2006/main">
  <authors>
    <author>Chris</author>
  </authors>
  <commentList>
    <comment ref="A4" authorId="0" shapeId="0">
      <text>
        <r>
          <rPr>
            <b/>
            <sz val="9"/>
            <color indexed="81"/>
            <rFont val="Tahoma"/>
            <family val="2"/>
          </rPr>
          <t>For example, this is the ID of the city visited first (and last).</t>
        </r>
        <r>
          <rPr>
            <sz val="9"/>
            <color indexed="81"/>
            <rFont val="Tahoma"/>
            <family val="2"/>
          </rPr>
          <t xml:space="preserve">
</t>
        </r>
      </text>
    </comment>
  </commentList>
</comments>
</file>

<file path=xl/sharedStrings.xml><?xml version="1.0" encoding="utf-8"?>
<sst xmlns="http://schemas.openxmlformats.org/spreadsheetml/2006/main" count="171" uniqueCount="148">
  <si>
    <t>UNUSED</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</si>
  <si>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</si>
  <si>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</si>
  <si>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</si>
  <si>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</si>
  <si>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</si>
  <si>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</si>
  <si>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</si>
  <si>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</si>
  <si>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</si>
  <si>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</si>
  <si>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</si>
  <si>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</si>
  <si>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</si>
  <si>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</si>
  <si>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</si>
  <si>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</si>
  <si>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</si>
  <si>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</si>
  <si>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</si>
  <si>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</si>
  <si>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</si>
  <si>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</si>
  <si>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</si>
  <si>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</si>
  <si>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</si>
  <si>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</si>
  <si>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Formula Conversion Cell (not used in v5)</t>
  </si>
  <si>
    <t>Number Formatting Cell (introduced in v5)</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</si>
  <si>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</si>
  <si>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</si>
  <si>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</si>
  <si>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</si>
  <si>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</si>
  <si>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</si>
  <si>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</si>
  <si>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</si>
  <si>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</si>
  <si>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</si>
  <si>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</si>
  <si>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</si>
  <si>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Constraint Solver, number of Latin Hypercube stratifications, for reproducing results with Actual Convergence</t>
  </si>
  <si>
    <t>Constraint Solver, total of adjustable cell values, to only pass number of stratifications if model hasn't changed</t>
  </si>
  <si>
    <t>Goal (Cell, Statistic, Parameter), E1: RO Formula to Optimize</t>
  </si>
  <si>
    <t>Goal (Type, Target Value)</t>
  </si>
  <si>
    <t>Population Size</t>
  </si>
  <si>
    <t>Seed (Is Auto, Value)</t>
  </si>
  <si>
    <t>Stop on Errors (before v5: Pause on Errors)</t>
  </si>
  <si>
    <t>Trial Count Stopping (enabled, trial count)</t>
  </si>
  <si>
    <t>Formula Stopping (enabled, formula)</t>
  </si>
  <si>
    <t>Timespan Stopping (enabled, trial count)</t>
  </si>
  <si>
    <t>Progress Stopping (enabled, trial count, max % change, change is percent)</t>
  </si>
  <si>
    <t>Minimize Excel on Startup</t>
  </si>
  <si>
    <t>Show Excel Recalcs (replaces "Update Display" used before v5)</t>
  </si>
  <si>
    <t>Ev4/RO1: Graph Progress</t>
  </si>
  <si>
    <t>Ev4/RO1: Update Display (replaced by Show Excel Recalcs in v5)</t>
  </si>
  <si>
    <t>MACROS</t>
  </si>
  <si>
    <t>Start (enabled, macro)</t>
  </si>
  <si>
    <t>After Storage (enabled, macro)</t>
  </si>
  <si>
    <t>Finish (enabled, macro)</t>
  </si>
  <si>
    <t>5.7.1</t>
  </si>
  <si>
    <t>4.0.0</t>
  </si>
  <si>
    <t>DEFAULT PARENT SELECTION</t>
  </si>
  <si>
    <t>DEFAULT MUTATION</t>
  </si>
  <si>
    <t>DEFAULT CROSSOVER</t>
  </si>
  <si>
    <t>DEFAULT BACKTRACK</t>
  </si>
  <si>
    <t>ORDER_x0001_4</t>
  </si>
  <si>
    <t/>
  </si>
  <si>
    <t>Anchorage AK</t>
  </si>
  <si>
    <t>Calgary AB</t>
  </si>
  <si>
    <t>Chicago IL</t>
  </si>
  <si>
    <t>Dawson Creek BC</t>
  </si>
  <si>
    <t>Edmonton AB</t>
  </si>
  <si>
    <t>Halifax NS</t>
  </si>
  <si>
    <t>Montreal PQ</t>
  </si>
  <si>
    <t>New York NY</t>
  </si>
  <si>
    <t>Ottawa ON</t>
  </si>
  <si>
    <t>Prince Rupert BC</t>
  </si>
  <si>
    <t>Quebec PQ</t>
  </si>
  <si>
    <t>Regina SK</t>
  </si>
  <si>
    <t>Saint John NB</t>
  </si>
  <si>
    <t>San Francisco CA</t>
  </si>
  <si>
    <t>Thunder Bay ON</t>
  </si>
  <si>
    <t>Toronto ON</t>
  </si>
  <si>
    <t>Vancouver BC</t>
  </si>
  <si>
    <t>Whitehorse YT</t>
  </si>
  <si>
    <t>Windsor ON</t>
  </si>
  <si>
    <t>Winnipeg MB</t>
  </si>
  <si>
    <t>Selected route</t>
  </si>
  <si>
    <t>Objective to minimize</t>
  </si>
  <si>
    <t>City</t>
  </si>
  <si>
    <t>Distance matrix</t>
  </si>
  <si>
    <t>Order on route</t>
  </si>
  <si>
    <t>Distance calculations</t>
  </si>
  <si>
    <t>Leg</t>
  </si>
  <si>
    <t>Distance</t>
  </si>
  <si>
    <t>Total distance</t>
  </si>
  <si>
    <t>From\To</t>
  </si>
  <si>
    <t>Method + #Operators(Legacy)</t>
  </si>
  <si>
    <t>Mutation Rate (Legacy)</t>
  </si>
  <si>
    <t>Crossover Rate (Legacy)</t>
  </si>
  <si>
    <t>Out Stats</t>
  </si>
  <si>
    <t>Genetic Algorithm - Discrete Variable Warning Shown</t>
  </si>
  <si>
    <t>VERSION 6.0 SETTINGS</t>
  </si>
  <si>
    <t>Optimization Engine</t>
  </si>
  <si>
    <t>Mutation Rate (becoming a single settings for all adjustable cell groups)</t>
  </si>
  <si>
    <t>Crossover Rate (becoming a single settings for all adjustable cell groups)</t>
  </si>
  <si>
    <t>Genetic Operators (becoming a single settings for all adjustable cell groups)</t>
  </si>
  <si>
    <t>Stopping on Projected Convergence (added in version 6; other simulation runtime settings got moved to @RISK)</t>
  </si>
  <si>
    <t>Same Seed Each Simulation (this was used in RISKOptimizer version 5 and earlier)</t>
  </si>
  <si>
    <t>Sampling Type (this was used in RISKOptimizer version 5 and earlier)</t>
  </si>
  <si>
    <t>Sim. Stopping Mode, Tolerance (legacy settings used in v5 and earlier)</t>
  </si>
  <si>
    <t>#Iterations - Sim Stopping (legacy setting used in v5 and earlier))</t>
  </si>
  <si>
    <t>Keep Trial-by-Trial Log (if cell has anything other than False consider True, since Evolver 4 didn't have this setting); this setting no longer used staring with version 6</t>
  </si>
  <si>
    <t>Before Recalc (enabled, macro), starting with v6 RISKOptimizer uses corresponding @RISK macro</t>
  </si>
  <si>
    <t>After Recalc (enabled, macro), starting with v6 RISKOptimizer uses corresponding @RISK macro</t>
  </si>
  <si>
    <t>Macro Before Simulation (enabled, macro), starting with v6, this is legacy setting</t>
  </si>
  <si>
    <t>Macro After Simulation (enabled, macro), starting with v6, this is legacy setting</t>
  </si>
  <si>
    <t>1,1,1,1,0,0,0,0,0,0,0</t>
  </si>
  <si>
    <t>Precision (added 6.0)</t>
  </si>
  <si>
    <t>RO Auto Eval Time (added 6.0)</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</si>
  <si>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</si>
  <si>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</si>
  <si>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</si>
  <si>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</si>
  <si>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</si>
  <si>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</si>
  <si>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</si>
  <si>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</si>
  <si>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</si>
  <si>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ColorOptimizationCells Called</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</si>
  <si>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</si>
  <si>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</si>
  <si>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</si>
  <si>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</si>
  <si>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</si>
  <si>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</si>
  <si>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</si>
  <si>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</si>
  <si>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</si>
  <si>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</si>
  <si>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EFFICIENT FRONTIER</t>
  </si>
  <si>
    <t>Analysis Type (Standard vs. Efficient Frontier)</t>
  </si>
  <si>
    <t>EF Item to Constrain</t>
  </si>
  <si>
    <t>EF Constraint Minimum</t>
  </si>
  <si>
    <t>EF Constraint Maximum</t>
  </si>
  <si>
    <t>EF Formula for Dtools</t>
  </si>
  <si>
    <t>7.5.2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</si>
</sst>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FF00FF"/>
        <bgColor indexed="64"/>
      </patternFill>
    </fill>
    <fill>
      <patternFill patternType="solid">
        <fgColor rgb="FF00FF00"/>
        <bgColor indexed="64"/>
      </patternFill>
    </fill>
    <fill>
      <patternFill patternType="solid">
        <fgColor rgb="FFFFFF00"/>
        <bgColor indexed="64"/>
      </patternFill>
    </fill>
    <fill>
      <patternFill patternType="solid">
        <fgColor rgb="FFFFFF99"/>
        <bgColor indexed="64"/>
      </patternFill>
    </fill>
    <fill>
      <patternFill patternType="solid">
        <fgColor theme="5" tint="0.59999389629810485"/>
        <bgColor indexed="64"/>
      </patternFill>
    </fill>
  </fills>
  <borders count="2">
    <border>
      <left/>
      <right/>
      <top/>
      <bottom/>
      <diagonal/>
    </border>
    <border>
      <left/>
      <right/>
      <top style="thick">
        <color indexed="64"/>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left"/>
    </xf>
    <xf numFmtId="2" fontId="1" fillId="0" borderId="0" xfId="0" applyNumberFormat="1" applyFont="1"/>
    <xf numFmtId="0" fontId="1" fillId="0" borderId="0" xfId="0" applyFont="1" applyAlignment="1">
      <alignment horizontal="center"/>
    </xf>
    <xf numFmtId="0" fontId="0" fillId="0" borderId="0" xfId="0" applyAlignment="1">
      <alignment horizontal="left"/>
    </xf>
    <xf numFmtId="0" fontId="0" fillId="0" borderId="1" xfId="0" applyBorder="1" applyAlignment="1">
      <alignment horizontal="left"/>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2" borderId="0" xfId="0" quotePrefix="1" applyFill="1" applyAlignment="1">
      <alignment horizontal="left"/>
    </xf>
    <xf numFmtId="0" fontId="0" fillId="0" borderId="0" xfId="0" quotePrefix="1" applyAlignment="1">
      <alignment horizontal="left"/>
    </xf>
    <xf numFmtId="0" fontId="2" fillId="0" borderId="0" xfId="0" applyFont="1" applyAlignment="1">
      <alignment horizontal="left"/>
    </xf>
    <xf numFmtId="0" fontId="2" fillId="0" borderId="0" xfId="0" applyFont="1"/>
    <xf numFmtId="0" fontId="1" fillId="5" borderId="0" xfId="0" applyFont="1" applyFill="1" applyAlignment="1">
      <alignment horizontal="center"/>
    </xf>
    <xf numFmtId="0" fontId="1" fillId="6" borderId="0" xfId="0" applyFont="1" applyFill="1"/>
    <xf numFmtId="0" fontId="0" fillId="0" borderId="0" xfId="0" applyAlignment="1">
      <alignment horizontal="right"/>
    </xf>
  </cellXfs>
  <cellStyles count="1">
    <cellStyle name="Normal"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304800</xdr:colOff>
      <xdr:row>14</xdr:row>
      <xdr:rowOff>76200</xdr:rowOff>
    </xdr:to>
    <xdr:sp macro="" textlink="">
      <xdr:nvSpPr>
        <xdr:cNvPr id="2" name="Text Box 1"/>
        <xdr:cNvSpPr txBox="1">
          <a:spLocks noChangeArrowheads="1"/>
        </xdr:cNvSpPr>
      </xdr:nvSpPr>
      <xdr:spPr bwMode="auto">
        <a:xfrm>
          <a:off x="0" y="0"/>
          <a:ext cx="8229600" cy="2743200"/>
        </a:xfrm>
        <a:prstGeom prst="roundRect">
          <a:avLst>
            <a:gd name="adj" fmla="val 11495"/>
          </a:avLst>
        </a:prstGeom>
        <a:ln>
          <a:noFill/>
          <a:headEnd/>
          <a:tailEnd/>
        </a:ln>
        <a:effectLst>
          <a:outerShdw blurRad="177800" dist="63500" dir="2700000" algn="tl" rotWithShape="0">
            <a:prstClr val="black">
              <a:alpha val="35000"/>
            </a:prstClr>
          </a:outerShdw>
        </a:effectLst>
        <a:scene3d>
          <a:camera prst="orthographicFront"/>
          <a:lightRig rig="threePt" dir="t"/>
        </a:scene3d>
        <a:sp3d>
          <a:bevelT w="152400" h="50800" prst="softRound"/>
        </a:sp3d>
      </xdr:spPr>
      <xdr:style>
        <a:lnRef idx="2">
          <a:schemeClr val="accent2"/>
        </a:lnRef>
        <a:fillRef idx="1">
          <a:schemeClr val="lt1"/>
        </a:fillRef>
        <a:effectRef idx="0">
          <a:schemeClr val="accent2"/>
        </a:effectRef>
        <a:fontRef idx="minor">
          <a:schemeClr val="dk1"/>
        </a:fontRef>
      </xdr:style>
      <xdr:txBody>
        <a:bodyPr vertOverflow="clip" wrap="square" lIns="182880" tIns="182880" rIns="182880" bIns="182880" anchor="t" upright="1"/>
        <a:lstStyle/>
        <a:p>
          <a:pPr rtl="0"/>
          <a:endParaRPr lang="en-US" sz="1400" b="1" i="0" baseline="0">
            <a:solidFill>
              <a:schemeClr val="dk1"/>
            </a:solidFill>
            <a:effectLst/>
            <a:latin typeface="+mj-lt"/>
            <a:ea typeface="+mn-ea"/>
            <a:cs typeface="+mn-cs"/>
          </a:endParaRPr>
        </a:p>
        <a:p>
          <a:pPr rtl="0"/>
          <a:r>
            <a:rPr lang="en-US" sz="1400" b="1" i="0" baseline="0">
              <a:solidFill>
                <a:schemeClr val="dk1"/>
              </a:solidFill>
              <a:effectLst/>
              <a:latin typeface="+mj-lt"/>
              <a:ea typeface="+mn-ea"/>
              <a:cs typeface="+mn-cs"/>
            </a:rPr>
            <a:t>Traveling Salesperson</a:t>
          </a:r>
        </a:p>
        <a:p>
          <a:pPr rtl="0"/>
          <a:endParaRPr lang="en-US" sz="1100">
            <a:effectLst/>
          </a:endParaRPr>
        </a:p>
        <a:p>
          <a:pPr rtl="0"/>
          <a:r>
            <a:rPr lang="en-US" sz="1100" b="0" i="0" baseline="0">
              <a:solidFill>
                <a:schemeClr val="dk1"/>
              </a:solidFill>
              <a:effectLst/>
              <a:latin typeface="+mn-lt"/>
              <a:ea typeface="+mn-ea"/>
              <a:cs typeface="+mn-cs"/>
            </a:rPr>
            <a:t>This is the classical traveling salesperson model, where a salesperson must start in some city, visit every other city exactly once, and return to the starting city. Evolver uses the "Order" solving method to determine the optimal ordering of cities in the yellow cells to minimize the total traveling distance in red.</a:t>
          </a:r>
          <a:endParaRPr lang="en-US">
            <a:effectLst/>
          </a:endParaRPr>
        </a:p>
        <a:p>
          <a:pPr rtl="0"/>
          <a:endParaRPr lang="en-US" sz="1100" b="0" i="0" baseline="0">
            <a:solidFill>
              <a:schemeClr val="dk1"/>
            </a:solidFill>
            <a:effectLst/>
            <a:latin typeface="+mn-lt"/>
            <a:ea typeface="+mn-ea"/>
            <a:cs typeface="+mn-cs"/>
          </a:endParaRPr>
        </a:p>
        <a:p>
          <a:pPr rtl="0"/>
          <a:r>
            <a:rPr lang="en-US" sz="1100" b="0" i="0" baseline="0">
              <a:solidFill>
                <a:schemeClr val="dk1"/>
              </a:solidFill>
              <a:effectLst/>
              <a:latin typeface="+mn-lt"/>
              <a:ea typeface="+mn-ea"/>
              <a:cs typeface="+mn-cs"/>
            </a:rPr>
            <a:t>Although special algorithms exist to solve this problem for small numbers of cities (e.g., less than 50), Evolver can handle complications these algorithms cannot handle. For example, the distances could be nonsymmetric because of one-way roads, tolls, or headwinds. (They are symmetric in this example.)</a:t>
          </a:r>
          <a:endParaRPr lang="en-US">
            <a:effectLst/>
          </a:endParaRPr>
        </a:p>
        <a:p>
          <a:pPr rtl="0"/>
          <a:endParaRPr lang="en-US" sz="1100" b="0" i="0" baseline="0">
            <a:solidFill>
              <a:schemeClr val="dk1"/>
            </a:solidFill>
            <a:effectLst/>
            <a:latin typeface="+mn-lt"/>
            <a:ea typeface="+mn-ea"/>
            <a:cs typeface="+mn-cs"/>
          </a:endParaRPr>
        </a:p>
        <a:p>
          <a:pPr rtl="0"/>
          <a:r>
            <a:rPr lang="en-US" sz="1100" b="0" i="0" baseline="0">
              <a:solidFill>
                <a:schemeClr val="dk1"/>
              </a:solidFill>
              <a:effectLst/>
              <a:latin typeface="+mn-lt"/>
              <a:ea typeface="+mn-ea"/>
              <a:cs typeface="+mn-cs"/>
            </a:rPr>
            <a:t>The solution shown on the next sheet is </a:t>
          </a:r>
          <a:r>
            <a:rPr lang="en-US" sz="1100" b="0" i="1" baseline="0">
              <a:solidFill>
                <a:schemeClr val="dk1"/>
              </a:solidFill>
              <a:effectLst/>
              <a:latin typeface="+mn-lt"/>
              <a:ea typeface="+mn-ea"/>
              <a:cs typeface="+mn-cs"/>
            </a:rPr>
            <a:t>not </a:t>
          </a:r>
          <a:r>
            <a:rPr lang="en-US" sz="1100" b="0" i="0" baseline="0">
              <a:solidFill>
                <a:schemeClr val="dk1"/>
              </a:solidFill>
              <a:effectLst/>
              <a:latin typeface="+mn-lt"/>
              <a:ea typeface="+mn-ea"/>
              <a:cs typeface="+mn-cs"/>
            </a:rPr>
            <a:t>optimal.</a:t>
          </a:r>
          <a:endParaRPr lang="en-US">
            <a:effectLst/>
          </a:endParaRPr>
        </a:p>
      </xdr:txBody>
    </xdr:sp>
    <xdr:clientData/>
  </xdr:twoCellAnchor>
  <xdr:twoCellAnchor editAs="absolute">
    <xdr:from>
      <xdr:col>0</xdr:col>
      <xdr:colOff>314325</xdr:colOff>
      <xdr:row>1</xdr:row>
      <xdr:rowOff>9525</xdr:rowOff>
    </xdr:from>
    <xdr:to>
      <xdr:col>2</xdr:col>
      <xdr:colOff>552449</xdr:colOff>
      <xdr:row>2</xdr:row>
      <xdr:rowOff>13335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 y="200025"/>
          <a:ext cx="1457324" cy="1943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showRowColHeader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62"/>
  <sheetViews>
    <sheetView tabSelected="1" topLeftCell="A11" zoomScale="88" zoomScaleNormal="190" workbookViewId="0">
      <selection activeCell="I17" sqref="I17"/>
    </sheetView>
  </sheetViews>
  <sheetFormatPr defaultRowHeight="15" x14ac:dyDescent="0.25"/>
  <cols>
    <col min="1" max="1" width="14.85546875" bestFit="1" customWidth="1"/>
    <col min="2" max="2" width="16.42578125" bestFit="1" customWidth="1"/>
    <col min="3" max="4" width="9.140625" customWidth="1"/>
    <col min="7" max="7" width="13" customWidth="1"/>
  </cols>
  <sheetData>
    <row r="1" spans="1:8" ht="5.0999999999999996" customHeight="1" x14ac:dyDescent="0.25"/>
    <row r="2" spans="1:8" x14ac:dyDescent="0.25">
      <c r="A2" s="13" t="s">
        <v>88</v>
      </c>
      <c r="B2" s="1"/>
      <c r="C2" s="5"/>
      <c r="D2" s="14" t="s">
        <v>93</v>
      </c>
      <c r="E2" s="1"/>
      <c r="F2" s="1"/>
      <c r="G2" s="14" t="s">
        <v>89</v>
      </c>
      <c r="H2" s="1"/>
    </row>
    <row r="3" spans="1:8" x14ac:dyDescent="0.25">
      <c r="A3" s="5" t="s">
        <v>92</v>
      </c>
      <c r="B3" s="1" t="s">
        <v>90</v>
      </c>
      <c r="C3" s="5"/>
      <c r="D3" s="5" t="s">
        <v>94</v>
      </c>
      <c r="E3" s="2" t="s">
        <v>95</v>
      </c>
      <c r="F3" s="1"/>
      <c r="G3" s="3" t="s">
        <v>96</v>
      </c>
      <c r="H3" s="16">
        <f>SUM(E4:E23)</f>
        <v>13029</v>
      </c>
    </row>
    <row r="4" spans="1:8" x14ac:dyDescent="0.25">
      <c r="A4" s="15">
        <v>1</v>
      </c>
      <c r="B4" s="1" t="str">
        <f>INDEX($B$27:$B$46,A4)</f>
        <v>Anchorage AK</v>
      </c>
      <c r="C4" s="5"/>
      <c r="D4" s="5">
        <v>1</v>
      </c>
      <c r="E4" s="1">
        <f>INDEX($C$27:$V$46,A4,A5)</f>
        <v>725</v>
      </c>
      <c r="F4" s="1"/>
    </row>
    <row r="5" spans="1:8" x14ac:dyDescent="0.25">
      <c r="A5" s="15">
        <v>18</v>
      </c>
      <c r="B5" s="1" t="str">
        <f t="shared" ref="B5:B23" si="0">INDEX($B$27:$B$46,A5)</f>
        <v>Whitehorse YT</v>
      </c>
      <c r="C5" s="5"/>
      <c r="D5" s="5">
        <v>2</v>
      </c>
      <c r="E5" s="1">
        <f>INDEX($C$27:$V$46,A5,A6)</f>
        <v>941</v>
      </c>
      <c r="F5" s="1"/>
    </row>
    <row r="6" spans="1:8" x14ac:dyDescent="0.25">
      <c r="A6" s="15">
        <v>10</v>
      </c>
      <c r="B6" s="1" t="str">
        <f t="shared" si="0"/>
        <v>Prince Rupert BC</v>
      </c>
      <c r="C6" s="5"/>
      <c r="D6" s="5">
        <v>3</v>
      </c>
      <c r="E6" s="1">
        <f t="shared" ref="E6:E22" si="1">INDEX($C$27:$V$46,A6,A7)</f>
        <v>942</v>
      </c>
      <c r="F6" s="1"/>
    </row>
    <row r="7" spans="1:8" x14ac:dyDescent="0.25">
      <c r="A7" s="15">
        <v>17</v>
      </c>
      <c r="B7" s="1" t="str">
        <f t="shared" si="0"/>
        <v>Vancouver BC</v>
      </c>
      <c r="C7" s="5"/>
      <c r="D7" s="5">
        <v>4</v>
      </c>
      <c r="E7" s="1">
        <f t="shared" si="1"/>
        <v>954</v>
      </c>
      <c r="F7" s="1"/>
      <c r="H7" s="17"/>
    </row>
    <row r="8" spans="1:8" x14ac:dyDescent="0.25">
      <c r="A8" s="15">
        <v>14</v>
      </c>
      <c r="B8" s="1" t="str">
        <f t="shared" si="0"/>
        <v>San Francisco CA</v>
      </c>
      <c r="C8" s="5"/>
      <c r="D8" s="5">
        <v>5</v>
      </c>
      <c r="E8" s="1">
        <f t="shared" si="1"/>
        <v>2173</v>
      </c>
      <c r="F8" s="1"/>
      <c r="H8" s="17"/>
    </row>
    <row r="9" spans="1:8" x14ac:dyDescent="0.25">
      <c r="A9" s="15">
        <v>3</v>
      </c>
      <c r="B9" s="1" t="str">
        <f t="shared" si="0"/>
        <v>Chicago IL</v>
      </c>
      <c r="C9" s="5"/>
      <c r="D9" s="5">
        <v>6</v>
      </c>
      <c r="E9" s="1">
        <f t="shared" si="1"/>
        <v>278</v>
      </c>
      <c r="F9" s="1"/>
    </row>
    <row r="10" spans="1:8" x14ac:dyDescent="0.25">
      <c r="A10" s="15">
        <v>19</v>
      </c>
      <c r="B10" s="1" t="str">
        <f t="shared" si="0"/>
        <v>Windsor ON</v>
      </c>
      <c r="C10" s="1"/>
      <c r="D10" s="5">
        <v>7</v>
      </c>
      <c r="E10" s="1">
        <f t="shared" si="1"/>
        <v>237</v>
      </c>
      <c r="F10" s="1"/>
    </row>
    <row r="11" spans="1:8" x14ac:dyDescent="0.25">
      <c r="A11" s="15">
        <v>16</v>
      </c>
      <c r="B11" s="1" t="str">
        <f t="shared" si="0"/>
        <v>Toronto ON</v>
      </c>
      <c r="C11" s="1"/>
      <c r="D11" s="5">
        <v>8</v>
      </c>
      <c r="E11" s="1">
        <f t="shared" si="1"/>
        <v>516</v>
      </c>
      <c r="F11" s="1"/>
    </row>
    <row r="12" spans="1:8" x14ac:dyDescent="0.25">
      <c r="A12" s="15">
        <v>8</v>
      </c>
      <c r="B12" s="1" t="str">
        <f t="shared" si="0"/>
        <v>New York NY</v>
      </c>
      <c r="C12" s="1"/>
      <c r="D12" s="5">
        <v>9</v>
      </c>
      <c r="E12" s="1">
        <f t="shared" si="1"/>
        <v>661</v>
      </c>
      <c r="F12" s="1"/>
    </row>
    <row r="13" spans="1:8" x14ac:dyDescent="0.25">
      <c r="A13" s="15">
        <v>13</v>
      </c>
      <c r="B13" s="1" t="str">
        <f t="shared" si="0"/>
        <v>Saint John NB</v>
      </c>
      <c r="C13" s="1"/>
      <c r="D13" s="5">
        <v>10</v>
      </c>
      <c r="E13" s="1">
        <f t="shared" si="1"/>
        <v>259</v>
      </c>
      <c r="F13" s="1"/>
    </row>
    <row r="14" spans="1:8" x14ac:dyDescent="0.25">
      <c r="A14" s="15">
        <v>6</v>
      </c>
      <c r="B14" s="1" t="str">
        <f t="shared" si="0"/>
        <v>Halifax NS</v>
      </c>
      <c r="C14" s="1"/>
      <c r="D14" s="5">
        <v>11</v>
      </c>
      <c r="E14" s="1">
        <f t="shared" si="1"/>
        <v>668</v>
      </c>
      <c r="F14" s="1"/>
    </row>
    <row r="15" spans="1:8" x14ac:dyDescent="0.25">
      <c r="A15" s="15">
        <v>11</v>
      </c>
      <c r="B15" s="1" t="str">
        <f t="shared" si="0"/>
        <v>Quebec PQ</v>
      </c>
      <c r="C15" s="1"/>
      <c r="D15" s="5">
        <v>12</v>
      </c>
      <c r="E15" s="1">
        <f t="shared" si="1"/>
        <v>160</v>
      </c>
      <c r="F15" s="1"/>
    </row>
    <row r="16" spans="1:8" x14ac:dyDescent="0.25">
      <c r="A16" s="15">
        <v>7</v>
      </c>
      <c r="B16" s="1" t="str">
        <f t="shared" si="0"/>
        <v>Montreal PQ</v>
      </c>
      <c r="C16" s="1"/>
      <c r="D16" s="5">
        <v>13</v>
      </c>
      <c r="E16" s="1">
        <f t="shared" si="1"/>
        <v>127</v>
      </c>
      <c r="F16" s="1"/>
    </row>
    <row r="17" spans="1:22" x14ac:dyDescent="0.25">
      <c r="A17" s="15">
        <v>9</v>
      </c>
      <c r="B17" s="1" t="str">
        <f t="shared" si="0"/>
        <v>Ottawa ON</v>
      </c>
      <c r="C17" s="1"/>
      <c r="D17" s="5">
        <v>14</v>
      </c>
      <c r="E17" s="1">
        <f t="shared" si="1"/>
        <v>934</v>
      </c>
      <c r="F17" s="1"/>
    </row>
    <row r="18" spans="1:22" x14ac:dyDescent="0.25">
      <c r="A18" s="15">
        <v>15</v>
      </c>
      <c r="B18" s="1" t="str">
        <f t="shared" si="0"/>
        <v>Thunder Bay ON</v>
      </c>
      <c r="C18" s="1"/>
      <c r="D18" s="5">
        <v>15</v>
      </c>
      <c r="E18" s="1">
        <f t="shared" si="1"/>
        <v>428</v>
      </c>
      <c r="F18" s="1"/>
    </row>
    <row r="19" spans="1:22" x14ac:dyDescent="0.25">
      <c r="A19" s="15">
        <v>20</v>
      </c>
      <c r="B19" s="1" t="str">
        <f t="shared" si="0"/>
        <v>Winnipeg MB</v>
      </c>
      <c r="C19" s="1"/>
      <c r="D19" s="5">
        <v>16</v>
      </c>
      <c r="E19" s="1">
        <f t="shared" si="1"/>
        <v>365</v>
      </c>
      <c r="F19" s="1"/>
    </row>
    <row r="20" spans="1:22" x14ac:dyDescent="0.25">
      <c r="A20" s="15">
        <v>12</v>
      </c>
      <c r="B20" s="1" t="str">
        <f t="shared" si="0"/>
        <v>Regina SK</v>
      </c>
      <c r="C20" s="1"/>
      <c r="D20" s="5">
        <v>17</v>
      </c>
      <c r="E20" s="1">
        <f t="shared" si="1"/>
        <v>479</v>
      </c>
      <c r="F20" s="1"/>
    </row>
    <row r="21" spans="1:22" x14ac:dyDescent="0.25">
      <c r="A21" s="15">
        <v>2</v>
      </c>
      <c r="B21" s="1" t="str">
        <f t="shared" si="0"/>
        <v>Calgary AB</v>
      </c>
      <c r="C21" s="1"/>
      <c r="D21" s="5">
        <v>18</v>
      </c>
      <c r="E21" s="1">
        <f t="shared" si="1"/>
        <v>183</v>
      </c>
      <c r="F21" s="1"/>
    </row>
    <row r="22" spans="1:22" x14ac:dyDescent="0.25">
      <c r="A22" s="15">
        <v>5</v>
      </c>
      <c r="B22" s="1" t="str">
        <f t="shared" si="0"/>
        <v>Edmonton AB</v>
      </c>
      <c r="C22" s="1"/>
      <c r="D22" s="5">
        <v>19</v>
      </c>
      <c r="E22" s="1">
        <f t="shared" si="1"/>
        <v>370</v>
      </c>
      <c r="F22" s="1"/>
    </row>
    <row r="23" spans="1:22" x14ac:dyDescent="0.25">
      <c r="A23" s="15">
        <v>4</v>
      </c>
      <c r="B23" s="1" t="str">
        <f t="shared" si="0"/>
        <v>Dawson Creek BC</v>
      </c>
      <c r="C23" s="1"/>
      <c r="D23" s="5">
        <v>20</v>
      </c>
      <c r="E23" s="1">
        <f>INDEX($C$27:$V$46,A23,A4)</f>
        <v>1629</v>
      </c>
      <c r="F23" s="1"/>
    </row>
    <row r="24" spans="1:22" x14ac:dyDescent="0.25">
      <c r="A24" s="1"/>
      <c r="B24" s="1"/>
      <c r="C24" s="1"/>
      <c r="D24" s="1"/>
      <c r="E24" s="1"/>
      <c r="F24" s="1"/>
      <c r="G24" s="1"/>
      <c r="H24" s="1"/>
      <c r="I24" s="1"/>
      <c r="J24" s="1"/>
    </row>
    <row r="25" spans="1:22" x14ac:dyDescent="0.25">
      <c r="A25" s="14" t="s">
        <v>91</v>
      </c>
      <c r="B25" s="1"/>
      <c r="C25" s="1"/>
      <c r="D25" s="1"/>
      <c r="E25" s="1"/>
      <c r="F25" s="1"/>
      <c r="G25" s="1"/>
      <c r="H25" s="1"/>
      <c r="I25" s="1"/>
      <c r="J25" s="1"/>
    </row>
    <row r="26" spans="1:22" x14ac:dyDescent="0.25">
      <c r="B26" s="1" t="s">
        <v>97</v>
      </c>
      <c r="C26" s="1" t="s">
        <v>68</v>
      </c>
      <c r="D26" s="1" t="s">
        <v>69</v>
      </c>
      <c r="E26" s="1" t="s">
        <v>70</v>
      </c>
      <c r="F26" s="1" t="s">
        <v>71</v>
      </c>
      <c r="G26" s="1" t="s">
        <v>72</v>
      </c>
      <c r="H26" s="1" t="s">
        <v>73</v>
      </c>
      <c r="I26" s="1" t="s">
        <v>74</v>
      </c>
      <c r="J26" s="1" t="s">
        <v>75</v>
      </c>
      <c r="K26" t="s">
        <v>76</v>
      </c>
      <c r="L26" t="s">
        <v>77</v>
      </c>
      <c r="M26" t="s">
        <v>78</v>
      </c>
      <c r="N26" t="s">
        <v>79</v>
      </c>
      <c r="O26" t="s">
        <v>80</v>
      </c>
      <c r="P26" t="s">
        <v>81</v>
      </c>
      <c r="Q26" t="s">
        <v>82</v>
      </c>
      <c r="R26" t="s">
        <v>83</v>
      </c>
      <c r="S26" t="s">
        <v>84</v>
      </c>
      <c r="T26" t="s">
        <v>85</v>
      </c>
      <c r="U26" t="s">
        <v>86</v>
      </c>
      <c r="V26" t="s">
        <v>87</v>
      </c>
    </row>
    <row r="27" spans="1:22" x14ac:dyDescent="0.25">
      <c r="A27" s="5"/>
      <c r="B27" s="1" t="s">
        <v>68</v>
      </c>
      <c r="C27" s="1">
        <f>(0)+0</f>
        <v>0</v>
      </c>
      <c r="D27" s="1">
        <v>2182</v>
      </c>
      <c r="E27" s="1">
        <v>3690</v>
      </c>
      <c r="F27" s="1">
        <v>1629</v>
      </c>
      <c r="G27" s="1">
        <v>1999</v>
      </c>
      <c r="H27" s="1">
        <v>5111</v>
      </c>
      <c r="I27" s="1">
        <v>4300</v>
      </c>
      <c r="J27" s="1">
        <v>4499</v>
      </c>
      <c r="K27">
        <v>4172</v>
      </c>
      <c r="L27">
        <v>1666</v>
      </c>
      <c r="M27">
        <v>4448</v>
      </c>
      <c r="N27">
        <v>2481</v>
      </c>
      <c r="O27">
        <v>4877</v>
      </c>
      <c r="P27">
        <v>3159</v>
      </c>
      <c r="Q27">
        <v>3238</v>
      </c>
      <c r="R27">
        <v>4106</v>
      </c>
      <c r="S27">
        <v>2237</v>
      </c>
      <c r="T27">
        <v>725</v>
      </c>
      <c r="U27">
        <v>4024</v>
      </c>
      <c r="V27">
        <v>2812</v>
      </c>
    </row>
    <row r="28" spans="1:22" x14ac:dyDescent="0.25">
      <c r="A28" s="5"/>
      <c r="B28" s="1" t="s">
        <v>69</v>
      </c>
      <c r="C28" s="1">
        <v>2182</v>
      </c>
      <c r="D28" s="1">
        <f>(0)+0</f>
        <v>0</v>
      </c>
      <c r="E28" s="1">
        <v>1608</v>
      </c>
      <c r="F28" s="1">
        <v>553</v>
      </c>
      <c r="G28" s="1">
        <v>183</v>
      </c>
      <c r="H28" s="1">
        <v>3175</v>
      </c>
      <c r="I28" s="1">
        <v>2332</v>
      </c>
      <c r="J28" s="1">
        <v>2427</v>
      </c>
      <c r="K28">
        <v>2236</v>
      </c>
      <c r="L28">
        <v>949</v>
      </c>
      <c r="M28">
        <v>2441</v>
      </c>
      <c r="N28">
        <v>479</v>
      </c>
      <c r="O28">
        <v>2908</v>
      </c>
      <c r="P28">
        <v>1355</v>
      </c>
      <c r="Q28">
        <v>1302</v>
      </c>
      <c r="R28">
        <v>2170</v>
      </c>
      <c r="S28">
        <v>652</v>
      </c>
      <c r="T28">
        <v>1457</v>
      </c>
      <c r="U28">
        <v>1904</v>
      </c>
      <c r="V28">
        <v>844</v>
      </c>
    </row>
    <row r="29" spans="1:22" x14ac:dyDescent="0.25">
      <c r="A29" s="5"/>
      <c r="B29" s="1" t="s">
        <v>70</v>
      </c>
      <c r="C29" s="1">
        <v>3690</v>
      </c>
      <c r="D29" s="1">
        <v>1608</v>
      </c>
      <c r="E29" s="1">
        <f>(0)+0</f>
        <v>0</v>
      </c>
      <c r="F29" s="1">
        <v>2001</v>
      </c>
      <c r="G29" s="1">
        <v>1691</v>
      </c>
      <c r="H29" s="1">
        <v>1627</v>
      </c>
      <c r="I29" s="1">
        <v>847</v>
      </c>
      <c r="J29" s="1">
        <v>809</v>
      </c>
      <c r="K29">
        <v>736</v>
      </c>
      <c r="L29">
        <v>2602</v>
      </c>
      <c r="M29">
        <v>1010</v>
      </c>
      <c r="N29">
        <v>1149</v>
      </c>
      <c r="O29">
        <v>1383</v>
      </c>
      <c r="P29">
        <v>2173</v>
      </c>
      <c r="Q29">
        <v>648</v>
      </c>
      <c r="R29">
        <v>515</v>
      </c>
      <c r="S29">
        <v>2176</v>
      </c>
      <c r="T29">
        <v>2965</v>
      </c>
      <c r="U29">
        <v>278</v>
      </c>
      <c r="V29">
        <v>862</v>
      </c>
    </row>
    <row r="30" spans="1:22" x14ac:dyDescent="0.25">
      <c r="A30" s="5"/>
      <c r="B30" s="1" t="s">
        <v>71</v>
      </c>
      <c r="C30" s="1">
        <v>1629</v>
      </c>
      <c r="D30" s="1">
        <v>553</v>
      </c>
      <c r="E30" s="1">
        <v>2001</v>
      </c>
      <c r="F30" s="1">
        <f>(0)+0</f>
        <v>0</v>
      </c>
      <c r="G30" s="1">
        <v>370</v>
      </c>
      <c r="H30" s="1">
        <v>3482</v>
      </c>
      <c r="I30" s="1">
        <v>2671</v>
      </c>
      <c r="J30" s="1">
        <v>2870</v>
      </c>
      <c r="K30">
        <v>2543</v>
      </c>
      <c r="L30">
        <v>709</v>
      </c>
      <c r="M30">
        <v>2819</v>
      </c>
      <c r="N30">
        <v>852</v>
      </c>
      <c r="O30">
        <v>3240</v>
      </c>
      <c r="P30">
        <v>1660</v>
      </c>
      <c r="Q30">
        <v>1609</v>
      </c>
      <c r="R30">
        <v>2477</v>
      </c>
      <c r="S30">
        <v>743</v>
      </c>
      <c r="T30">
        <v>904</v>
      </c>
      <c r="U30">
        <v>2395</v>
      </c>
      <c r="V30">
        <v>1183</v>
      </c>
    </row>
    <row r="31" spans="1:22" x14ac:dyDescent="0.25">
      <c r="A31" s="5"/>
      <c r="B31" s="1" t="s">
        <v>72</v>
      </c>
      <c r="C31" s="1">
        <v>1999</v>
      </c>
      <c r="D31" s="1">
        <v>183</v>
      </c>
      <c r="E31" s="1">
        <v>1691</v>
      </c>
      <c r="F31" s="1">
        <v>370</v>
      </c>
      <c r="G31" s="1">
        <f>(0)+0</f>
        <v>0</v>
      </c>
      <c r="H31" s="1">
        <v>3112</v>
      </c>
      <c r="I31" s="1">
        <v>2301</v>
      </c>
      <c r="J31" s="1">
        <v>2500</v>
      </c>
      <c r="K31">
        <v>2173</v>
      </c>
      <c r="L31">
        <v>911</v>
      </c>
      <c r="M31">
        <v>2449</v>
      </c>
      <c r="N31">
        <v>482</v>
      </c>
      <c r="O31">
        <v>2878</v>
      </c>
      <c r="P31">
        <v>1538</v>
      </c>
      <c r="Q31">
        <v>1239</v>
      </c>
      <c r="R31">
        <v>2107</v>
      </c>
      <c r="S31">
        <v>766</v>
      </c>
      <c r="T31">
        <v>1274</v>
      </c>
      <c r="U31">
        <v>2025</v>
      </c>
      <c r="V31">
        <v>813</v>
      </c>
    </row>
    <row r="32" spans="1:22" x14ac:dyDescent="0.25">
      <c r="A32" s="5"/>
      <c r="B32" s="1" t="s">
        <v>73</v>
      </c>
      <c r="C32" s="1">
        <v>5111</v>
      </c>
      <c r="D32" s="1">
        <v>3175</v>
      </c>
      <c r="E32" s="1">
        <v>1627</v>
      </c>
      <c r="F32" s="1">
        <v>3482</v>
      </c>
      <c r="G32" s="1">
        <v>3112</v>
      </c>
      <c r="H32" s="1">
        <f>(0)+0</f>
        <v>0</v>
      </c>
      <c r="I32" s="1">
        <v>828</v>
      </c>
      <c r="J32" s="1">
        <v>923</v>
      </c>
      <c r="K32">
        <v>951</v>
      </c>
      <c r="L32">
        <v>4023</v>
      </c>
      <c r="M32">
        <v>668</v>
      </c>
      <c r="N32">
        <v>2681</v>
      </c>
      <c r="O32">
        <v>259</v>
      </c>
      <c r="P32">
        <v>3853</v>
      </c>
      <c r="Q32">
        <v>1890</v>
      </c>
      <c r="R32">
        <v>1199</v>
      </c>
      <c r="S32">
        <v>3842</v>
      </c>
      <c r="T32">
        <v>4386</v>
      </c>
      <c r="U32">
        <v>1436</v>
      </c>
      <c r="V32">
        <v>2316</v>
      </c>
    </row>
    <row r="33" spans="1:22" x14ac:dyDescent="0.25">
      <c r="A33" s="5"/>
      <c r="B33" s="1" t="s">
        <v>74</v>
      </c>
      <c r="C33" s="1">
        <v>4300</v>
      </c>
      <c r="D33" s="1">
        <v>2332</v>
      </c>
      <c r="E33" s="1">
        <v>847</v>
      </c>
      <c r="F33" s="1">
        <v>2671</v>
      </c>
      <c r="G33" s="1">
        <v>2301</v>
      </c>
      <c r="H33" s="1">
        <v>828</v>
      </c>
      <c r="I33" s="1">
        <f>(0)+0</f>
        <v>0</v>
      </c>
      <c r="J33" s="1">
        <v>382</v>
      </c>
      <c r="K33">
        <v>127</v>
      </c>
      <c r="L33">
        <v>3212</v>
      </c>
      <c r="M33">
        <v>160</v>
      </c>
      <c r="N33">
        <v>1853</v>
      </c>
      <c r="O33">
        <v>576</v>
      </c>
      <c r="P33">
        <v>2959</v>
      </c>
      <c r="Q33">
        <v>1067</v>
      </c>
      <c r="R33">
        <v>344</v>
      </c>
      <c r="S33">
        <v>3014</v>
      </c>
      <c r="T33">
        <v>3575</v>
      </c>
      <c r="U33">
        <v>540</v>
      </c>
      <c r="V33">
        <v>1488</v>
      </c>
    </row>
    <row r="34" spans="1:22" x14ac:dyDescent="0.25">
      <c r="A34" s="5"/>
      <c r="B34" s="1" t="s">
        <v>75</v>
      </c>
      <c r="C34" s="1">
        <v>4499</v>
      </c>
      <c r="D34" s="1">
        <v>2427</v>
      </c>
      <c r="E34" s="1">
        <v>809</v>
      </c>
      <c r="F34" s="1">
        <v>2870</v>
      </c>
      <c r="G34" s="1">
        <v>2500</v>
      </c>
      <c r="H34" s="1">
        <v>923</v>
      </c>
      <c r="I34" s="1">
        <v>382</v>
      </c>
      <c r="J34" s="1">
        <f>(0)+0</f>
        <v>0</v>
      </c>
      <c r="K34">
        <v>430</v>
      </c>
      <c r="L34">
        <v>3411</v>
      </c>
      <c r="M34">
        <v>566</v>
      </c>
      <c r="N34">
        <v>1968</v>
      </c>
      <c r="O34">
        <v>661</v>
      </c>
      <c r="P34">
        <v>2930</v>
      </c>
      <c r="Q34">
        <v>1329</v>
      </c>
      <c r="R34">
        <v>516</v>
      </c>
      <c r="S34">
        <v>2943</v>
      </c>
      <c r="T34">
        <v>3774</v>
      </c>
      <c r="U34">
        <v>652</v>
      </c>
      <c r="V34">
        <v>1660</v>
      </c>
    </row>
    <row r="35" spans="1:22" x14ac:dyDescent="0.25">
      <c r="A35" s="5"/>
      <c r="B35" s="1" t="s">
        <v>76</v>
      </c>
      <c r="C35" s="1">
        <v>4172</v>
      </c>
      <c r="D35" s="1">
        <v>2236</v>
      </c>
      <c r="E35" s="1">
        <v>736</v>
      </c>
      <c r="F35" s="1">
        <v>2543</v>
      </c>
      <c r="G35" s="1">
        <v>2173</v>
      </c>
      <c r="H35" s="1">
        <v>951</v>
      </c>
      <c r="I35" s="1">
        <v>127</v>
      </c>
      <c r="J35" s="1">
        <v>430</v>
      </c>
      <c r="K35">
        <f>(0)+0</f>
        <v>0</v>
      </c>
      <c r="L35">
        <v>3084</v>
      </c>
      <c r="M35">
        <v>283</v>
      </c>
      <c r="N35">
        <v>1725</v>
      </c>
      <c r="O35">
        <v>704</v>
      </c>
      <c r="P35">
        <v>2861</v>
      </c>
      <c r="Q35">
        <v>934</v>
      </c>
      <c r="R35">
        <v>248</v>
      </c>
      <c r="S35">
        <v>2886</v>
      </c>
      <c r="T35">
        <v>3447</v>
      </c>
      <c r="U35">
        <v>469</v>
      </c>
      <c r="V35">
        <v>1364</v>
      </c>
    </row>
    <row r="36" spans="1:22" x14ac:dyDescent="0.25">
      <c r="A36" s="5"/>
      <c r="B36" s="1" t="s">
        <v>77</v>
      </c>
      <c r="C36" s="1">
        <v>1666</v>
      </c>
      <c r="D36" s="1">
        <v>949</v>
      </c>
      <c r="E36" s="1">
        <v>2602</v>
      </c>
      <c r="F36" s="1">
        <v>709</v>
      </c>
      <c r="G36" s="1">
        <v>911</v>
      </c>
      <c r="H36" s="1">
        <v>4023</v>
      </c>
      <c r="I36" s="1">
        <v>3212</v>
      </c>
      <c r="J36" s="1">
        <v>3411</v>
      </c>
      <c r="K36">
        <v>3084</v>
      </c>
      <c r="L36">
        <f>(0)+0</f>
        <v>0</v>
      </c>
      <c r="M36">
        <v>3360</v>
      </c>
      <c r="N36">
        <v>1393</v>
      </c>
      <c r="O36">
        <v>3789</v>
      </c>
      <c r="P36">
        <v>1896</v>
      </c>
      <c r="Q36">
        <v>2150</v>
      </c>
      <c r="R36">
        <v>3018</v>
      </c>
      <c r="S36">
        <v>942</v>
      </c>
      <c r="T36">
        <v>941</v>
      </c>
      <c r="U36">
        <v>2936</v>
      </c>
      <c r="V36">
        <v>1721</v>
      </c>
    </row>
    <row r="37" spans="1:22" x14ac:dyDescent="0.25">
      <c r="A37" s="5"/>
      <c r="B37" s="1" t="s">
        <v>78</v>
      </c>
      <c r="C37" s="1">
        <v>4448</v>
      </c>
      <c r="D37" s="1">
        <v>2441</v>
      </c>
      <c r="E37" s="1">
        <v>1010</v>
      </c>
      <c r="F37" s="1">
        <v>2819</v>
      </c>
      <c r="G37" s="1">
        <v>2449</v>
      </c>
      <c r="H37" s="1">
        <v>668</v>
      </c>
      <c r="I37" s="1">
        <v>160</v>
      </c>
      <c r="J37" s="1">
        <v>566</v>
      </c>
      <c r="K37">
        <v>283</v>
      </c>
      <c r="L37">
        <v>3360</v>
      </c>
      <c r="M37">
        <f>(0)+0</f>
        <v>0</v>
      </c>
      <c r="N37">
        <v>1962</v>
      </c>
      <c r="O37">
        <v>435</v>
      </c>
      <c r="P37">
        <v>3122</v>
      </c>
      <c r="Q37">
        <v>1171</v>
      </c>
      <c r="R37">
        <v>463</v>
      </c>
      <c r="S37">
        <v>3123</v>
      </c>
      <c r="T37">
        <v>3723</v>
      </c>
      <c r="U37">
        <v>700</v>
      </c>
      <c r="V37">
        <v>1597</v>
      </c>
    </row>
    <row r="38" spans="1:22" x14ac:dyDescent="0.25">
      <c r="A38" s="5"/>
      <c r="B38" s="1" t="s">
        <v>79</v>
      </c>
      <c r="C38" s="1">
        <v>2481</v>
      </c>
      <c r="D38" s="1">
        <v>479</v>
      </c>
      <c r="E38" s="1">
        <v>1149</v>
      </c>
      <c r="F38" s="1">
        <v>852</v>
      </c>
      <c r="G38" s="1">
        <v>482</v>
      </c>
      <c r="H38" s="1">
        <v>2681</v>
      </c>
      <c r="I38" s="1">
        <v>1853</v>
      </c>
      <c r="J38" s="1">
        <v>1968</v>
      </c>
      <c r="K38">
        <v>1725</v>
      </c>
      <c r="L38">
        <v>1393</v>
      </c>
      <c r="M38">
        <v>1962</v>
      </c>
      <c r="N38">
        <f>(0)+0</f>
        <v>0</v>
      </c>
      <c r="O38">
        <v>2386</v>
      </c>
      <c r="P38">
        <v>1686</v>
      </c>
      <c r="Q38">
        <v>791</v>
      </c>
      <c r="R38">
        <v>1659</v>
      </c>
      <c r="S38">
        <v>1131</v>
      </c>
      <c r="T38">
        <v>1756</v>
      </c>
      <c r="U38">
        <v>1427</v>
      </c>
      <c r="V38">
        <v>365</v>
      </c>
    </row>
    <row r="39" spans="1:22" x14ac:dyDescent="0.25">
      <c r="A39" s="5"/>
      <c r="B39" s="1" t="s">
        <v>80</v>
      </c>
      <c r="C39" s="1">
        <v>4877</v>
      </c>
      <c r="D39" s="1">
        <v>2908</v>
      </c>
      <c r="E39" s="1">
        <v>1383</v>
      </c>
      <c r="F39" s="1">
        <v>3240</v>
      </c>
      <c r="G39" s="1">
        <v>2878</v>
      </c>
      <c r="H39" s="1">
        <v>259</v>
      </c>
      <c r="I39" s="1">
        <v>576</v>
      </c>
      <c r="J39" s="1">
        <v>661</v>
      </c>
      <c r="K39">
        <v>704</v>
      </c>
      <c r="L39">
        <v>3789</v>
      </c>
      <c r="M39">
        <v>435</v>
      </c>
      <c r="N39">
        <v>2386</v>
      </c>
      <c r="O39">
        <f>(0)+0</f>
        <v>0</v>
      </c>
      <c r="P39">
        <v>3571</v>
      </c>
      <c r="Q39">
        <v>1638</v>
      </c>
      <c r="R39">
        <v>879</v>
      </c>
      <c r="S39">
        <v>3590</v>
      </c>
      <c r="T39">
        <v>4152</v>
      </c>
      <c r="U39">
        <v>1116</v>
      </c>
      <c r="V39">
        <v>2064</v>
      </c>
    </row>
    <row r="40" spans="1:22" x14ac:dyDescent="0.25">
      <c r="A40" s="5"/>
      <c r="B40" s="1" t="s">
        <v>81</v>
      </c>
      <c r="C40" s="1">
        <v>3159</v>
      </c>
      <c r="D40" s="1">
        <v>1355</v>
      </c>
      <c r="E40" s="1">
        <v>2173</v>
      </c>
      <c r="F40" s="1">
        <v>1660</v>
      </c>
      <c r="G40" s="1">
        <v>1538</v>
      </c>
      <c r="H40" s="1">
        <v>3853</v>
      </c>
      <c r="I40" s="1">
        <v>2959</v>
      </c>
      <c r="J40" s="1">
        <v>2930</v>
      </c>
      <c r="K40">
        <v>2861</v>
      </c>
      <c r="L40">
        <v>1896</v>
      </c>
      <c r="M40">
        <v>3122</v>
      </c>
      <c r="N40">
        <v>1686</v>
      </c>
      <c r="O40">
        <v>3571</v>
      </c>
      <c r="P40">
        <f>(0)+0</f>
        <v>0</v>
      </c>
      <c r="Q40">
        <v>2223</v>
      </c>
      <c r="R40">
        <v>2627</v>
      </c>
      <c r="S40">
        <v>954</v>
      </c>
      <c r="T40">
        <v>2434</v>
      </c>
      <c r="U40">
        <v>2402</v>
      </c>
      <c r="V40">
        <v>1951</v>
      </c>
    </row>
    <row r="41" spans="1:22" x14ac:dyDescent="0.25">
      <c r="A41" s="5"/>
      <c r="B41" s="1" t="s">
        <v>82</v>
      </c>
      <c r="C41" s="1">
        <v>3238</v>
      </c>
      <c r="D41" s="1">
        <v>1302</v>
      </c>
      <c r="E41" s="1">
        <v>648</v>
      </c>
      <c r="F41" s="1">
        <v>1609</v>
      </c>
      <c r="G41" s="1">
        <v>1239</v>
      </c>
      <c r="H41" s="1">
        <v>1890</v>
      </c>
      <c r="I41" s="1">
        <v>1067</v>
      </c>
      <c r="J41" s="1">
        <v>1329</v>
      </c>
      <c r="K41">
        <v>934</v>
      </c>
      <c r="L41">
        <v>2150</v>
      </c>
      <c r="M41">
        <v>1171</v>
      </c>
      <c r="N41">
        <v>791</v>
      </c>
      <c r="O41">
        <v>1638</v>
      </c>
      <c r="P41">
        <v>2223</v>
      </c>
      <c r="Q41">
        <f>(0)+0</f>
        <v>0</v>
      </c>
      <c r="R41">
        <v>868</v>
      </c>
      <c r="S41">
        <v>1952</v>
      </c>
      <c r="T41">
        <v>2513</v>
      </c>
      <c r="U41">
        <v>784</v>
      </c>
      <c r="V41">
        <v>428</v>
      </c>
    </row>
    <row r="42" spans="1:22" x14ac:dyDescent="0.25">
      <c r="A42" s="5"/>
      <c r="B42" s="1" t="s">
        <v>83</v>
      </c>
      <c r="C42" s="1">
        <v>4106</v>
      </c>
      <c r="D42" s="1">
        <v>2170</v>
      </c>
      <c r="E42" s="1">
        <v>515</v>
      </c>
      <c r="F42" s="1">
        <v>2477</v>
      </c>
      <c r="G42" s="1">
        <v>2107</v>
      </c>
      <c r="H42" s="1">
        <v>1199</v>
      </c>
      <c r="I42" s="1">
        <v>344</v>
      </c>
      <c r="J42" s="1">
        <v>516</v>
      </c>
      <c r="K42">
        <v>248</v>
      </c>
      <c r="L42">
        <v>3018</v>
      </c>
      <c r="M42">
        <v>463</v>
      </c>
      <c r="N42">
        <v>1659</v>
      </c>
      <c r="O42">
        <v>879</v>
      </c>
      <c r="P42">
        <v>2627</v>
      </c>
      <c r="Q42">
        <v>868</v>
      </c>
      <c r="R42">
        <f>(0)+0</f>
        <v>0</v>
      </c>
      <c r="S42">
        <v>2820</v>
      </c>
      <c r="T42">
        <v>3381</v>
      </c>
      <c r="U42">
        <v>237</v>
      </c>
      <c r="V42">
        <v>1296</v>
      </c>
    </row>
    <row r="43" spans="1:22" x14ac:dyDescent="0.25">
      <c r="A43" s="5"/>
      <c r="B43" s="1" t="s">
        <v>84</v>
      </c>
      <c r="C43" s="1">
        <v>2237</v>
      </c>
      <c r="D43" s="1">
        <v>652</v>
      </c>
      <c r="E43" s="1">
        <v>2176</v>
      </c>
      <c r="F43" s="1">
        <v>743</v>
      </c>
      <c r="G43" s="1">
        <v>766</v>
      </c>
      <c r="H43" s="1">
        <v>3842</v>
      </c>
      <c r="I43" s="1">
        <v>3014</v>
      </c>
      <c r="J43" s="1">
        <v>2943</v>
      </c>
      <c r="K43">
        <v>2886</v>
      </c>
      <c r="L43">
        <v>942</v>
      </c>
      <c r="M43">
        <v>3123</v>
      </c>
      <c r="N43">
        <v>1131</v>
      </c>
      <c r="O43">
        <v>3590</v>
      </c>
      <c r="P43">
        <v>954</v>
      </c>
      <c r="Q43">
        <v>1952</v>
      </c>
      <c r="R43">
        <v>2820</v>
      </c>
      <c r="S43">
        <f>(0)+0</f>
        <v>0</v>
      </c>
      <c r="T43">
        <v>1512</v>
      </c>
      <c r="U43">
        <v>2480</v>
      </c>
      <c r="V43">
        <v>1526</v>
      </c>
    </row>
    <row r="44" spans="1:22" x14ac:dyDescent="0.25">
      <c r="A44" s="5"/>
      <c r="B44" s="1" t="s">
        <v>85</v>
      </c>
      <c r="C44" s="1">
        <v>725</v>
      </c>
      <c r="D44" s="1">
        <v>1457</v>
      </c>
      <c r="E44" s="1">
        <v>2965</v>
      </c>
      <c r="F44" s="1">
        <v>904</v>
      </c>
      <c r="G44" s="1">
        <v>1274</v>
      </c>
      <c r="H44" s="1">
        <v>4386</v>
      </c>
      <c r="I44" s="1">
        <v>3575</v>
      </c>
      <c r="J44" s="1">
        <v>3774</v>
      </c>
      <c r="K44">
        <v>3447</v>
      </c>
      <c r="L44">
        <v>941</v>
      </c>
      <c r="M44">
        <v>3723</v>
      </c>
      <c r="N44">
        <v>1756</v>
      </c>
      <c r="O44">
        <v>4152</v>
      </c>
      <c r="P44">
        <v>2434</v>
      </c>
      <c r="Q44">
        <v>2513</v>
      </c>
      <c r="R44">
        <v>3381</v>
      </c>
      <c r="S44">
        <v>1512</v>
      </c>
      <c r="T44">
        <f>(0)+0</f>
        <v>0</v>
      </c>
      <c r="U44">
        <v>3299</v>
      </c>
      <c r="V44">
        <v>2087</v>
      </c>
    </row>
    <row r="45" spans="1:22" x14ac:dyDescent="0.25">
      <c r="A45" s="5"/>
      <c r="B45" s="1" t="s">
        <v>86</v>
      </c>
      <c r="C45" s="1">
        <v>4024</v>
      </c>
      <c r="D45" s="1">
        <v>1904</v>
      </c>
      <c r="E45" s="1">
        <v>278</v>
      </c>
      <c r="F45" s="1">
        <v>2395</v>
      </c>
      <c r="G45" s="1">
        <v>2025</v>
      </c>
      <c r="H45" s="1">
        <v>1436</v>
      </c>
      <c r="I45" s="1">
        <v>540</v>
      </c>
      <c r="J45" s="1">
        <v>652</v>
      </c>
      <c r="K45">
        <v>469</v>
      </c>
      <c r="L45">
        <v>2936</v>
      </c>
      <c r="M45">
        <v>700</v>
      </c>
      <c r="N45">
        <v>1427</v>
      </c>
      <c r="O45">
        <v>1116</v>
      </c>
      <c r="P45">
        <v>2402</v>
      </c>
      <c r="Q45">
        <v>784</v>
      </c>
      <c r="R45">
        <v>237</v>
      </c>
      <c r="S45">
        <v>2480</v>
      </c>
      <c r="T45">
        <v>3299</v>
      </c>
      <c r="U45">
        <f>(0)+0</f>
        <v>0</v>
      </c>
      <c r="V45">
        <v>1212</v>
      </c>
    </row>
    <row r="46" spans="1:22" x14ac:dyDescent="0.25">
      <c r="A46" s="5"/>
      <c r="B46" s="1" t="s">
        <v>87</v>
      </c>
      <c r="C46" s="1">
        <v>2812</v>
      </c>
      <c r="D46" s="1">
        <v>844</v>
      </c>
      <c r="E46" s="1">
        <v>862</v>
      </c>
      <c r="F46" s="1">
        <v>1183</v>
      </c>
      <c r="G46" s="1">
        <v>813</v>
      </c>
      <c r="H46" s="1">
        <v>2316</v>
      </c>
      <c r="I46" s="1">
        <v>1488</v>
      </c>
      <c r="J46" s="1">
        <v>1660</v>
      </c>
      <c r="K46">
        <v>1364</v>
      </c>
      <c r="L46">
        <v>1721</v>
      </c>
      <c r="M46">
        <v>1597</v>
      </c>
      <c r="N46">
        <v>365</v>
      </c>
      <c r="O46">
        <v>2064</v>
      </c>
      <c r="P46">
        <v>1951</v>
      </c>
      <c r="Q46">
        <v>428</v>
      </c>
      <c r="R46">
        <v>1296</v>
      </c>
      <c r="S46">
        <v>1526</v>
      </c>
      <c r="T46">
        <v>2087</v>
      </c>
      <c r="U46">
        <v>1212</v>
      </c>
      <c r="V46">
        <f>(0)+0</f>
        <v>0</v>
      </c>
    </row>
    <row r="47" spans="1:22" x14ac:dyDescent="0.25">
      <c r="A47" s="1"/>
      <c r="B47" s="1"/>
      <c r="C47" s="1"/>
      <c r="D47" s="1"/>
      <c r="E47" s="1"/>
      <c r="F47" s="4"/>
      <c r="G47" s="1"/>
      <c r="H47" s="1"/>
      <c r="I47" s="1"/>
      <c r="J47" s="1"/>
    </row>
    <row r="48" spans="1:22" x14ac:dyDescent="0.25">
      <c r="A48" s="1"/>
      <c r="B48" s="1"/>
      <c r="C48" s="1"/>
      <c r="D48" s="1"/>
      <c r="E48" s="1"/>
      <c r="F48" s="4"/>
      <c r="G48" s="1"/>
      <c r="H48" s="1"/>
      <c r="I48" s="1"/>
      <c r="J48" s="1"/>
    </row>
    <row r="49" spans="1:10" x14ac:dyDescent="0.25">
      <c r="A49" s="1"/>
      <c r="B49" s="1"/>
      <c r="C49" s="1"/>
      <c r="D49" s="1"/>
      <c r="E49" s="1"/>
      <c r="F49" s="4"/>
      <c r="G49" s="1"/>
      <c r="H49" s="1"/>
      <c r="I49" s="1"/>
      <c r="J49" s="1"/>
    </row>
    <row r="50" spans="1:10" x14ac:dyDescent="0.25">
      <c r="A50" s="1"/>
      <c r="B50" s="1"/>
      <c r="C50" s="1"/>
      <c r="D50" s="1"/>
      <c r="E50" s="1"/>
      <c r="F50" s="4"/>
      <c r="G50" s="1"/>
      <c r="H50" s="1"/>
      <c r="I50" s="1"/>
      <c r="J50" s="1"/>
    </row>
    <row r="51" spans="1:10" x14ac:dyDescent="0.25">
      <c r="A51" s="1"/>
      <c r="B51" s="1"/>
      <c r="C51" s="1"/>
      <c r="D51" s="1"/>
      <c r="E51" s="1"/>
      <c r="F51" s="4"/>
      <c r="G51" s="1"/>
      <c r="H51" s="1"/>
      <c r="I51" s="1"/>
      <c r="J51" s="1"/>
    </row>
    <row r="52" spans="1:10" x14ac:dyDescent="0.25">
      <c r="A52" s="1"/>
      <c r="B52" s="1"/>
      <c r="C52" s="1"/>
      <c r="D52" s="1"/>
      <c r="E52" s="1"/>
      <c r="F52" s="4"/>
      <c r="G52" s="1"/>
      <c r="H52" s="1"/>
      <c r="I52" s="1"/>
      <c r="J52" s="1"/>
    </row>
    <row r="53" spans="1:10" x14ac:dyDescent="0.25">
      <c r="A53" s="1"/>
      <c r="B53" s="1"/>
      <c r="C53" s="1"/>
      <c r="D53" s="1"/>
      <c r="E53" s="1"/>
      <c r="F53" s="4"/>
      <c r="G53" s="1"/>
      <c r="H53" s="1"/>
      <c r="I53" s="1"/>
      <c r="J53" s="1"/>
    </row>
    <row r="54" spans="1:10" x14ac:dyDescent="0.25">
      <c r="A54" s="1"/>
      <c r="B54" s="1"/>
      <c r="C54" s="1"/>
      <c r="D54" s="1"/>
      <c r="E54" s="1"/>
      <c r="F54" s="4"/>
      <c r="G54" s="1"/>
      <c r="H54" s="1"/>
      <c r="I54" s="1"/>
      <c r="J54" s="1"/>
    </row>
    <row r="55" spans="1:10" x14ac:dyDescent="0.25">
      <c r="A55" s="1"/>
      <c r="B55" s="1"/>
      <c r="C55" s="1"/>
      <c r="D55" s="1"/>
      <c r="E55" s="1"/>
      <c r="F55" s="1"/>
      <c r="G55" s="1"/>
      <c r="H55" s="1"/>
      <c r="I55" s="1"/>
      <c r="J55" s="1"/>
    </row>
    <row r="56" spans="1:10" x14ac:dyDescent="0.25">
      <c r="A56" s="1"/>
      <c r="B56" s="1"/>
      <c r="C56" s="1"/>
      <c r="D56" s="1"/>
      <c r="E56" s="1"/>
      <c r="F56" s="1"/>
      <c r="G56" s="1"/>
      <c r="H56" s="1"/>
      <c r="I56" s="1"/>
      <c r="J56" s="1"/>
    </row>
    <row r="57" spans="1:10" x14ac:dyDescent="0.25">
      <c r="A57" s="1"/>
      <c r="B57" s="1"/>
      <c r="C57" s="1"/>
      <c r="D57" s="1"/>
      <c r="E57" s="1"/>
      <c r="F57" s="1"/>
      <c r="G57" s="1"/>
      <c r="H57" s="1"/>
      <c r="I57" s="1"/>
      <c r="J57" s="1"/>
    </row>
    <row r="58" spans="1:10" x14ac:dyDescent="0.25">
      <c r="A58" s="1"/>
      <c r="B58" s="1"/>
      <c r="C58" s="1"/>
      <c r="D58" s="1"/>
      <c r="E58" s="1"/>
      <c r="F58" s="1"/>
      <c r="G58" s="1"/>
      <c r="H58" s="1"/>
      <c r="I58" s="1"/>
      <c r="J58" s="1"/>
    </row>
    <row r="59" spans="1:10" x14ac:dyDescent="0.25">
      <c r="A59" s="1"/>
      <c r="B59" s="1"/>
      <c r="C59" s="1"/>
      <c r="D59" s="1"/>
      <c r="E59" s="1"/>
      <c r="F59" s="1"/>
      <c r="G59" s="1"/>
      <c r="H59" s="1"/>
      <c r="I59" s="1"/>
      <c r="J59" s="1"/>
    </row>
    <row r="60" spans="1:10" x14ac:dyDescent="0.25">
      <c r="A60" s="1"/>
      <c r="B60" s="1"/>
      <c r="C60" s="1"/>
      <c r="D60" s="1"/>
      <c r="E60" s="1"/>
      <c r="F60" s="1"/>
      <c r="G60" s="1"/>
      <c r="H60" s="1"/>
      <c r="I60" s="1"/>
      <c r="J60" s="1"/>
    </row>
    <row r="61" spans="1:10" x14ac:dyDescent="0.25">
      <c r="A61" s="1"/>
      <c r="B61" s="1"/>
      <c r="C61" s="1"/>
      <c r="D61" s="1"/>
      <c r="E61" s="1"/>
      <c r="F61" s="1"/>
      <c r="G61" s="1"/>
      <c r="H61" s="1"/>
      <c r="I61" s="1"/>
      <c r="J61" s="1"/>
    </row>
    <row r="62" spans="1:10" x14ac:dyDescent="0.25">
      <c r="A62" s="1"/>
      <c r="B62" s="1"/>
      <c r="C62" s="1"/>
      <c r="D62" s="1"/>
      <c r="E62" s="1"/>
      <c r="F62" s="1"/>
      <c r="G62" s="1"/>
      <c r="H62" s="1"/>
      <c r="I62" s="1"/>
      <c r="J62" s="1"/>
    </row>
  </sheetData>
  <sortState ref="J4:K23">
    <sortCondition ref="K3"/>
  </sortState>
  <pageMargins left="0.7" right="0.7"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U20"/>
  <sheetViews>
    <sheetView workbookViewId="0"/>
  </sheetViews>
  <sheetFormatPr defaultColWidth="15.7109375" defaultRowHeight="15" x14ac:dyDescent="0.25"/>
  <cols>
    <col min="1" max="16384" width="15.7109375" style="6"/>
  </cols>
  <sheetData>
    <row r="1" spans="1:73" x14ac:dyDescent="0.25">
      <c r="A1" s="6" t="s">
        <v>43</v>
      </c>
      <c r="B1" s="9">
        <f>Model!$H$3</f>
        <v>13029</v>
      </c>
      <c r="C1" s="10"/>
      <c r="D1" s="10"/>
      <c r="E1" s="8"/>
      <c r="F1" s="6" t="s">
        <v>56</v>
      </c>
      <c r="I1" s="6" t="s">
        <v>36</v>
      </c>
      <c r="J1" s="8">
        <v>3</v>
      </c>
      <c r="L1" s="6" t="s">
        <v>33</v>
      </c>
      <c r="M1" s="8" t="b">
        <v>1</v>
      </c>
      <c r="O1" s="6" t="s">
        <v>101</v>
      </c>
      <c r="Y1" s="6" t="s">
        <v>103</v>
      </c>
      <c r="AA1" s="6" t="s">
        <v>141</v>
      </c>
      <c r="AD1" s="6" t="s">
        <v>131</v>
      </c>
    </row>
    <row r="2" spans="1:73" x14ac:dyDescent="0.25">
      <c r="A2" s="6" t="s">
        <v>44</v>
      </c>
      <c r="B2" s="9">
        <v>1</v>
      </c>
      <c r="C2" s="9">
        <v>0</v>
      </c>
      <c r="F2" s="6" t="s">
        <v>57</v>
      </c>
      <c r="G2" s="9" t="b">
        <v>0</v>
      </c>
      <c r="H2" s="9"/>
      <c r="I2" s="6" t="s">
        <v>27</v>
      </c>
      <c r="J2" s="8"/>
      <c r="L2" s="6" t="s">
        <v>112</v>
      </c>
      <c r="M2" s="10"/>
      <c r="O2" s="6" t="s">
        <v>29</v>
      </c>
      <c r="P2" s="8"/>
      <c r="R2" s="6" t="s">
        <v>37</v>
      </c>
      <c r="S2" s="11" t="s">
        <v>60</v>
      </c>
      <c r="U2" s="6" t="s">
        <v>41</v>
      </c>
      <c r="V2" s="8"/>
      <c r="X2" s="6" t="s">
        <v>104</v>
      </c>
      <c r="Y2" s="9">
        <v>1</v>
      </c>
      <c r="AA2" s="6" t="s">
        <v>142</v>
      </c>
      <c r="AB2" s="9">
        <v>0</v>
      </c>
      <c r="AD2" s="6" t="s">
        <v>132</v>
      </c>
      <c r="AE2" s="9" t="b">
        <v>0</v>
      </c>
    </row>
    <row r="3" spans="1:73" x14ac:dyDescent="0.25">
      <c r="A3" s="6" t="s">
        <v>48</v>
      </c>
      <c r="B3" s="9" t="b">
        <v>0</v>
      </c>
      <c r="C3" s="9">
        <v>1000</v>
      </c>
      <c r="F3" s="6" t="s">
        <v>114</v>
      </c>
      <c r="G3" s="9" t="b">
        <v>0</v>
      </c>
      <c r="H3" s="9"/>
      <c r="I3" s="6" t="s">
        <v>28</v>
      </c>
      <c r="J3" s="8"/>
      <c r="L3" s="6" t="s">
        <v>111</v>
      </c>
      <c r="M3" s="10"/>
      <c r="N3" s="10"/>
      <c r="O3" s="6" t="s">
        <v>30</v>
      </c>
      <c r="P3" s="8"/>
      <c r="R3" s="6" t="s">
        <v>38</v>
      </c>
      <c r="S3" s="11" t="s">
        <v>61</v>
      </c>
      <c r="U3" s="6" t="s">
        <v>42</v>
      </c>
      <c r="V3" s="8"/>
      <c r="X3" s="6" t="s">
        <v>105</v>
      </c>
      <c r="Y3" s="9">
        <v>0.1</v>
      </c>
      <c r="AA3" s="6" t="s">
        <v>143</v>
      </c>
      <c r="AB3" s="8"/>
      <c r="AD3" s="6" t="s">
        <v>133</v>
      </c>
      <c r="AE3" s="9">
        <v>10000</v>
      </c>
    </row>
    <row r="4" spans="1:73" x14ac:dyDescent="0.25">
      <c r="A4" s="6" t="s">
        <v>50</v>
      </c>
      <c r="B4" s="9" t="b">
        <v>0</v>
      </c>
      <c r="C4" s="9">
        <v>5</v>
      </c>
      <c r="D4" s="9">
        <v>2</v>
      </c>
      <c r="F4" s="6" t="s">
        <v>115</v>
      </c>
      <c r="G4" s="9" t="b">
        <v>0</v>
      </c>
      <c r="H4" s="9"/>
      <c r="L4" s="6" t="s">
        <v>109</v>
      </c>
      <c r="M4" s="10"/>
      <c r="O4" s="6" t="s">
        <v>31</v>
      </c>
      <c r="P4" s="8"/>
      <c r="R4" s="6" t="s">
        <v>39</v>
      </c>
      <c r="S4" s="11" t="s">
        <v>61</v>
      </c>
      <c r="X4" s="6" t="s">
        <v>106</v>
      </c>
      <c r="Y4" s="9">
        <v>0.5</v>
      </c>
      <c r="AA4" s="6" t="s">
        <v>144</v>
      </c>
      <c r="AB4" s="8"/>
      <c r="AD4" s="6" t="s">
        <v>134</v>
      </c>
      <c r="AE4" s="9" t="b">
        <v>0</v>
      </c>
    </row>
    <row r="5" spans="1:73" x14ac:dyDescent="0.25">
      <c r="A5" s="6" t="s">
        <v>51</v>
      </c>
      <c r="B5" s="9" t="b">
        <v>1</v>
      </c>
      <c r="C5" s="9">
        <v>20000</v>
      </c>
      <c r="D5" s="9">
        <v>0.01</v>
      </c>
      <c r="E5" s="9" t="b">
        <v>1</v>
      </c>
      <c r="F5" s="6" t="s">
        <v>58</v>
      </c>
      <c r="G5" s="9" t="b">
        <v>0</v>
      </c>
      <c r="H5" s="9"/>
      <c r="L5" s="6" t="s">
        <v>110</v>
      </c>
      <c r="M5" s="10"/>
      <c r="O5" s="6" t="s">
        <v>32</v>
      </c>
      <c r="P5" s="8"/>
      <c r="R5" s="6" t="s">
        <v>40</v>
      </c>
      <c r="S5" s="11" t="s">
        <v>147</v>
      </c>
      <c r="X5" s="6" t="s">
        <v>107</v>
      </c>
      <c r="Y5" s="9" t="s">
        <v>118</v>
      </c>
      <c r="AA5" s="6" t="s">
        <v>145</v>
      </c>
      <c r="AB5" s="8"/>
      <c r="AD5" s="6" t="s">
        <v>135</v>
      </c>
      <c r="AE5" s="9">
        <v>15</v>
      </c>
    </row>
    <row r="6" spans="1:73" x14ac:dyDescent="0.25">
      <c r="A6" s="6" t="s">
        <v>49</v>
      </c>
      <c r="B6" s="9" t="b">
        <v>0</v>
      </c>
      <c r="C6" s="9"/>
      <c r="F6" s="6" t="s">
        <v>59</v>
      </c>
      <c r="G6" s="9" t="b">
        <v>0</v>
      </c>
      <c r="H6" s="9"/>
      <c r="L6" s="6" t="s">
        <v>116</v>
      </c>
      <c r="M6" s="10"/>
      <c r="N6" s="10"/>
      <c r="R6" s="6" t="s">
        <v>102</v>
      </c>
      <c r="S6" s="8"/>
      <c r="X6" s="6" t="s">
        <v>108</v>
      </c>
      <c r="Y6" s="10"/>
      <c r="AA6" s="6" t="s">
        <v>146</v>
      </c>
      <c r="AB6" s="8"/>
      <c r="AD6" s="6" t="s">
        <v>136</v>
      </c>
      <c r="AE6" s="9">
        <v>2</v>
      </c>
    </row>
    <row r="7" spans="1:73" x14ac:dyDescent="0.25">
      <c r="A7" s="6" t="s">
        <v>45</v>
      </c>
      <c r="B7" s="9">
        <v>50</v>
      </c>
      <c r="L7" s="6" t="s">
        <v>117</v>
      </c>
      <c r="M7" s="10"/>
      <c r="N7" s="10"/>
      <c r="R7" s="6" t="s">
        <v>130</v>
      </c>
      <c r="S7" s="8"/>
      <c r="AD7" s="6" t="s">
        <v>137</v>
      </c>
      <c r="AE7" s="9" t="b">
        <v>1</v>
      </c>
    </row>
    <row r="8" spans="1:73" x14ac:dyDescent="0.25">
      <c r="A8" s="6" t="s">
        <v>0</v>
      </c>
      <c r="B8" s="6" t="s">
        <v>0</v>
      </c>
      <c r="F8" s="6" t="s">
        <v>46</v>
      </c>
      <c r="G8" s="9" t="b">
        <v>1</v>
      </c>
      <c r="H8" s="9">
        <v>1</v>
      </c>
      <c r="AD8" s="6" t="s">
        <v>138</v>
      </c>
      <c r="AE8" s="9">
        <v>10000</v>
      </c>
    </row>
    <row r="9" spans="1:73" x14ac:dyDescent="0.25">
      <c r="A9" s="6" t="s">
        <v>55</v>
      </c>
      <c r="B9" s="9">
        <v>3</v>
      </c>
      <c r="F9" s="6" t="s">
        <v>52</v>
      </c>
      <c r="G9" s="9" t="b">
        <v>0</v>
      </c>
      <c r="AD9" s="6" t="s">
        <v>139</v>
      </c>
      <c r="AE9" s="9">
        <v>0.01</v>
      </c>
    </row>
    <row r="10" spans="1:73" x14ac:dyDescent="0.25">
      <c r="A10" s="6" t="s">
        <v>47</v>
      </c>
      <c r="B10" s="9" t="b">
        <v>0</v>
      </c>
      <c r="AD10" s="6" t="s">
        <v>140</v>
      </c>
      <c r="AE10" s="9" t="b">
        <v>1</v>
      </c>
    </row>
    <row r="11" spans="1:73" x14ac:dyDescent="0.25">
      <c r="A11" s="6" t="s">
        <v>113</v>
      </c>
      <c r="B11" s="9" t="b">
        <v>1</v>
      </c>
    </row>
    <row r="12" spans="1:73" x14ac:dyDescent="0.25">
      <c r="A12" s="6" t="s">
        <v>54</v>
      </c>
      <c r="B12" s="9" t="b">
        <v>0</v>
      </c>
      <c r="F12" s="6" t="s">
        <v>53</v>
      </c>
      <c r="G12" s="9">
        <v>2</v>
      </c>
    </row>
    <row r="14" spans="1:73" ht="15.75" thickBot="1" x14ac:dyDescent="0.3">
      <c r="A14" s="6" t="s">
        <v>34</v>
      </c>
      <c r="B14" s="8">
        <v>1</v>
      </c>
      <c r="AX14" s="6" t="s">
        <v>35</v>
      </c>
      <c r="AY14" s="8">
        <v>0</v>
      </c>
    </row>
    <row r="15" spans="1:73" s="7" customFormat="1" ht="15.75" thickTop="1" x14ac:dyDescent="0.25">
      <c r="A15" s="7" t="s">
        <v>98</v>
      </c>
      <c r="B15" s="7" t="s">
        <v>99</v>
      </c>
      <c r="C15" s="7" t="s">
        <v>100</v>
      </c>
      <c r="D15" s="7" t="s">
        <v>1</v>
      </c>
      <c r="E15" s="7" t="s">
        <v>2</v>
      </c>
      <c r="F15" s="7" t="s">
        <v>3</v>
      </c>
      <c r="G15" s="7" t="s">
        <v>4</v>
      </c>
      <c r="H15" s="7" t="s">
        <v>5</v>
      </c>
      <c r="I15" s="7" t="s">
        <v>6</v>
      </c>
      <c r="J15" s="7" t="s">
        <v>7</v>
      </c>
      <c r="K15" s="7" t="s">
        <v>8</v>
      </c>
      <c r="AR15" s="7" t="s">
        <v>9</v>
      </c>
      <c r="AS15" s="7" t="s">
        <v>10</v>
      </c>
      <c r="AT15" s="7" t="s">
        <v>11</v>
      </c>
      <c r="AU15" s="7" t="s">
        <v>12</v>
      </c>
      <c r="AV15" s="7" t="s">
        <v>13</v>
      </c>
      <c r="AW15" s="7" t="s">
        <v>14</v>
      </c>
      <c r="AX15" s="7" t="s">
        <v>15</v>
      </c>
      <c r="AY15" s="7" t="s">
        <v>16</v>
      </c>
      <c r="AZ15" s="7" t="s">
        <v>17</v>
      </c>
      <c r="BA15" s="7" t="s">
        <v>1</v>
      </c>
      <c r="BB15" s="7" t="s">
        <v>18</v>
      </c>
      <c r="BC15" s="7" t="s">
        <v>19</v>
      </c>
      <c r="BD15" s="7" t="s">
        <v>20</v>
      </c>
      <c r="BE15" s="7" t="s">
        <v>21</v>
      </c>
      <c r="BF15" s="7" t="s">
        <v>22</v>
      </c>
      <c r="BG15" s="7" t="s">
        <v>23</v>
      </c>
      <c r="BH15" s="7" t="s">
        <v>24</v>
      </c>
      <c r="BI15" s="7" t="s">
        <v>25</v>
      </c>
      <c r="BJ15" s="7" t="s">
        <v>26</v>
      </c>
      <c r="BK15" s="7" t="s">
        <v>119</v>
      </c>
      <c r="BL15" s="7" t="s">
        <v>120</v>
      </c>
      <c r="BM15" s="7" t="s">
        <v>121</v>
      </c>
      <c r="BN15" s="7" t="s">
        <v>122</v>
      </c>
      <c r="BO15" s="7" t="s">
        <v>123</v>
      </c>
      <c r="BP15" s="7" t="s">
        <v>124</v>
      </c>
      <c r="BQ15" s="7" t="s">
        <v>125</v>
      </c>
      <c r="BR15" s="7" t="s">
        <v>126</v>
      </c>
      <c r="BS15" s="7" t="s">
        <v>127</v>
      </c>
      <c r="BT15" s="7" t="s">
        <v>128</v>
      </c>
      <c r="BU15" s="7" t="s">
        <v>129</v>
      </c>
    </row>
    <row r="16" spans="1:73" x14ac:dyDescent="0.25">
      <c r="A16" s="6" t="s">
        <v>66</v>
      </c>
      <c r="B16" s="6">
        <v>0.1</v>
      </c>
      <c r="C16" s="6">
        <v>0.5</v>
      </c>
      <c r="D16" s="12" t="s">
        <v>67</v>
      </c>
      <c r="G16" s="6">
        <v>1</v>
      </c>
      <c r="H16" s="6">
        <f>Model!$A$4:$A$23</f>
        <v>7</v>
      </c>
      <c r="M16" s="6" t="b">
        <v>0</v>
      </c>
    </row>
    <row r="17" spans="1:1" x14ac:dyDescent="0.25">
      <c r="A17" s="6" t="s">
        <v>62</v>
      </c>
    </row>
    <row r="18" spans="1:1" x14ac:dyDescent="0.25">
      <c r="A18" s="6" t="s">
        <v>63</v>
      </c>
    </row>
    <row r="19" spans="1:1" x14ac:dyDescent="0.25">
      <c r="A19" s="6" t="s">
        <v>64</v>
      </c>
    </row>
    <row r="20" spans="1:1" x14ac:dyDescent="0.25">
      <c r="A20" s="6"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Explanation</vt:lpstr>
      <vt:lpstr>Model</vt:lpstr>
      <vt:lpstr>ev_HiddenInfo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Suporte</cp:lastModifiedBy>
  <cp:lastPrinted>2016-12-19T20:27:47Z</cp:lastPrinted>
  <dcterms:created xsi:type="dcterms:W3CDTF">2011-09-08T17:35:54Z</dcterms:created>
  <dcterms:modified xsi:type="dcterms:W3CDTF">2020-06-30T00:57:03Z</dcterms:modified>
</cp:coreProperties>
</file>